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Q:\ОИ\ИНВЕСТПРОГРАММЫ\ИП 2018-2021гг\"/>
    </mc:Choice>
  </mc:AlternateContent>
  <bookViews>
    <workbookView xWindow="0" yWindow="0" windowWidth="28800" windowHeight="13500" tabRatio="666" firstSheet="8" activeTab="12"/>
  </bookViews>
  <sheets>
    <sheet name="Цели реализации ИПР 2017" sheetId="1" r:id="rId1"/>
    <sheet name="Цели реализации ИПР 2018" sheetId="20" r:id="rId2"/>
    <sheet name="Цели реализации ИПР 2019" sheetId="21" r:id="rId3"/>
    <sheet name="Цели реализации ИПР 2020" sheetId="22" r:id="rId4"/>
    <sheet name="Цели реализации ИПР 2021" sheetId="23" r:id="rId5"/>
    <sheet name=" План финансирования кап.вложен" sheetId="2" r:id="rId6"/>
    <sheet name="План освоения кап. вложений" sheetId="3" r:id="rId7"/>
    <sheet name="План ввода основных средств" sheetId="4" r:id="rId8"/>
    <sheet name="Принятие к бух.учету2017" sheetId="5" r:id="rId9"/>
    <sheet name="Принятие к бух.учету2018" sheetId="15" r:id="rId10"/>
    <sheet name="Принятие к бух.учету2019" sheetId="16" r:id="rId11"/>
    <sheet name="Принятие к бух.учету2020" sheetId="17" r:id="rId12"/>
    <sheet name="Принятие к бух.учету2021" sheetId="18" r:id="rId13"/>
    <sheet name="Постановка объектов под напряже" sheetId="6" r:id="rId14"/>
    <sheet name="Ввод в эксплуатацию" sheetId="25" r:id="rId15"/>
  </sheets>
  <definedNames>
    <definedName name="_xlnm._FilterDatabase" localSheetId="5" hidden="1">' План финансирования кап.вложен'!$A$17:$BB$329</definedName>
    <definedName name="_xlnm._FilterDatabase" localSheetId="14" hidden="1">'Ввод в эксплуатацию'!$A$18:$BD$330</definedName>
    <definedName name="_xlnm._FilterDatabase" localSheetId="7" hidden="1">'План ввода основных средств'!$A$18:$BD$323</definedName>
    <definedName name="_xlnm._FilterDatabase" localSheetId="6" hidden="1">'План освоения кап. вложений'!$A$17:$QAZ$318</definedName>
    <definedName name="_xlnm._FilterDatabase" localSheetId="13" hidden="1">'Постановка объектов под напряже'!$A$20:$AR$332</definedName>
    <definedName name="_xlnm._FilterDatabase" localSheetId="8" hidden="1">'Принятие к бух.учету2017'!$A$18:$BA$72</definedName>
    <definedName name="_xlnm._FilterDatabase" localSheetId="9" hidden="1">'Принятие к бух.учету2018'!$A$19:$BA$141</definedName>
    <definedName name="_xlnm._FilterDatabase" localSheetId="10" hidden="1">'Принятие к бух.учету2019'!$A$19:$AY$152</definedName>
    <definedName name="_xlnm._FilterDatabase" localSheetId="11" hidden="1">'Принятие к бух.учету2020'!$A$19:$BA$152</definedName>
    <definedName name="_xlnm._FilterDatabase" localSheetId="12" hidden="1">'Принятие к бух.учету2021'!$A$19:$BA$122</definedName>
    <definedName name="_xlnm._FilterDatabase" localSheetId="0" hidden="1">'Цели реализации ИПР 2017'!$A$19:$BX$92</definedName>
    <definedName name="_xlnm._FilterDatabase" localSheetId="1" hidden="1">'Цели реализации ИПР 2018'!$A$19:$AX$141</definedName>
    <definedName name="_xlnm._FilterDatabase" localSheetId="2" hidden="1">'Цели реализации ИПР 2019'!$A$18:$AW$150</definedName>
    <definedName name="_xlnm._FilterDatabase" localSheetId="3" hidden="1">'Цели реализации ИПР 2020'!$A$18:$AU$96</definedName>
    <definedName name="_xlnm._FilterDatabase" localSheetId="4" hidden="1">'Цели реализации ИПР 2021'!$A$19:$AU$123</definedName>
    <definedName name="_xlnm.Print_Titles" localSheetId="0">'Цели реализации ИПР 2017'!$15:$19</definedName>
    <definedName name="_xlnm.Print_Area" localSheetId="5">' План финансирования кап.вложен'!$A$1:$BA$329</definedName>
    <definedName name="_xlnm.Print_Area" localSheetId="14">'Ввод в эксплуатацию'!$A$1:$AS$330</definedName>
    <definedName name="_xlnm.Print_Area" localSheetId="7">'План ввода основных средств'!$A$1:$AT$323</definedName>
    <definedName name="_xlnm.Print_Area" localSheetId="6">'План освоения кап. вложений'!$A$1:$R$318</definedName>
    <definedName name="_xlnm.Print_Area" localSheetId="13">'Постановка объектов под напряже'!$A$1:$AG$332</definedName>
    <definedName name="_xlnm.Print_Area" localSheetId="11">'Принятие к бух.учету2020'!$A$1:$AL$152</definedName>
    <definedName name="_xlnm.Print_Area" localSheetId="12">'Принятие к бух.учету2021'!$A$1:$AL$122</definedName>
    <definedName name="_xlnm.Print_Area" localSheetId="0">'Цели реализации ИПР 2017'!$A$1:$AX$92</definedName>
    <definedName name="_xlnm.Print_Area" localSheetId="1">'Цели реализации ИПР 2018'!$A$1:$AX$141</definedName>
    <definedName name="_xlnm.Print_Area" localSheetId="2">'Цели реализации ИПР 2019'!$A$1:$AW$150</definedName>
    <definedName name="_xlnm.Print_Area" localSheetId="3">'Цели реализации ИПР 2020'!$A$1:$AT$152</definedName>
  </definedNames>
  <calcPr calcId="162913"/>
</workbook>
</file>

<file path=xl/calcChain.xml><?xml version="1.0" encoding="utf-8"?>
<calcChain xmlns="http://schemas.openxmlformats.org/spreadsheetml/2006/main">
  <c r="J20" i="25" l="1"/>
  <c r="J21" i="25"/>
  <c r="J22" i="25"/>
  <c r="J23" i="25"/>
  <c r="J24" i="25"/>
  <c r="J27" i="25"/>
  <c r="J28" i="25"/>
  <c r="J31" i="25"/>
  <c r="J32" i="25"/>
  <c r="J33" i="25"/>
  <c r="J34" i="25"/>
  <c r="J35" i="25"/>
  <c r="J36" i="25"/>
  <c r="J37" i="25"/>
  <c r="J38" i="25"/>
  <c r="J39" i="25"/>
  <c r="J41" i="25"/>
  <c r="J42" i="25"/>
  <c r="J48" i="25"/>
  <c r="J49" i="25"/>
  <c r="J50" i="25"/>
  <c r="J51" i="25"/>
  <c r="J52" i="25"/>
  <c r="J53" i="25"/>
  <c r="J54" i="25"/>
  <c r="J55" i="25"/>
  <c r="J57" i="25"/>
  <c r="J58" i="25"/>
  <c r="J59" i="25"/>
  <c r="J60" i="25"/>
  <c r="J61" i="25"/>
  <c r="J62" i="25"/>
  <c r="J63" i="25"/>
  <c r="J64" i="25"/>
  <c r="J65" i="25"/>
  <c r="J68" i="25"/>
  <c r="J72" i="25"/>
  <c r="J73" i="25"/>
  <c r="J74" i="25"/>
  <c r="J75" i="25"/>
  <c r="J77" i="25"/>
  <c r="J78" i="25"/>
  <c r="J79" i="25"/>
  <c r="J80" i="25"/>
  <c r="J81" i="25"/>
  <c r="J82" i="25"/>
  <c r="J83" i="25"/>
  <c r="J84" i="25"/>
  <c r="J86" i="25"/>
  <c r="J87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8" i="25"/>
  <c r="J109" i="25"/>
  <c r="J110" i="25"/>
  <c r="J112" i="25"/>
  <c r="J113" i="25"/>
  <c r="J114" i="25"/>
  <c r="J115" i="25"/>
  <c r="J116" i="25"/>
  <c r="J117" i="25"/>
  <c r="J118" i="25"/>
  <c r="J119" i="25"/>
  <c r="J122" i="25"/>
  <c r="J125" i="25"/>
  <c r="J128" i="25"/>
  <c r="J129" i="25"/>
  <c r="J130" i="25"/>
  <c r="J131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6" i="25"/>
  <c r="J147" i="25"/>
  <c r="J148" i="25"/>
  <c r="J149" i="25"/>
  <c r="J150" i="25"/>
  <c r="J151" i="25"/>
  <c r="J153" i="25"/>
  <c r="J158" i="25"/>
  <c r="J159" i="25"/>
  <c r="J160" i="25"/>
  <c r="J162" i="25"/>
  <c r="J163" i="25"/>
  <c r="J165" i="25"/>
  <c r="J168" i="25"/>
  <c r="J169" i="25"/>
  <c r="J170" i="25"/>
  <c r="J171" i="25"/>
  <c r="J174" i="25"/>
  <c r="J176" i="25"/>
  <c r="J177" i="25"/>
  <c r="J178" i="25"/>
  <c r="J179" i="25"/>
  <c r="J180" i="25"/>
  <c r="J182" i="25"/>
  <c r="J183" i="25"/>
  <c r="J184" i="25"/>
  <c r="J185" i="25"/>
  <c r="J186" i="25"/>
  <c r="J187" i="25"/>
  <c r="J188" i="25"/>
  <c r="J189" i="25"/>
  <c r="J191" i="25"/>
  <c r="J192" i="25"/>
  <c r="J194" i="25"/>
  <c r="J196" i="25"/>
  <c r="J197" i="25"/>
  <c r="J198" i="25"/>
  <c r="J199" i="25"/>
  <c r="J201" i="25"/>
  <c r="J202" i="25"/>
  <c r="J203" i="25"/>
  <c r="J204" i="25"/>
  <c r="J205" i="25"/>
  <c r="J206" i="25"/>
  <c r="J208" i="25"/>
  <c r="J209" i="25"/>
  <c r="J210" i="25"/>
  <c r="J212" i="25"/>
  <c r="J215" i="25"/>
  <c r="J216" i="25"/>
  <c r="J218" i="25"/>
  <c r="J219" i="25"/>
  <c r="J220" i="25"/>
  <c r="J221" i="25"/>
  <c r="J222" i="25"/>
  <c r="J223" i="25"/>
  <c r="J224" i="25"/>
  <c r="J226" i="25"/>
  <c r="J227" i="25"/>
  <c r="J228" i="25"/>
  <c r="J231" i="25"/>
  <c r="J232" i="25"/>
  <c r="J234" i="25"/>
  <c r="J235" i="25"/>
  <c r="J236" i="25"/>
  <c r="J237" i="25"/>
  <c r="J238" i="25"/>
  <c r="J239" i="25"/>
  <c r="J240" i="25"/>
  <c r="J242" i="25"/>
  <c r="J244" i="25"/>
  <c r="J245" i="25"/>
  <c r="J246" i="25"/>
  <c r="J248" i="25"/>
  <c r="J249" i="25"/>
  <c r="J251" i="25"/>
  <c r="J257" i="25"/>
  <c r="J259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323" i="25"/>
  <c r="AS20" i="25"/>
  <c r="AS21" i="25"/>
  <c r="AS22" i="25"/>
  <c r="AS23" i="25"/>
  <c r="AS24" i="25"/>
  <c r="AS33" i="25"/>
  <c r="AS48" i="25"/>
  <c r="AS57" i="25"/>
  <c r="AS58" i="25"/>
  <c r="AS59" i="25"/>
  <c r="AS61" i="25"/>
  <c r="AS63" i="25"/>
  <c r="AS64" i="25"/>
  <c r="AS65" i="25"/>
  <c r="AS68" i="25"/>
  <c r="AS75" i="25"/>
  <c r="AS78" i="25"/>
  <c r="AS80" i="25"/>
  <c r="AS89" i="25"/>
  <c r="AS90" i="25"/>
  <c r="AS91" i="25"/>
  <c r="AS101" i="25"/>
  <c r="AS102" i="25"/>
  <c r="AS103" i="25"/>
  <c r="AS104" i="25"/>
  <c r="AS105" i="25"/>
  <c r="AS106" i="25"/>
  <c r="AS108" i="25"/>
  <c r="AS116" i="25"/>
  <c r="AS119" i="25"/>
  <c r="AS122" i="25"/>
  <c r="AS128" i="25"/>
  <c r="AS138" i="25"/>
  <c r="AS139" i="25"/>
  <c r="AS143" i="25"/>
  <c r="AS151" i="25"/>
  <c r="AS158" i="25"/>
  <c r="AS159" i="25"/>
  <c r="AS160" i="25"/>
  <c r="AS169" i="25"/>
  <c r="AS170" i="25"/>
  <c r="AS171" i="25"/>
  <c r="AS174" i="25"/>
  <c r="AS179" i="25"/>
  <c r="AS182" i="25"/>
  <c r="AS184" i="25"/>
  <c r="AS185" i="25"/>
  <c r="AS186" i="25"/>
  <c r="AS192" i="25"/>
  <c r="AS197" i="25"/>
  <c r="AS202" i="25"/>
  <c r="AS205" i="25"/>
  <c r="AS208" i="25"/>
  <c r="AS210" i="25"/>
  <c r="AS212" i="25"/>
  <c r="AS215" i="25"/>
  <c r="AS216" i="25"/>
  <c r="AS218" i="25"/>
  <c r="AS221" i="25"/>
  <c r="AS222" i="25"/>
  <c r="AS224" i="25"/>
  <c r="AS228" i="25"/>
  <c r="AS234" i="25"/>
  <c r="AS235" i="25"/>
  <c r="AS240" i="25"/>
  <c r="AS242" i="25"/>
  <c r="AS244" i="25"/>
  <c r="AS245" i="25"/>
  <c r="AS246" i="25"/>
  <c r="AS19" i="25"/>
  <c r="AL20" i="25"/>
  <c r="AL21" i="25"/>
  <c r="AL22" i="25"/>
  <c r="AL23" i="25"/>
  <c r="AL24" i="25"/>
  <c r="AL28" i="25"/>
  <c r="AL33" i="25"/>
  <c r="AL48" i="25"/>
  <c r="AL51" i="25"/>
  <c r="AL54" i="25"/>
  <c r="AL60" i="25"/>
  <c r="AL61" i="25"/>
  <c r="AL62" i="25"/>
  <c r="AL75" i="25"/>
  <c r="AL78" i="25"/>
  <c r="AL80" i="25"/>
  <c r="AL82" i="25"/>
  <c r="AL84" i="25"/>
  <c r="AL86" i="25"/>
  <c r="AL87" i="25"/>
  <c r="AL89" i="25"/>
  <c r="AL90" i="25"/>
  <c r="AL100" i="25"/>
  <c r="AL102" i="25"/>
  <c r="AL105" i="25"/>
  <c r="AL108" i="25"/>
  <c r="AL116" i="25"/>
  <c r="AL117" i="25"/>
  <c r="AL119" i="25"/>
  <c r="AL122" i="25"/>
  <c r="AL125" i="25"/>
  <c r="AL128" i="25"/>
  <c r="AL135" i="25"/>
  <c r="AL136" i="25"/>
  <c r="AL137" i="25"/>
  <c r="AL140" i="25"/>
  <c r="AL141" i="25"/>
  <c r="AL142" i="25"/>
  <c r="AL143" i="25"/>
  <c r="AL150" i="25"/>
  <c r="AL151" i="25"/>
  <c r="AL153" i="25"/>
  <c r="AL160" i="25"/>
  <c r="AL168" i="25"/>
  <c r="AL169" i="25"/>
  <c r="AL171" i="25"/>
  <c r="AL174" i="25"/>
  <c r="AL179" i="25"/>
  <c r="AL183" i="25"/>
  <c r="AL184" i="25"/>
  <c r="AL186" i="25"/>
  <c r="AL188" i="25"/>
  <c r="AL191" i="25"/>
  <c r="AL192" i="25"/>
  <c r="AL194" i="25"/>
  <c r="AL196" i="25"/>
  <c r="AL197" i="25"/>
  <c r="AL198" i="25"/>
  <c r="AL202" i="25"/>
  <c r="AL205" i="25"/>
  <c r="AL208" i="25"/>
  <c r="AL209" i="25"/>
  <c r="AL216" i="25"/>
  <c r="AL218" i="25"/>
  <c r="AL221" i="25"/>
  <c r="AL223" i="25"/>
  <c r="AL226" i="25"/>
  <c r="AL227" i="25"/>
  <c r="AL231" i="25"/>
  <c r="AL232" i="25"/>
  <c r="AL234" i="25"/>
  <c r="AL235" i="25"/>
  <c r="AL237" i="25"/>
  <c r="AL240" i="25"/>
  <c r="AL245" i="25"/>
  <c r="AL246" i="25"/>
  <c r="AL19" i="25"/>
  <c r="AE20" i="25"/>
  <c r="AE21" i="25"/>
  <c r="AE22" i="25"/>
  <c r="AE23" i="25"/>
  <c r="AE24" i="25"/>
  <c r="AE31" i="25"/>
  <c r="AE32" i="25"/>
  <c r="AE33" i="25"/>
  <c r="AE34" i="25"/>
  <c r="AE35" i="25"/>
  <c r="AE36" i="25"/>
  <c r="AE37" i="25"/>
  <c r="AE41" i="25"/>
  <c r="AE42" i="25"/>
  <c r="AE48" i="25"/>
  <c r="AE50" i="25"/>
  <c r="AE51" i="25"/>
  <c r="AE55" i="25"/>
  <c r="AE75" i="25"/>
  <c r="AE77" i="25"/>
  <c r="AE78" i="25"/>
  <c r="AE79" i="25"/>
  <c r="AE80" i="25"/>
  <c r="AE81" i="25"/>
  <c r="AE84" i="25"/>
  <c r="AE89" i="25"/>
  <c r="AE90" i="25"/>
  <c r="AE93" i="25"/>
  <c r="AE94" i="25"/>
  <c r="AE95" i="25"/>
  <c r="AE96" i="25"/>
  <c r="AE97" i="25"/>
  <c r="AE98" i="25"/>
  <c r="AE99" i="25"/>
  <c r="AE100" i="25"/>
  <c r="AE102" i="25"/>
  <c r="AE105" i="25"/>
  <c r="AE108" i="25"/>
  <c r="AE113" i="25"/>
  <c r="AE114" i="25"/>
  <c r="AE115" i="25"/>
  <c r="AE116" i="25"/>
  <c r="AE117" i="25"/>
  <c r="AE118" i="25"/>
  <c r="AE122" i="25"/>
  <c r="AE128" i="25"/>
  <c r="AE133" i="25"/>
  <c r="AE134" i="25"/>
  <c r="AE136" i="25"/>
  <c r="AE138" i="25"/>
  <c r="AE140" i="25"/>
  <c r="AE143" i="25"/>
  <c r="AE144" i="25"/>
  <c r="AE146" i="25"/>
  <c r="AE148" i="25"/>
  <c r="AE149" i="25"/>
  <c r="AE150" i="25"/>
  <c r="AE160" i="25"/>
  <c r="AE163" i="25"/>
  <c r="AE168" i="25"/>
  <c r="AE169" i="25"/>
  <c r="AE174" i="25"/>
  <c r="AE176" i="25"/>
  <c r="AE178" i="25"/>
  <c r="AE180" i="25"/>
  <c r="AE186" i="25"/>
  <c r="AE188" i="25"/>
  <c r="AE191" i="25"/>
  <c r="AE192" i="25"/>
  <c r="AE197" i="25"/>
  <c r="AE198" i="25"/>
  <c r="AE202" i="25"/>
  <c r="AE204" i="25"/>
  <c r="AE218" i="25"/>
  <c r="AE220" i="25"/>
  <c r="AE221" i="25"/>
  <c r="AE222" i="25"/>
  <c r="AE227" i="25"/>
  <c r="AE234" i="25"/>
  <c r="AE238" i="25"/>
  <c r="AE239" i="25"/>
  <c r="AE246" i="25"/>
  <c r="AE19" i="25"/>
  <c r="X20" i="25"/>
  <c r="X21" i="25"/>
  <c r="X22" i="25"/>
  <c r="X23" i="25"/>
  <c r="X24" i="25"/>
  <c r="X32" i="25"/>
  <c r="X36" i="25"/>
  <c r="X38" i="25"/>
  <c r="X39" i="25"/>
  <c r="X41" i="25"/>
  <c r="X42" i="25"/>
  <c r="X48" i="25"/>
  <c r="X51" i="25"/>
  <c r="X52" i="25"/>
  <c r="X53" i="25"/>
  <c r="X60" i="25"/>
  <c r="X72" i="25"/>
  <c r="X74" i="25"/>
  <c r="X75" i="25"/>
  <c r="X78" i="25"/>
  <c r="X80" i="25"/>
  <c r="X81" i="25"/>
  <c r="X82" i="25"/>
  <c r="X83" i="25"/>
  <c r="X89" i="25"/>
  <c r="X92" i="25"/>
  <c r="X95" i="25"/>
  <c r="X97" i="25"/>
  <c r="X108" i="25"/>
  <c r="X112" i="25"/>
  <c r="X122" i="25"/>
  <c r="X128" i="25"/>
  <c r="X129" i="25"/>
  <c r="X134" i="25"/>
  <c r="X136" i="25"/>
  <c r="X143" i="25"/>
  <c r="X147" i="25"/>
  <c r="X149" i="25"/>
  <c r="X160" i="25"/>
  <c r="X162" i="25"/>
  <c r="X165" i="25"/>
  <c r="X168" i="25"/>
  <c r="X174" i="25"/>
  <c r="X177" i="25"/>
  <c r="X180" i="25"/>
  <c r="X186" i="25"/>
  <c r="X188" i="25"/>
  <c r="X189" i="25"/>
  <c r="X191" i="25"/>
  <c r="X197" i="25"/>
  <c r="X201" i="25"/>
  <c r="X203" i="25"/>
  <c r="X206" i="25"/>
  <c r="X218" i="25"/>
  <c r="X219" i="25"/>
  <c r="X221" i="25"/>
  <c r="X234" i="25"/>
  <c r="X237" i="25"/>
  <c r="X239" i="25"/>
  <c r="X19" i="25"/>
  <c r="Q20" i="25"/>
  <c r="Q21" i="25"/>
  <c r="Q22" i="25"/>
  <c r="Q23" i="25"/>
  <c r="Q27" i="25"/>
  <c r="Q28" i="25"/>
  <c r="Q48" i="25"/>
  <c r="Q49" i="25"/>
  <c r="Q72" i="25"/>
  <c r="Q73" i="25"/>
  <c r="Q89" i="25"/>
  <c r="Q90" i="25"/>
  <c r="Q108" i="25"/>
  <c r="Q109" i="25"/>
  <c r="Q110" i="25"/>
  <c r="Q128" i="25"/>
  <c r="Q130" i="25"/>
  <c r="Q131" i="25"/>
  <c r="Q143" i="25"/>
  <c r="Q144" i="25"/>
  <c r="Q186" i="25"/>
  <c r="Q187" i="25"/>
  <c r="Q197" i="25"/>
  <c r="Q199" i="25"/>
  <c r="Q218" i="25"/>
  <c r="Q219" i="25"/>
  <c r="Q234" i="25"/>
  <c r="Q236" i="25"/>
  <c r="Q248" i="25"/>
  <c r="Q249" i="25"/>
  <c r="Q251" i="25"/>
  <c r="Q257" i="25"/>
  <c r="Q259" i="25"/>
  <c r="Q267" i="25"/>
  <c r="Q268" i="25"/>
  <c r="Q269" i="25"/>
  <c r="Q270" i="25"/>
  <c r="Q271" i="25"/>
  <c r="Q272" i="25"/>
  <c r="Q273" i="25"/>
  <c r="Q274" i="25"/>
  <c r="Q275" i="25"/>
  <c r="Q276" i="25"/>
  <c r="Q277" i="25"/>
  <c r="Q278" i="25"/>
  <c r="Q279" i="25"/>
  <c r="Q280" i="25"/>
  <c r="Q281" i="25"/>
  <c r="Q323" i="25"/>
  <c r="Q19" i="25"/>
  <c r="J19" i="25" s="1"/>
  <c r="I77" i="6"/>
  <c r="X20" i="23"/>
  <c r="X22" i="23"/>
  <c r="X85" i="23"/>
  <c r="AG25" i="6"/>
  <c r="X101" i="22"/>
  <c r="Y101" i="22"/>
  <c r="Y66" i="22"/>
  <c r="Z118" i="21"/>
  <c r="O50" i="6"/>
  <c r="I25" i="6"/>
  <c r="O25" i="6"/>
  <c r="U25" i="6"/>
  <c r="AA25" i="6"/>
  <c r="I50" i="6"/>
  <c r="U50" i="6"/>
  <c r="AA50" i="6"/>
  <c r="AG50" i="6"/>
  <c r="I74" i="6"/>
  <c r="O74" i="6"/>
  <c r="O77" i="6"/>
  <c r="U77" i="6"/>
  <c r="AA77" i="6"/>
  <c r="AG77" i="6"/>
  <c r="I91" i="6"/>
  <c r="O91" i="6"/>
  <c r="U91" i="6"/>
  <c r="AA91" i="6"/>
  <c r="AG91" i="6"/>
  <c r="I110" i="6"/>
  <c r="O110" i="6"/>
  <c r="U110" i="6"/>
  <c r="AA110" i="6"/>
  <c r="AG110" i="6"/>
  <c r="I130" i="6"/>
  <c r="O130" i="6"/>
  <c r="U130" i="6"/>
  <c r="AA130" i="6"/>
  <c r="AG130" i="6"/>
  <c r="I145" i="6"/>
  <c r="O145" i="6"/>
  <c r="U145" i="6"/>
  <c r="AA145" i="6"/>
  <c r="AG145" i="6"/>
  <c r="O162" i="6"/>
  <c r="U162" i="6"/>
  <c r="AA162" i="6"/>
  <c r="AG162" i="6"/>
  <c r="O176" i="6"/>
  <c r="U176" i="6"/>
  <c r="AA176" i="6"/>
  <c r="AG176" i="6"/>
  <c r="I188" i="6"/>
  <c r="O188" i="6"/>
  <c r="U188" i="6"/>
  <c r="AA188" i="6"/>
  <c r="AG188" i="6"/>
  <c r="I199" i="6"/>
  <c r="O199" i="6"/>
  <c r="U199" i="6"/>
  <c r="AA199" i="6"/>
  <c r="AG199" i="6"/>
  <c r="I220" i="6"/>
  <c r="O220" i="6"/>
  <c r="U220" i="6"/>
  <c r="AA220" i="6"/>
  <c r="AG220" i="6"/>
  <c r="I236" i="6"/>
  <c r="O236" i="6"/>
  <c r="U236" i="6"/>
  <c r="AA236" i="6"/>
  <c r="AG236" i="6"/>
  <c r="I251" i="6"/>
  <c r="I259" i="6"/>
  <c r="AG24" i="6" l="1"/>
  <c r="AG23" i="6" s="1"/>
  <c r="I24" i="6"/>
  <c r="I23" i="6" s="1"/>
  <c r="AA24" i="6"/>
  <c r="AA23" i="6" s="1"/>
  <c r="I250" i="6"/>
  <c r="U24" i="6"/>
  <c r="U23" i="6" s="1"/>
  <c r="O24" i="6"/>
  <c r="O23" i="6" s="1"/>
  <c r="AG22" i="6" l="1"/>
  <c r="AG21" i="6" s="1"/>
  <c r="I22" i="6"/>
  <c r="I21" i="6" s="1"/>
  <c r="O22" i="6"/>
  <c r="O21" i="6" s="1"/>
  <c r="U22" i="6"/>
  <c r="U21" i="6" s="1"/>
  <c r="AA22" i="6"/>
  <c r="AA21" i="6" s="1"/>
  <c r="A22" i="6" l="1"/>
  <c r="A20" i="25" s="1"/>
  <c r="B22" i="6"/>
  <c r="B20" i="25" s="1"/>
  <c r="C22" i="6"/>
  <c r="C20" i="25" s="1"/>
  <c r="A23" i="6"/>
  <c r="A21" i="25" s="1"/>
  <c r="B23" i="6"/>
  <c r="B21" i="25" s="1"/>
  <c r="C23" i="6"/>
  <c r="C21" i="25" s="1"/>
  <c r="A24" i="6"/>
  <c r="A22" i="25" s="1"/>
  <c r="B24" i="6"/>
  <c r="B22" i="25" s="1"/>
  <c r="C24" i="6"/>
  <c r="C22" i="25" s="1"/>
  <c r="A25" i="6"/>
  <c r="A23" i="25" s="1"/>
  <c r="B25" i="6"/>
  <c r="B23" i="25" s="1"/>
  <c r="C25" i="6"/>
  <c r="C23" i="25" s="1"/>
  <c r="A26" i="6"/>
  <c r="A24" i="25" s="1"/>
  <c r="B26" i="6"/>
  <c r="B24" i="25" s="1"/>
  <c r="C26" i="6"/>
  <c r="C24" i="25" s="1"/>
  <c r="A27" i="6"/>
  <c r="A25" i="25" s="1"/>
  <c r="B27" i="6"/>
  <c r="B25" i="25" s="1"/>
  <c r="C27" i="6"/>
  <c r="C25" i="25" s="1"/>
  <c r="A28" i="6"/>
  <c r="A26" i="25" s="1"/>
  <c r="B28" i="6"/>
  <c r="B26" i="25" s="1"/>
  <c r="C28" i="6"/>
  <c r="C26" i="25" s="1"/>
  <c r="A29" i="6"/>
  <c r="A27" i="25" s="1"/>
  <c r="B29" i="6"/>
  <c r="B27" i="25" s="1"/>
  <c r="C29" i="6"/>
  <c r="C27" i="25" s="1"/>
  <c r="A30" i="6"/>
  <c r="A28" i="25" s="1"/>
  <c r="B30" i="6"/>
  <c r="B28" i="25" s="1"/>
  <c r="C30" i="6"/>
  <c r="C28" i="25" s="1"/>
  <c r="A31" i="6"/>
  <c r="A29" i="25" s="1"/>
  <c r="B31" i="6"/>
  <c r="B29" i="25" s="1"/>
  <c r="C31" i="6"/>
  <c r="C29" i="25" s="1"/>
  <c r="A32" i="6"/>
  <c r="A30" i="25" s="1"/>
  <c r="B32" i="6"/>
  <c r="B30" i="25" s="1"/>
  <c r="C32" i="6"/>
  <c r="C30" i="25" s="1"/>
  <c r="A33" i="6"/>
  <c r="A31" i="25" s="1"/>
  <c r="B33" i="6"/>
  <c r="B31" i="25" s="1"/>
  <c r="C33" i="6"/>
  <c r="C31" i="25" s="1"/>
  <c r="A34" i="6"/>
  <c r="A32" i="25" s="1"/>
  <c r="B34" i="6"/>
  <c r="B32" i="25" s="1"/>
  <c r="C34" i="6"/>
  <c r="C32" i="25" s="1"/>
  <c r="A35" i="6"/>
  <c r="A33" i="25" s="1"/>
  <c r="B35" i="6"/>
  <c r="B33" i="25" s="1"/>
  <c r="C35" i="6"/>
  <c r="C33" i="25" s="1"/>
  <c r="A36" i="6"/>
  <c r="A34" i="25" s="1"/>
  <c r="B36" i="6"/>
  <c r="B34" i="25" s="1"/>
  <c r="C36" i="6"/>
  <c r="C34" i="25" s="1"/>
  <c r="A37" i="6"/>
  <c r="A35" i="25" s="1"/>
  <c r="B37" i="6"/>
  <c r="B35" i="25" s="1"/>
  <c r="C37" i="6"/>
  <c r="C35" i="25" s="1"/>
  <c r="A38" i="6"/>
  <c r="A36" i="25" s="1"/>
  <c r="B38" i="6"/>
  <c r="B36" i="25" s="1"/>
  <c r="C38" i="6"/>
  <c r="C36" i="25" s="1"/>
  <c r="A39" i="6"/>
  <c r="A37" i="25" s="1"/>
  <c r="B39" i="6"/>
  <c r="B37" i="25" s="1"/>
  <c r="C39" i="6"/>
  <c r="C37" i="25" s="1"/>
  <c r="A40" i="6"/>
  <c r="A38" i="25" s="1"/>
  <c r="B40" i="6"/>
  <c r="B38" i="25" s="1"/>
  <c r="C40" i="6"/>
  <c r="C38" i="25" s="1"/>
  <c r="A41" i="6"/>
  <c r="A39" i="25" s="1"/>
  <c r="B41" i="6"/>
  <c r="B39" i="25" s="1"/>
  <c r="C41" i="6"/>
  <c r="C39" i="25" s="1"/>
  <c r="A42" i="6"/>
  <c r="A40" i="25" s="1"/>
  <c r="B42" i="6"/>
  <c r="B40" i="25" s="1"/>
  <c r="C42" i="6"/>
  <c r="C40" i="25" s="1"/>
  <c r="A43" i="6"/>
  <c r="A41" i="25" s="1"/>
  <c r="B43" i="6"/>
  <c r="B41" i="25" s="1"/>
  <c r="C43" i="6"/>
  <c r="C41" i="25" s="1"/>
  <c r="A44" i="6"/>
  <c r="A42" i="25" s="1"/>
  <c r="B44" i="6"/>
  <c r="B42" i="25" s="1"/>
  <c r="C44" i="6"/>
  <c r="C42" i="25" s="1"/>
  <c r="A45" i="6"/>
  <c r="A43" i="25" s="1"/>
  <c r="B45" i="6"/>
  <c r="B43" i="25" s="1"/>
  <c r="C45" i="6"/>
  <c r="C43" i="25" s="1"/>
  <c r="A46" i="6"/>
  <c r="A44" i="25" s="1"/>
  <c r="B46" i="6"/>
  <c r="B44" i="25" s="1"/>
  <c r="C46" i="6"/>
  <c r="C44" i="25" s="1"/>
  <c r="A47" i="6"/>
  <c r="A45" i="25" s="1"/>
  <c r="B47" i="6"/>
  <c r="B45" i="25" s="1"/>
  <c r="C47" i="6"/>
  <c r="C45" i="25" s="1"/>
  <c r="A48" i="6"/>
  <c r="A46" i="25" s="1"/>
  <c r="B48" i="6"/>
  <c r="B46" i="25" s="1"/>
  <c r="C48" i="6"/>
  <c r="C46" i="25" s="1"/>
  <c r="A49" i="6"/>
  <c r="A47" i="25" s="1"/>
  <c r="B49" i="6"/>
  <c r="B47" i="25" s="1"/>
  <c r="C49" i="6"/>
  <c r="C47" i="25" s="1"/>
  <c r="A50" i="6"/>
  <c r="A48" i="25" s="1"/>
  <c r="B50" i="6"/>
  <c r="B48" i="25" s="1"/>
  <c r="C50" i="6"/>
  <c r="C48" i="25" s="1"/>
  <c r="A51" i="6"/>
  <c r="A49" i="25" s="1"/>
  <c r="B51" i="6"/>
  <c r="B49" i="25" s="1"/>
  <c r="C51" i="6"/>
  <c r="C49" i="25" s="1"/>
  <c r="A52" i="6"/>
  <c r="A50" i="25" s="1"/>
  <c r="B52" i="6"/>
  <c r="B50" i="25" s="1"/>
  <c r="C52" i="6"/>
  <c r="C50" i="25" s="1"/>
  <c r="A53" i="6"/>
  <c r="A51" i="25" s="1"/>
  <c r="B53" i="6"/>
  <c r="B51" i="25" s="1"/>
  <c r="C53" i="6"/>
  <c r="C51" i="25" s="1"/>
  <c r="A54" i="6"/>
  <c r="A52" i="25" s="1"/>
  <c r="B54" i="6"/>
  <c r="B52" i="25" s="1"/>
  <c r="C54" i="6"/>
  <c r="C52" i="25" s="1"/>
  <c r="A55" i="6"/>
  <c r="A53" i="25" s="1"/>
  <c r="B55" i="6"/>
  <c r="B53" i="25" s="1"/>
  <c r="C55" i="6"/>
  <c r="C53" i="25" s="1"/>
  <c r="A56" i="6"/>
  <c r="A54" i="25" s="1"/>
  <c r="B56" i="6"/>
  <c r="B54" i="25" s="1"/>
  <c r="C56" i="6"/>
  <c r="C54" i="25" s="1"/>
  <c r="A57" i="6"/>
  <c r="A55" i="25" s="1"/>
  <c r="B57" i="6"/>
  <c r="B55" i="25" s="1"/>
  <c r="C57" i="6"/>
  <c r="C55" i="25" s="1"/>
  <c r="A58" i="6"/>
  <c r="A56" i="25" s="1"/>
  <c r="B58" i="6"/>
  <c r="B56" i="25" s="1"/>
  <c r="C58" i="6"/>
  <c r="C56" i="25" s="1"/>
  <c r="A59" i="6"/>
  <c r="A57" i="25" s="1"/>
  <c r="B59" i="6"/>
  <c r="B57" i="25" s="1"/>
  <c r="C59" i="6"/>
  <c r="C57" i="25" s="1"/>
  <c r="A60" i="6"/>
  <c r="A58" i="25" s="1"/>
  <c r="B60" i="6"/>
  <c r="B58" i="25" s="1"/>
  <c r="C60" i="6"/>
  <c r="C58" i="25" s="1"/>
  <c r="A61" i="6"/>
  <c r="A59" i="25" s="1"/>
  <c r="B61" i="6"/>
  <c r="B59" i="25" s="1"/>
  <c r="C61" i="6"/>
  <c r="C59" i="25" s="1"/>
  <c r="A62" i="6"/>
  <c r="A60" i="25" s="1"/>
  <c r="B62" i="6"/>
  <c r="B60" i="25" s="1"/>
  <c r="C62" i="6"/>
  <c r="C60" i="25" s="1"/>
  <c r="A63" i="6"/>
  <c r="A61" i="25" s="1"/>
  <c r="B63" i="6"/>
  <c r="B61" i="25" s="1"/>
  <c r="C63" i="6"/>
  <c r="C61" i="25" s="1"/>
  <c r="A64" i="6"/>
  <c r="A62" i="25" s="1"/>
  <c r="B64" i="6"/>
  <c r="B62" i="25" s="1"/>
  <c r="C64" i="6"/>
  <c r="C62" i="25" s="1"/>
  <c r="A65" i="6"/>
  <c r="A63" i="25" s="1"/>
  <c r="B65" i="6"/>
  <c r="B63" i="25" s="1"/>
  <c r="C65" i="6"/>
  <c r="C63" i="25" s="1"/>
  <c r="A66" i="6"/>
  <c r="A64" i="25" s="1"/>
  <c r="B66" i="6"/>
  <c r="B64" i="25" s="1"/>
  <c r="C66" i="6"/>
  <c r="C64" i="25" s="1"/>
  <c r="A67" i="6"/>
  <c r="A65" i="25" s="1"/>
  <c r="B67" i="6"/>
  <c r="B65" i="25" s="1"/>
  <c r="C67" i="6"/>
  <c r="C65" i="25" s="1"/>
  <c r="A68" i="6"/>
  <c r="A66" i="25" s="1"/>
  <c r="B68" i="6"/>
  <c r="B66" i="25" s="1"/>
  <c r="C68" i="6"/>
  <c r="C66" i="25" s="1"/>
  <c r="A69" i="6"/>
  <c r="A67" i="25" s="1"/>
  <c r="B69" i="6"/>
  <c r="B67" i="25" s="1"/>
  <c r="C69" i="6"/>
  <c r="C67" i="25" s="1"/>
  <c r="A70" i="6"/>
  <c r="A68" i="25" s="1"/>
  <c r="B70" i="6"/>
  <c r="B68" i="25" s="1"/>
  <c r="C70" i="6"/>
  <c r="C68" i="25" s="1"/>
  <c r="A71" i="6"/>
  <c r="A69" i="25" s="1"/>
  <c r="B71" i="6"/>
  <c r="B69" i="25" s="1"/>
  <c r="C71" i="6"/>
  <c r="C69" i="25" s="1"/>
  <c r="A72" i="6"/>
  <c r="A70" i="25" s="1"/>
  <c r="B72" i="6"/>
  <c r="B70" i="25" s="1"/>
  <c r="C72" i="6"/>
  <c r="C70" i="25" s="1"/>
  <c r="A73" i="6"/>
  <c r="A71" i="25" s="1"/>
  <c r="B73" i="6"/>
  <c r="B71" i="25" s="1"/>
  <c r="C73" i="6"/>
  <c r="C71" i="25" s="1"/>
  <c r="A74" i="6"/>
  <c r="A72" i="25" s="1"/>
  <c r="B74" i="6"/>
  <c r="B72" i="25" s="1"/>
  <c r="C74" i="6"/>
  <c r="C72" i="25" s="1"/>
  <c r="A75" i="6"/>
  <c r="A73" i="25" s="1"/>
  <c r="B75" i="6"/>
  <c r="B73" i="25" s="1"/>
  <c r="C75" i="6"/>
  <c r="C73" i="25" s="1"/>
  <c r="A76" i="6"/>
  <c r="A74" i="25" s="1"/>
  <c r="B76" i="6"/>
  <c r="B74" i="25" s="1"/>
  <c r="C76" i="6"/>
  <c r="C74" i="25" s="1"/>
  <c r="A77" i="6"/>
  <c r="A75" i="25" s="1"/>
  <c r="B77" i="6"/>
  <c r="B75" i="25" s="1"/>
  <c r="C77" i="6"/>
  <c r="C75" i="25" s="1"/>
  <c r="A78" i="6"/>
  <c r="A76" i="25" s="1"/>
  <c r="B78" i="6"/>
  <c r="B76" i="25" s="1"/>
  <c r="C78" i="6"/>
  <c r="C76" i="25" s="1"/>
  <c r="A79" i="6"/>
  <c r="A77" i="25" s="1"/>
  <c r="B79" i="6"/>
  <c r="B77" i="25" s="1"/>
  <c r="C79" i="6"/>
  <c r="C77" i="25" s="1"/>
  <c r="A80" i="6"/>
  <c r="A78" i="25" s="1"/>
  <c r="B80" i="6"/>
  <c r="B78" i="25" s="1"/>
  <c r="C80" i="6"/>
  <c r="C78" i="25" s="1"/>
  <c r="A81" i="6"/>
  <c r="A79" i="25" s="1"/>
  <c r="B81" i="6"/>
  <c r="B79" i="25" s="1"/>
  <c r="C81" i="6"/>
  <c r="C79" i="25" s="1"/>
  <c r="A82" i="6"/>
  <c r="A80" i="25" s="1"/>
  <c r="B82" i="6"/>
  <c r="B80" i="25" s="1"/>
  <c r="C82" i="6"/>
  <c r="C80" i="25" s="1"/>
  <c r="A83" i="6"/>
  <c r="A81" i="25" s="1"/>
  <c r="B83" i="6"/>
  <c r="B81" i="25" s="1"/>
  <c r="C83" i="6"/>
  <c r="C81" i="25" s="1"/>
  <c r="A84" i="6"/>
  <c r="A82" i="25" s="1"/>
  <c r="B84" i="6"/>
  <c r="B82" i="25" s="1"/>
  <c r="C84" i="6"/>
  <c r="C82" i="25" s="1"/>
  <c r="A85" i="6"/>
  <c r="A83" i="25" s="1"/>
  <c r="B85" i="6"/>
  <c r="B83" i="25" s="1"/>
  <c r="C85" i="6"/>
  <c r="C83" i="25" s="1"/>
  <c r="A86" i="6"/>
  <c r="A84" i="25" s="1"/>
  <c r="B86" i="6"/>
  <c r="B84" i="25" s="1"/>
  <c r="C86" i="6"/>
  <c r="C84" i="25" s="1"/>
  <c r="A87" i="6"/>
  <c r="A85" i="25" s="1"/>
  <c r="B87" i="6"/>
  <c r="B85" i="25" s="1"/>
  <c r="C87" i="6"/>
  <c r="C85" i="25" s="1"/>
  <c r="A88" i="6"/>
  <c r="A86" i="25" s="1"/>
  <c r="B88" i="6"/>
  <c r="B86" i="25" s="1"/>
  <c r="C88" i="6"/>
  <c r="C86" i="25" s="1"/>
  <c r="A89" i="6"/>
  <c r="A87" i="25" s="1"/>
  <c r="B89" i="6"/>
  <c r="B87" i="25" s="1"/>
  <c r="C89" i="6"/>
  <c r="C87" i="25" s="1"/>
  <c r="A90" i="6"/>
  <c r="A88" i="25" s="1"/>
  <c r="B90" i="6"/>
  <c r="B88" i="25" s="1"/>
  <c r="C90" i="6"/>
  <c r="C88" i="25" s="1"/>
  <c r="A91" i="6"/>
  <c r="A89" i="25" s="1"/>
  <c r="B91" i="6"/>
  <c r="B89" i="25" s="1"/>
  <c r="C91" i="6"/>
  <c r="C89" i="25" s="1"/>
  <c r="A92" i="6"/>
  <c r="A90" i="25" s="1"/>
  <c r="B92" i="6"/>
  <c r="B90" i="25" s="1"/>
  <c r="C92" i="6"/>
  <c r="C90" i="25" s="1"/>
  <c r="A93" i="6"/>
  <c r="A91" i="25" s="1"/>
  <c r="B93" i="6"/>
  <c r="B91" i="25" s="1"/>
  <c r="C93" i="6"/>
  <c r="C91" i="25" s="1"/>
  <c r="A94" i="6"/>
  <c r="A92" i="25" s="1"/>
  <c r="B94" i="6"/>
  <c r="B92" i="25" s="1"/>
  <c r="C94" i="6"/>
  <c r="C92" i="25" s="1"/>
  <c r="A95" i="6"/>
  <c r="A93" i="25" s="1"/>
  <c r="B95" i="6"/>
  <c r="B93" i="25" s="1"/>
  <c r="C95" i="6"/>
  <c r="C93" i="25" s="1"/>
  <c r="A96" i="6"/>
  <c r="A94" i="25" s="1"/>
  <c r="B96" i="6"/>
  <c r="B94" i="25" s="1"/>
  <c r="C96" i="6"/>
  <c r="C94" i="25" s="1"/>
  <c r="A97" i="6"/>
  <c r="A95" i="25" s="1"/>
  <c r="B97" i="6"/>
  <c r="B95" i="25" s="1"/>
  <c r="C97" i="6"/>
  <c r="C95" i="25" s="1"/>
  <c r="A98" i="6"/>
  <c r="A96" i="25" s="1"/>
  <c r="B98" i="6"/>
  <c r="B96" i="25" s="1"/>
  <c r="C98" i="6"/>
  <c r="C96" i="25" s="1"/>
  <c r="A99" i="6"/>
  <c r="A97" i="25" s="1"/>
  <c r="B99" i="6"/>
  <c r="B97" i="25" s="1"/>
  <c r="C99" i="6"/>
  <c r="C97" i="25" s="1"/>
  <c r="A100" i="6"/>
  <c r="A98" i="25" s="1"/>
  <c r="B100" i="6"/>
  <c r="B98" i="25" s="1"/>
  <c r="C100" i="6"/>
  <c r="C98" i="25" s="1"/>
  <c r="A101" i="6"/>
  <c r="A99" i="25" s="1"/>
  <c r="B101" i="6"/>
  <c r="B99" i="25" s="1"/>
  <c r="C101" i="6"/>
  <c r="C99" i="25" s="1"/>
  <c r="A102" i="6"/>
  <c r="A100" i="25" s="1"/>
  <c r="B102" i="6"/>
  <c r="B100" i="25" s="1"/>
  <c r="C102" i="6"/>
  <c r="C100" i="25" s="1"/>
  <c r="A103" i="6"/>
  <c r="A101" i="25" s="1"/>
  <c r="B103" i="6"/>
  <c r="B101" i="25" s="1"/>
  <c r="C103" i="6"/>
  <c r="C101" i="25" s="1"/>
  <c r="A104" i="6"/>
  <c r="A102" i="25" s="1"/>
  <c r="B104" i="6"/>
  <c r="B102" i="25" s="1"/>
  <c r="C104" i="6"/>
  <c r="C102" i="25" s="1"/>
  <c r="A105" i="6"/>
  <c r="A103" i="25" s="1"/>
  <c r="B105" i="6"/>
  <c r="B103" i="25" s="1"/>
  <c r="C105" i="6"/>
  <c r="C103" i="25" s="1"/>
  <c r="A106" i="6"/>
  <c r="A104" i="25" s="1"/>
  <c r="B106" i="6"/>
  <c r="B104" i="25" s="1"/>
  <c r="C106" i="6"/>
  <c r="C104" i="25" s="1"/>
  <c r="A107" i="6"/>
  <c r="A105" i="25" s="1"/>
  <c r="B107" i="6"/>
  <c r="B105" i="25" s="1"/>
  <c r="C107" i="6"/>
  <c r="C105" i="25" s="1"/>
  <c r="A108" i="6"/>
  <c r="A106" i="25" s="1"/>
  <c r="B108" i="6"/>
  <c r="B106" i="25" s="1"/>
  <c r="C108" i="6"/>
  <c r="C106" i="25" s="1"/>
  <c r="A109" i="6"/>
  <c r="A107" i="25" s="1"/>
  <c r="B109" i="6"/>
  <c r="B107" i="25" s="1"/>
  <c r="C109" i="6"/>
  <c r="C107" i="25" s="1"/>
  <c r="A110" i="6"/>
  <c r="A108" i="25" s="1"/>
  <c r="B110" i="6"/>
  <c r="B108" i="25" s="1"/>
  <c r="C110" i="6"/>
  <c r="C108" i="25" s="1"/>
  <c r="A111" i="6"/>
  <c r="A109" i="25" s="1"/>
  <c r="B111" i="6"/>
  <c r="B109" i="25" s="1"/>
  <c r="C111" i="6"/>
  <c r="C109" i="25" s="1"/>
  <c r="A112" i="6"/>
  <c r="A110" i="25" s="1"/>
  <c r="B112" i="6"/>
  <c r="B110" i="25" s="1"/>
  <c r="C112" i="6"/>
  <c r="C110" i="25" s="1"/>
  <c r="A113" i="6"/>
  <c r="A111" i="25" s="1"/>
  <c r="B113" i="6"/>
  <c r="B111" i="25" s="1"/>
  <c r="C113" i="6"/>
  <c r="C111" i="25" s="1"/>
  <c r="A114" i="6"/>
  <c r="A112" i="25" s="1"/>
  <c r="B114" i="6"/>
  <c r="B112" i="25" s="1"/>
  <c r="C114" i="6"/>
  <c r="C112" i="25" s="1"/>
  <c r="A115" i="6"/>
  <c r="A113" i="25" s="1"/>
  <c r="B115" i="6"/>
  <c r="B113" i="25" s="1"/>
  <c r="C115" i="6"/>
  <c r="C113" i="25" s="1"/>
  <c r="A116" i="6"/>
  <c r="A114" i="25" s="1"/>
  <c r="B116" i="6"/>
  <c r="B114" i="25" s="1"/>
  <c r="C116" i="6"/>
  <c r="C114" i="25" s="1"/>
  <c r="A117" i="6"/>
  <c r="A115" i="25" s="1"/>
  <c r="B117" i="6"/>
  <c r="B115" i="25" s="1"/>
  <c r="C117" i="6"/>
  <c r="C115" i="25" s="1"/>
  <c r="A118" i="6"/>
  <c r="A116" i="25" s="1"/>
  <c r="B118" i="6"/>
  <c r="B116" i="25" s="1"/>
  <c r="C118" i="6"/>
  <c r="C116" i="25" s="1"/>
  <c r="A119" i="6"/>
  <c r="A117" i="25" s="1"/>
  <c r="B119" i="6"/>
  <c r="B117" i="25" s="1"/>
  <c r="C119" i="6"/>
  <c r="C117" i="25" s="1"/>
  <c r="A120" i="6"/>
  <c r="A118" i="25" s="1"/>
  <c r="B120" i="6"/>
  <c r="B118" i="25" s="1"/>
  <c r="C120" i="6"/>
  <c r="C118" i="25" s="1"/>
  <c r="A121" i="6"/>
  <c r="A119" i="25" s="1"/>
  <c r="B121" i="6"/>
  <c r="B119" i="25" s="1"/>
  <c r="C121" i="6"/>
  <c r="C119" i="25" s="1"/>
  <c r="A122" i="6"/>
  <c r="A120" i="25" s="1"/>
  <c r="B122" i="6"/>
  <c r="B120" i="25" s="1"/>
  <c r="C122" i="6"/>
  <c r="C120" i="25" s="1"/>
  <c r="A123" i="6"/>
  <c r="A121" i="25" s="1"/>
  <c r="B123" i="6"/>
  <c r="B121" i="25" s="1"/>
  <c r="C123" i="6"/>
  <c r="C121" i="25" s="1"/>
  <c r="A124" i="6"/>
  <c r="A122" i="25" s="1"/>
  <c r="B124" i="6"/>
  <c r="B122" i="25" s="1"/>
  <c r="C124" i="6"/>
  <c r="C122" i="25" s="1"/>
  <c r="A125" i="6"/>
  <c r="A123" i="25" s="1"/>
  <c r="B125" i="6"/>
  <c r="B123" i="25" s="1"/>
  <c r="C125" i="6"/>
  <c r="C123" i="25" s="1"/>
  <c r="A126" i="6"/>
  <c r="A124" i="25" s="1"/>
  <c r="B126" i="6"/>
  <c r="B124" i="25" s="1"/>
  <c r="C126" i="6"/>
  <c r="C124" i="25" s="1"/>
  <c r="A127" i="6"/>
  <c r="A125" i="25" s="1"/>
  <c r="B127" i="6"/>
  <c r="B125" i="25" s="1"/>
  <c r="C127" i="6"/>
  <c r="C125" i="25" s="1"/>
  <c r="A128" i="6"/>
  <c r="A126" i="25" s="1"/>
  <c r="B128" i="6"/>
  <c r="B126" i="25" s="1"/>
  <c r="C128" i="6"/>
  <c r="C126" i="25" s="1"/>
  <c r="A129" i="6"/>
  <c r="A127" i="25" s="1"/>
  <c r="B129" i="6"/>
  <c r="B127" i="25" s="1"/>
  <c r="C129" i="6"/>
  <c r="C127" i="25" s="1"/>
  <c r="A130" i="6"/>
  <c r="A128" i="25" s="1"/>
  <c r="B130" i="6"/>
  <c r="B128" i="25" s="1"/>
  <c r="C130" i="6"/>
  <c r="C128" i="25" s="1"/>
  <c r="A131" i="6"/>
  <c r="A129" i="25" s="1"/>
  <c r="B131" i="6"/>
  <c r="B129" i="25" s="1"/>
  <c r="C131" i="6"/>
  <c r="C129" i="25" s="1"/>
  <c r="A132" i="6"/>
  <c r="A130" i="25" s="1"/>
  <c r="B132" i="6"/>
  <c r="B130" i="25" s="1"/>
  <c r="C132" i="6"/>
  <c r="C130" i="25" s="1"/>
  <c r="A133" i="6"/>
  <c r="A131" i="25" s="1"/>
  <c r="B133" i="6"/>
  <c r="B131" i="25" s="1"/>
  <c r="C133" i="6"/>
  <c r="C131" i="25" s="1"/>
  <c r="A134" i="6"/>
  <c r="A132" i="25" s="1"/>
  <c r="B134" i="6"/>
  <c r="B132" i="25" s="1"/>
  <c r="C134" i="6"/>
  <c r="C132" i="25" s="1"/>
  <c r="A135" i="6"/>
  <c r="A133" i="25" s="1"/>
  <c r="B135" i="6"/>
  <c r="B133" i="25" s="1"/>
  <c r="C135" i="6"/>
  <c r="C133" i="25" s="1"/>
  <c r="A136" i="6"/>
  <c r="A134" i="25" s="1"/>
  <c r="B136" i="6"/>
  <c r="B134" i="25" s="1"/>
  <c r="C136" i="6"/>
  <c r="C134" i="25" s="1"/>
  <c r="A137" i="6"/>
  <c r="A135" i="25" s="1"/>
  <c r="B137" i="6"/>
  <c r="B135" i="25" s="1"/>
  <c r="C137" i="6"/>
  <c r="C135" i="25" s="1"/>
  <c r="A138" i="6"/>
  <c r="A136" i="25" s="1"/>
  <c r="B138" i="6"/>
  <c r="B136" i="25" s="1"/>
  <c r="C138" i="6"/>
  <c r="C136" i="25" s="1"/>
  <c r="A139" i="6"/>
  <c r="A137" i="25" s="1"/>
  <c r="B139" i="6"/>
  <c r="B137" i="25" s="1"/>
  <c r="C139" i="6"/>
  <c r="C137" i="25" s="1"/>
  <c r="A140" i="6"/>
  <c r="A138" i="25" s="1"/>
  <c r="B140" i="6"/>
  <c r="B138" i="25" s="1"/>
  <c r="C140" i="6"/>
  <c r="C138" i="25" s="1"/>
  <c r="A141" i="6"/>
  <c r="A139" i="25" s="1"/>
  <c r="B141" i="6"/>
  <c r="B139" i="25" s="1"/>
  <c r="C141" i="6"/>
  <c r="C139" i="25" s="1"/>
  <c r="A142" i="6"/>
  <c r="A140" i="25" s="1"/>
  <c r="B142" i="6"/>
  <c r="B140" i="25" s="1"/>
  <c r="C142" i="6"/>
  <c r="C140" i="25" s="1"/>
  <c r="A143" i="6"/>
  <c r="A141" i="25" s="1"/>
  <c r="B143" i="6"/>
  <c r="B141" i="25" s="1"/>
  <c r="C143" i="6"/>
  <c r="C141" i="25" s="1"/>
  <c r="A144" i="6"/>
  <c r="A142" i="25" s="1"/>
  <c r="B144" i="6"/>
  <c r="B142" i="25" s="1"/>
  <c r="C144" i="6"/>
  <c r="C142" i="25" s="1"/>
  <c r="A145" i="6"/>
  <c r="A143" i="25" s="1"/>
  <c r="B145" i="6"/>
  <c r="B143" i="25" s="1"/>
  <c r="C145" i="6"/>
  <c r="C143" i="25" s="1"/>
  <c r="A146" i="6"/>
  <c r="A144" i="25" s="1"/>
  <c r="B146" i="6"/>
  <c r="B144" i="25" s="1"/>
  <c r="C146" i="6"/>
  <c r="C144" i="25" s="1"/>
  <c r="A147" i="6"/>
  <c r="A145" i="25" s="1"/>
  <c r="B147" i="6"/>
  <c r="B145" i="25" s="1"/>
  <c r="C147" i="6"/>
  <c r="C145" i="25" s="1"/>
  <c r="A148" i="6"/>
  <c r="A146" i="25" s="1"/>
  <c r="B148" i="6"/>
  <c r="B146" i="25" s="1"/>
  <c r="C148" i="6"/>
  <c r="C146" i="25" s="1"/>
  <c r="A149" i="6"/>
  <c r="A147" i="25" s="1"/>
  <c r="B149" i="6"/>
  <c r="B147" i="25" s="1"/>
  <c r="C149" i="6"/>
  <c r="C147" i="25" s="1"/>
  <c r="A150" i="6"/>
  <c r="A148" i="25" s="1"/>
  <c r="B150" i="6"/>
  <c r="B148" i="25" s="1"/>
  <c r="C150" i="6"/>
  <c r="C148" i="25" s="1"/>
  <c r="A151" i="6"/>
  <c r="A149" i="25" s="1"/>
  <c r="B151" i="6"/>
  <c r="B149" i="25" s="1"/>
  <c r="C151" i="6"/>
  <c r="C149" i="25" s="1"/>
  <c r="A152" i="6"/>
  <c r="A150" i="25" s="1"/>
  <c r="B152" i="6"/>
  <c r="B150" i="25" s="1"/>
  <c r="C152" i="6"/>
  <c r="C150" i="25" s="1"/>
  <c r="A153" i="6"/>
  <c r="A151" i="25" s="1"/>
  <c r="B153" i="6"/>
  <c r="B151" i="25" s="1"/>
  <c r="C153" i="6"/>
  <c r="C151" i="25" s="1"/>
  <c r="A154" i="6"/>
  <c r="A152" i="25" s="1"/>
  <c r="B154" i="6"/>
  <c r="B152" i="25" s="1"/>
  <c r="C154" i="6"/>
  <c r="C152" i="25" s="1"/>
  <c r="A155" i="6"/>
  <c r="A153" i="25" s="1"/>
  <c r="B155" i="6"/>
  <c r="B153" i="25" s="1"/>
  <c r="C155" i="6"/>
  <c r="C153" i="25" s="1"/>
  <c r="A156" i="6"/>
  <c r="A154" i="25" s="1"/>
  <c r="B156" i="6"/>
  <c r="B154" i="25" s="1"/>
  <c r="C156" i="6"/>
  <c r="C154" i="25" s="1"/>
  <c r="A157" i="6"/>
  <c r="A155" i="25" s="1"/>
  <c r="B157" i="6"/>
  <c r="B155" i="25" s="1"/>
  <c r="C157" i="6"/>
  <c r="C155" i="25" s="1"/>
  <c r="A158" i="6"/>
  <c r="A156" i="25" s="1"/>
  <c r="B158" i="6"/>
  <c r="B156" i="25" s="1"/>
  <c r="C158" i="6"/>
  <c r="C156" i="25" s="1"/>
  <c r="A159" i="6"/>
  <c r="A157" i="25" s="1"/>
  <c r="B159" i="6"/>
  <c r="B157" i="25" s="1"/>
  <c r="C159" i="6"/>
  <c r="C157" i="25" s="1"/>
  <c r="A160" i="6"/>
  <c r="A158" i="25" s="1"/>
  <c r="B160" i="6"/>
  <c r="B158" i="25" s="1"/>
  <c r="C160" i="6"/>
  <c r="C158" i="25" s="1"/>
  <c r="A161" i="6"/>
  <c r="A159" i="25" s="1"/>
  <c r="B161" i="6"/>
  <c r="B159" i="25" s="1"/>
  <c r="C161" i="6"/>
  <c r="C159" i="25" s="1"/>
  <c r="A162" i="6"/>
  <c r="A160" i="25" s="1"/>
  <c r="B162" i="6"/>
  <c r="B160" i="25" s="1"/>
  <c r="C162" i="6"/>
  <c r="C160" i="25" s="1"/>
  <c r="A163" i="6"/>
  <c r="A161" i="25" s="1"/>
  <c r="B163" i="6"/>
  <c r="B161" i="25" s="1"/>
  <c r="C163" i="6"/>
  <c r="C161" i="25" s="1"/>
  <c r="A164" i="6"/>
  <c r="A162" i="25" s="1"/>
  <c r="B164" i="6"/>
  <c r="B162" i="25" s="1"/>
  <c r="C164" i="6"/>
  <c r="C162" i="25" s="1"/>
  <c r="A165" i="6"/>
  <c r="A163" i="25" s="1"/>
  <c r="B165" i="6"/>
  <c r="B163" i="25" s="1"/>
  <c r="C165" i="6"/>
  <c r="C163" i="25" s="1"/>
  <c r="A166" i="6"/>
  <c r="A164" i="25" s="1"/>
  <c r="B166" i="6"/>
  <c r="B164" i="25" s="1"/>
  <c r="C166" i="6"/>
  <c r="C164" i="25" s="1"/>
  <c r="A167" i="6"/>
  <c r="A165" i="25" s="1"/>
  <c r="B167" i="6"/>
  <c r="B165" i="25" s="1"/>
  <c r="C167" i="6"/>
  <c r="C165" i="25" s="1"/>
  <c r="A168" i="6"/>
  <c r="A166" i="25" s="1"/>
  <c r="B168" i="6"/>
  <c r="B166" i="25" s="1"/>
  <c r="C168" i="6"/>
  <c r="C166" i="25" s="1"/>
  <c r="A169" i="6"/>
  <c r="A167" i="25" s="1"/>
  <c r="B169" i="6"/>
  <c r="B167" i="25" s="1"/>
  <c r="C169" i="6"/>
  <c r="C167" i="25" s="1"/>
  <c r="A170" i="6"/>
  <c r="A168" i="25" s="1"/>
  <c r="B170" i="6"/>
  <c r="B168" i="25" s="1"/>
  <c r="C170" i="6"/>
  <c r="C168" i="25" s="1"/>
  <c r="A171" i="6"/>
  <c r="A169" i="25" s="1"/>
  <c r="B171" i="6"/>
  <c r="B169" i="25" s="1"/>
  <c r="C171" i="6"/>
  <c r="C169" i="25" s="1"/>
  <c r="A172" i="6"/>
  <c r="A170" i="25" s="1"/>
  <c r="B172" i="6"/>
  <c r="B170" i="25" s="1"/>
  <c r="C172" i="6"/>
  <c r="C170" i="25" s="1"/>
  <c r="A173" i="6"/>
  <c r="A171" i="25" s="1"/>
  <c r="B173" i="6"/>
  <c r="B171" i="25" s="1"/>
  <c r="C173" i="6"/>
  <c r="C171" i="25" s="1"/>
  <c r="A174" i="6"/>
  <c r="A172" i="25" s="1"/>
  <c r="B174" i="6"/>
  <c r="B172" i="25" s="1"/>
  <c r="C174" i="6"/>
  <c r="C172" i="25" s="1"/>
  <c r="A175" i="6"/>
  <c r="A173" i="25" s="1"/>
  <c r="B175" i="6"/>
  <c r="B173" i="25" s="1"/>
  <c r="C175" i="6"/>
  <c r="C173" i="25" s="1"/>
  <c r="A176" i="6"/>
  <c r="A174" i="25" s="1"/>
  <c r="B176" i="6"/>
  <c r="B174" i="25" s="1"/>
  <c r="C176" i="6"/>
  <c r="C174" i="25" s="1"/>
  <c r="A177" i="6"/>
  <c r="A175" i="25" s="1"/>
  <c r="B177" i="6"/>
  <c r="B175" i="25" s="1"/>
  <c r="C177" i="6"/>
  <c r="C175" i="25" s="1"/>
  <c r="A178" i="6"/>
  <c r="A176" i="25" s="1"/>
  <c r="B178" i="6"/>
  <c r="B176" i="25" s="1"/>
  <c r="C178" i="6"/>
  <c r="C176" i="25" s="1"/>
  <c r="A179" i="6"/>
  <c r="A177" i="25" s="1"/>
  <c r="B179" i="6"/>
  <c r="B177" i="25" s="1"/>
  <c r="C179" i="6"/>
  <c r="C177" i="25" s="1"/>
  <c r="A180" i="6"/>
  <c r="A178" i="25" s="1"/>
  <c r="B180" i="6"/>
  <c r="B178" i="25" s="1"/>
  <c r="C180" i="6"/>
  <c r="C178" i="25" s="1"/>
  <c r="A181" i="6"/>
  <c r="A179" i="25" s="1"/>
  <c r="B181" i="6"/>
  <c r="B179" i="25" s="1"/>
  <c r="C181" i="6"/>
  <c r="C179" i="25" s="1"/>
  <c r="A182" i="6"/>
  <c r="A180" i="25" s="1"/>
  <c r="B182" i="6"/>
  <c r="B180" i="25" s="1"/>
  <c r="C182" i="6"/>
  <c r="C180" i="25" s="1"/>
  <c r="A183" i="6"/>
  <c r="A181" i="25" s="1"/>
  <c r="B183" i="6"/>
  <c r="B181" i="25" s="1"/>
  <c r="C183" i="6"/>
  <c r="C181" i="25" s="1"/>
  <c r="A184" i="6"/>
  <c r="A182" i="25" s="1"/>
  <c r="B184" i="6"/>
  <c r="B182" i="25" s="1"/>
  <c r="C184" i="6"/>
  <c r="C182" i="25" s="1"/>
  <c r="A185" i="6"/>
  <c r="A183" i="25" s="1"/>
  <c r="B185" i="6"/>
  <c r="B183" i="25" s="1"/>
  <c r="C185" i="6"/>
  <c r="C183" i="25" s="1"/>
  <c r="A186" i="6"/>
  <c r="A184" i="25" s="1"/>
  <c r="B186" i="6"/>
  <c r="B184" i="25" s="1"/>
  <c r="C186" i="6"/>
  <c r="C184" i="25" s="1"/>
  <c r="A187" i="6"/>
  <c r="A185" i="25" s="1"/>
  <c r="B187" i="6"/>
  <c r="B185" i="25" s="1"/>
  <c r="C187" i="6"/>
  <c r="C185" i="25" s="1"/>
  <c r="A188" i="6"/>
  <c r="A186" i="25" s="1"/>
  <c r="B188" i="6"/>
  <c r="B186" i="25" s="1"/>
  <c r="C188" i="6"/>
  <c r="C186" i="25" s="1"/>
  <c r="A189" i="6"/>
  <c r="A187" i="25" s="1"/>
  <c r="B189" i="6"/>
  <c r="B187" i="25" s="1"/>
  <c r="C189" i="6"/>
  <c r="C187" i="25" s="1"/>
  <c r="A190" i="6"/>
  <c r="A188" i="25" s="1"/>
  <c r="B190" i="6"/>
  <c r="B188" i="25" s="1"/>
  <c r="C190" i="6"/>
  <c r="C188" i="25" s="1"/>
  <c r="A191" i="6"/>
  <c r="A189" i="25" s="1"/>
  <c r="B191" i="6"/>
  <c r="B189" i="25" s="1"/>
  <c r="C191" i="6"/>
  <c r="C189" i="25" s="1"/>
  <c r="A192" i="6"/>
  <c r="A190" i="25" s="1"/>
  <c r="B192" i="6"/>
  <c r="B190" i="25" s="1"/>
  <c r="C192" i="6"/>
  <c r="C190" i="25" s="1"/>
  <c r="A193" i="6"/>
  <c r="A191" i="25" s="1"/>
  <c r="B193" i="6"/>
  <c r="B191" i="25" s="1"/>
  <c r="C193" i="6"/>
  <c r="C191" i="25" s="1"/>
  <c r="A194" i="6"/>
  <c r="A192" i="25" s="1"/>
  <c r="B194" i="6"/>
  <c r="B192" i="25" s="1"/>
  <c r="C194" i="6"/>
  <c r="C192" i="25" s="1"/>
  <c r="A195" i="6"/>
  <c r="A193" i="25" s="1"/>
  <c r="B195" i="6"/>
  <c r="B193" i="25" s="1"/>
  <c r="C195" i="6"/>
  <c r="C193" i="25" s="1"/>
  <c r="A196" i="6"/>
  <c r="A194" i="25" s="1"/>
  <c r="B196" i="6"/>
  <c r="B194" i="25" s="1"/>
  <c r="C196" i="6"/>
  <c r="C194" i="25" s="1"/>
  <c r="A197" i="6"/>
  <c r="A195" i="25" s="1"/>
  <c r="B197" i="6"/>
  <c r="B195" i="25" s="1"/>
  <c r="C197" i="6"/>
  <c r="C195" i="25" s="1"/>
  <c r="A198" i="6"/>
  <c r="A196" i="25" s="1"/>
  <c r="B198" i="6"/>
  <c r="B196" i="25" s="1"/>
  <c r="C198" i="6"/>
  <c r="C196" i="25" s="1"/>
  <c r="A199" i="6"/>
  <c r="A197" i="25" s="1"/>
  <c r="B199" i="6"/>
  <c r="B197" i="25" s="1"/>
  <c r="C199" i="6"/>
  <c r="C197" i="25" s="1"/>
  <c r="A200" i="6"/>
  <c r="A198" i="25" s="1"/>
  <c r="B200" i="6"/>
  <c r="B198" i="25" s="1"/>
  <c r="C200" i="6"/>
  <c r="C198" i="25" s="1"/>
  <c r="A201" i="6"/>
  <c r="A199" i="25" s="1"/>
  <c r="B201" i="6"/>
  <c r="B199" i="25" s="1"/>
  <c r="C201" i="6"/>
  <c r="C199" i="25" s="1"/>
  <c r="A202" i="6"/>
  <c r="A200" i="25" s="1"/>
  <c r="B202" i="6"/>
  <c r="B200" i="25" s="1"/>
  <c r="C202" i="6"/>
  <c r="C200" i="25" s="1"/>
  <c r="A203" i="6"/>
  <c r="A201" i="25" s="1"/>
  <c r="B203" i="6"/>
  <c r="B201" i="25" s="1"/>
  <c r="C203" i="6"/>
  <c r="C201" i="25" s="1"/>
  <c r="A204" i="6"/>
  <c r="A202" i="25" s="1"/>
  <c r="B204" i="6"/>
  <c r="B202" i="25" s="1"/>
  <c r="C204" i="6"/>
  <c r="C202" i="25" s="1"/>
  <c r="A205" i="6"/>
  <c r="A203" i="25" s="1"/>
  <c r="B205" i="6"/>
  <c r="B203" i="25" s="1"/>
  <c r="C205" i="6"/>
  <c r="C203" i="25" s="1"/>
  <c r="A206" i="6"/>
  <c r="A204" i="25" s="1"/>
  <c r="B206" i="6"/>
  <c r="B204" i="25" s="1"/>
  <c r="C206" i="6"/>
  <c r="C204" i="25" s="1"/>
  <c r="A207" i="6"/>
  <c r="A205" i="25" s="1"/>
  <c r="B207" i="6"/>
  <c r="B205" i="25" s="1"/>
  <c r="C207" i="6"/>
  <c r="C205" i="25" s="1"/>
  <c r="A208" i="6"/>
  <c r="A206" i="25" s="1"/>
  <c r="B208" i="6"/>
  <c r="B206" i="25" s="1"/>
  <c r="C208" i="6"/>
  <c r="C206" i="25" s="1"/>
  <c r="A209" i="6"/>
  <c r="A207" i="25" s="1"/>
  <c r="B209" i="6"/>
  <c r="B207" i="25" s="1"/>
  <c r="C209" i="6"/>
  <c r="C207" i="25" s="1"/>
  <c r="A210" i="6"/>
  <c r="A208" i="25" s="1"/>
  <c r="B210" i="6"/>
  <c r="B208" i="25" s="1"/>
  <c r="C210" i="6"/>
  <c r="C208" i="25" s="1"/>
  <c r="A211" i="6"/>
  <c r="A209" i="25" s="1"/>
  <c r="B211" i="6"/>
  <c r="B209" i="25" s="1"/>
  <c r="C211" i="6"/>
  <c r="C209" i="25" s="1"/>
  <c r="A212" i="6"/>
  <c r="A210" i="25" s="1"/>
  <c r="B212" i="6"/>
  <c r="B210" i="25" s="1"/>
  <c r="C212" i="6"/>
  <c r="C210" i="25" s="1"/>
  <c r="A213" i="6"/>
  <c r="A211" i="25" s="1"/>
  <c r="B213" i="6"/>
  <c r="B211" i="25" s="1"/>
  <c r="C213" i="6"/>
  <c r="C211" i="25" s="1"/>
  <c r="A214" i="6"/>
  <c r="A212" i="25" s="1"/>
  <c r="B214" i="6"/>
  <c r="B212" i="25" s="1"/>
  <c r="C214" i="6"/>
  <c r="C212" i="25" s="1"/>
  <c r="A215" i="6"/>
  <c r="A213" i="25" s="1"/>
  <c r="B215" i="6"/>
  <c r="B213" i="25" s="1"/>
  <c r="C215" i="6"/>
  <c r="C213" i="25" s="1"/>
  <c r="A216" i="6"/>
  <c r="A214" i="25" s="1"/>
  <c r="B216" i="6"/>
  <c r="B214" i="25" s="1"/>
  <c r="C216" i="6"/>
  <c r="C214" i="25" s="1"/>
  <c r="A217" i="6"/>
  <c r="A215" i="25" s="1"/>
  <c r="B217" i="6"/>
  <c r="B215" i="25" s="1"/>
  <c r="C217" i="6"/>
  <c r="C215" i="25" s="1"/>
  <c r="A218" i="6"/>
  <c r="A216" i="25" s="1"/>
  <c r="B218" i="6"/>
  <c r="B216" i="25" s="1"/>
  <c r="C218" i="6"/>
  <c r="C216" i="25" s="1"/>
  <c r="A219" i="6"/>
  <c r="A217" i="25" s="1"/>
  <c r="B219" i="6"/>
  <c r="B217" i="25" s="1"/>
  <c r="C219" i="6"/>
  <c r="C217" i="25" s="1"/>
  <c r="A220" i="6"/>
  <c r="A218" i="25" s="1"/>
  <c r="B220" i="6"/>
  <c r="B218" i="25" s="1"/>
  <c r="C220" i="6"/>
  <c r="C218" i="25" s="1"/>
  <c r="A221" i="6"/>
  <c r="A219" i="25" s="1"/>
  <c r="B221" i="6"/>
  <c r="B219" i="25" s="1"/>
  <c r="C221" i="6"/>
  <c r="C219" i="25" s="1"/>
  <c r="A222" i="6"/>
  <c r="A220" i="25" s="1"/>
  <c r="B222" i="6"/>
  <c r="B220" i="25" s="1"/>
  <c r="C222" i="6"/>
  <c r="C220" i="25" s="1"/>
  <c r="A223" i="6"/>
  <c r="A221" i="25" s="1"/>
  <c r="B223" i="6"/>
  <c r="B221" i="25" s="1"/>
  <c r="C223" i="6"/>
  <c r="C221" i="25" s="1"/>
  <c r="A224" i="6"/>
  <c r="A222" i="25" s="1"/>
  <c r="B224" i="6"/>
  <c r="B222" i="25" s="1"/>
  <c r="C224" i="6"/>
  <c r="C222" i="25" s="1"/>
  <c r="A225" i="6"/>
  <c r="A223" i="25" s="1"/>
  <c r="B225" i="6"/>
  <c r="B223" i="25" s="1"/>
  <c r="C225" i="6"/>
  <c r="C223" i="25" s="1"/>
  <c r="A226" i="6"/>
  <c r="A224" i="25" s="1"/>
  <c r="B226" i="6"/>
  <c r="B224" i="25" s="1"/>
  <c r="C226" i="6"/>
  <c r="C224" i="25" s="1"/>
  <c r="A227" i="6"/>
  <c r="A225" i="25" s="1"/>
  <c r="B227" i="6"/>
  <c r="B225" i="25" s="1"/>
  <c r="C227" i="6"/>
  <c r="C225" i="25" s="1"/>
  <c r="A228" i="6"/>
  <c r="A226" i="25" s="1"/>
  <c r="B228" i="6"/>
  <c r="B226" i="25" s="1"/>
  <c r="C228" i="6"/>
  <c r="C226" i="25" s="1"/>
  <c r="A229" i="6"/>
  <c r="A227" i="25" s="1"/>
  <c r="B229" i="6"/>
  <c r="B227" i="25" s="1"/>
  <c r="C229" i="6"/>
  <c r="C227" i="25" s="1"/>
  <c r="A230" i="6"/>
  <c r="A228" i="25" s="1"/>
  <c r="B230" i="6"/>
  <c r="B228" i="25" s="1"/>
  <c r="C230" i="6"/>
  <c r="C228" i="25" s="1"/>
  <c r="A231" i="6"/>
  <c r="A229" i="25" s="1"/>
  <c r="B231" i="6"/>
  <c r="B229" i="25" s="1"/>
  <c r="C231" i="6"/>
  <c r="C229" i="25" s="1"/>
  <c r="A232" i="6"/>
  <c r="A230" i="25" s="1"/>
  <c r="B232" i="6"/>
  <c r="B230" i="25" s="1"/>
  <c r="C232" i="6"/>
  <c r="C230" i="25" s="1"/>
  <c r="A233" i="6"/>
  <c r="A231" i="25" s="1"/>
  <c r="B233" i="6"/>
  <c r="B231" i="25" s="1"/>
  <c r="C233" i="6"/>
  <c r="C231" i="25" s="1"/>
  <c r="A234" i="6"/>
  <c r="A232" i="25" s="1"/>
  <c r="B234" i="6"/>
  <c r="B232" i="25" s="1"/>
  <c r="C234" i="6"/>
  <c r="C232" i="25" s="1"/>
  <c r="A235" i="6"/>
  <c r="A233" i="25" s="1"/>
  <c r="B235" i="6"/>
  <c r="B233" i="25" s="1"/>
  <c r="C235" i="6"/>
  <c r="C233" i="25" s="1"/>
  <c r="A236" i="6"/>
  <c r="A234" i="25" s="1"/>
  <c r="B236" i="6"/>
  <c r="B234" i="25" s="1"/>
  <c r="C236" i="6"/>
  <c r="C234" i="25" s="1"/>
  <c r="A237" i="6"/>
  <c r="A235" i="25" s="1"/>
  <c r="B237" i="6"/>
  <c r="B235" i="25" s="1"/>
  <c r="C237" i="6"/>
  <c r="C235" i="25" s="1"/>
  <c r="A238" i="6"/>
  <c r="A236" i="25" s="1"/>
  <c r="B238" i="6"/>
  <c r="B236" i="25" s="1"/>
  <c r="C238" i="6"/>
  <c r="C236" i="25" s="1"/>
  <c r="A239" i="6"/>
  <c r="A237" i="25" s="1"/>
  <c r="B239" i="6"/>
  <c r="B237" i="25" s="1"/>
  <c r="C239" i="6"/>
  <c r="C237" i="25" s="1"/>
  <c r="A240" i="6"/>
  <c r="A238" i="25" s="1"/>
  <c r="B240" i="6"/>
  <c r="B238" i="25" s="1"/>
  <c r="C240" i="6"/>
  <c r="C238" i="25" s="1"/>
  <c r="A241" i="6"/>
  <c r="A239" i="25" s="1"/>
  <c r="B241" i="6"/>
  <c r="B239" i="25" s="1"/>
  <c r="C241" i="6"/>
  <c r="C239" i="25" s="1"/>
  <c r="A242" i="6"/>
  <c r="A240" i="25" s="1"/>
  <c r="B242" i="6"/>
  <c r="B240" i="25" s="1"/>
  <c r="C242" i="6"/>
  <c r="C240" i="25" s="1"/>
  <c r="A243" i="6"/>
  <c r="A241" i="25" s="1"/>
  <c r="B243" i="6"/>
  <c r="B241" i="25" s="1"/>
  <c r="C243" i="6"/>
  <c r="C241" i="25" s="1"/>
  <c r="A244" i="6"/>
  <c r="A242" i="25" s="1"/>
  <c r="B244" i="6"/>
  <c r="B242" i="25" s="1"/>
  <c r="C244" i="6"/>
  <c r="C242" i="25" s="1"/>
  <c r="A245" i="6"/>
  <c r="A243" i="25" s="1"/>
  <c r="B245" i="6"/>
  <c r="B243" i="25" s="1"/>
  <c r="C245" i="6"/>
  <c r="C243" i="25" s="1"/>
  <c r="A246" i="6"/>
  <c r="A244" i="25" s="1"/>
  <c r="B246" i="6"/>
  <c r="B244" i="25" s="1"/>
  <c r="C246" i="6"/>
  <c r="C244" i="25" s="1"/>
  <c r="A247" i="6"/>
  <c r="A245" i="25" s="1"/>
  <c r="B247" i="6"/>
  <c r="B245" i="25" s="1"/>
  <c r="C247" i="6"/>
  <c r="C245" i="25" s="1"/>
  <c r="A248" i="6"/>
  <c r="A246" i="25" s="1"/>
  <c r="B248" i="6"/>
  <c r="B246" i="25" s="1"/>
  <c r="C248" i="6"/>
  <c r="C246" i="25" s="1"/>
  <c r="A249" i="6"/>
  <c r="A247" i="25" s="1"/>
  <c r="B249" i="6"/>
  <c r="B247" i="25" s="1"/>
  <c r="C249" i="6"/>
  <c r="C247" i="25" s="1"/>
  <c r="A250" i="6"/>
  <c r="A248" i="25" s="1"/>
  <c r="B250" i="6"/>
  <c r="B248" i="25" s="1"/>
  <c r="C250" i="6"/>
  <c r="C248" i="25" s="1"/>
  <c r="A251" i="6"/>
  <c r="A249" i="25" s="1"/>
  <c r="B251" i="6"/>
  <c r="B249" i="25" s="1"/>
  <c r="C251" i="6"/>
  <c r="C249" i="25" s="1"/>
  <c r="A252" i="6"/>
  <c r="A250" i="25" s="1"/>
  <c r="B252" i="6"/>
  <c r="B250" i="25" s="1"/>
  <c r="C252" i="6"/>
  <c r="C250" i="25" s="1"/>
  <c r="A253" i="6"/>
  <c r="A251" i="25" s="1"/>
  <c r="B253" i="6"/>
  <c r="B251" i="25" s="1"/>
  <c r="C253" i="6"/>
  <c r="C251" i="25" s="1"/>
  <c r="A254" i="6"/>
  <c r="A252" i="25" s="1"/>
  <c r="B254" i="6"/>
  <c r="B252" i="25" s="1"/>
  <c r="C254" i="6"/>
  <c r="C252" i="25" s="1"/>
  <c r="A255" i="6"/>
  <c r="A253" i="25" s="1"/>
  <c r="B255" i="6"/>
  <c r="B253" i="25" s="1"/>
  <c r="C255" i="6"/>
  <c r="C253" i="25" s="1"/>
  <c r="A256" i="6"/>
  <c r="A254" i="25" s="1"/>
  <c r="B256" i="6"/>
  <c r="B254" i="25" s="1"/>
  <c r="C256" i="6"/>
  <c r="C254" i="25" s="1"/>
  <c r="A257" i="6"/>
  <c r="A255" i="25" s="1"/>
  <c r="B257" i="6"/>
  <c r="B255" i="25" s="1"/>
  <c r="C257" i="6"/>
  <c r="C255" i="25" s="1"/>
  <c r="A258" i="6"/>
  <c r="A256" i="25" s="1"/>
  <c r="B258" i="6"/>
  <c r="B256" i="25" s="1"/>
  <c r="C258" i="6"/>
  <c r="C256" i="25" s="1"/>
  <c r="A259" i="6"/>
  <c r="A257" i="25" s="1"/>
  <c r="B259" i="6"/>
  <c r="B257" i="25" s="1"/>
  <c r="C259" i="6"/>
  <c r="C257" i="25" s="1"/>
  <c r="A260" i="6"/>
  <c r="A258" i="25" s="1"/>
  <c r="B260" i="6"/>
  <c r="B258" i="25" s="1"/>
  <c r="C260" i="6"/>
  <c r="C258" i="25" s="1"/>
  <c r="A261" i="6"/>
  <c r="A259" i="25" s="1"/>
  <c r="B261" i="6"/>
  <c r="B259" i="25" s="1"/>
  <c r="C261" i="6"/>
  <c r="C259" i="25" s="1"/>
  <c r="A262" i="6"/>
  <c r="A260" i="25" s="1"/>
  <c r="B262" i="6"/>
  <c r="B260" i="25" s="1"/>
  <c r="C262" i="6"/>
  <c r="C260" i="25" s="1"/>
  <c r="A263" i="6"/>
  <c r="A261" i="25" s="1"/>
  <c r="B263" i="6"/>
  <c r="B261" i="25" s="1"/>
  <c r="C263" i="6"/>
  <c r="C261" i="25" s="1"/>
  <c r="A264" i="6"/>
  <c r="A262" i="25" s="1"/>
  <c r="B264" i="6"/>
  <c r="B262" i="25" s="1"/>
  <c r="C264" i="6"/>
  <c r="C262" i="25" s="1"/>
  <c r="A265" i="6"/>
  <c r="A263" i="25" s="1"/>
  <c r="B265" i="6"/>
  <c r="B263" i="25" s="1"/>
  <c r="C265" i="6"/>
  <c r="C263" i="25" s="1"/>
  <c r="A266" i="6"/>
  <c r="A264" i="25" s="1"/>
  <c r="B266" i="6"/>
  <c r="B264" i="25" s="1"/>
  <c r="C266" i="6"/>
  <c r="C264" i="25" s="1"/>
  <c r="A267" i="6"/>
  <c r="A265" i="25" s="1"/>
  <c r="B267" i="6"/>
  <c r="B265" i="25" s="1"/>
  <c r="C267" i="6"/>
  <c r="C265" i="25" s="1"/>
  <c r="A268" i="6"/>
  <c r="A266" i="25" s="1"/>
  <c r="B268" i="6"/>
  <c r="B266" i="25" s="1"/>
  <c r="C268" i="6"/>
  <c r="C266" i="25" s="1"/>
  <c r="A269" i="6"/>
  <c r="A267" i="25" s="1"/>
  <c r="B269" i="6"/>
  <c r="B267" i="25" s="1"/>
  <c r="C269" i="6"/>
  <c r="C267" i="25" s="1"/>
  <c r="A270" i="6"/>
  <c r="A268" i="25" s="1"/>
  <c r="B270" i="6"/>
  <c r="B268" i="25" s="1"/>
  <c r="C270" i="6"/>
  <c r="C268" i="25" s="1"/>
  <c r="A271" i="6"/>
  <c r="A269" i="25" s="1"/>
  <c r="B271" i="6"/>
  <c r="B269" i="25" s="1"/>
  <c r="C271" i="6"/>
  <c r="C269" i="25" s="1"/>
  <c r="A272" i="6"/>
  <c r="A270" i="25" s="1"/>
  <c r="B272" i="6"/>
  <c r="B270" i="25" s="1"/>
  <c r="C272" i="6"/>
  <c r="C270" i="25" s="1"/>
  <c r="A273" i="6"/>
  <c r="A271" i="25" s="1"/>
  <c r="B273" i="6"/>
  <c r="B271" i="25" s="1"/>
  <c r="C273" i="6"/>
  <c r="C271" i="25" s="1"/>
  <c r="A274" i="6"/>
  <c r="A272" i="25" s="1"/>
  <c r="B274" i="6"/>
  <c r="B272" i="25" s="1"/>
  <c r="C274" i="6"/>
  <c r="C272" i="25" s="1"/>
  <c r="A275" i="6"/>
  <c r="A273" i="25" s="1"/>
  <c r="B275" i="6"/>
  <c r="B273" i="25" s="1"/>
  <c r="C275" i="6"/>
  <c r="C273" i="25" s="1"/>
  <c r="A276" i="6"/>
  <c r="A274" i="25" s="1"/>
  <c r="B276" i="6"/>
  <c r="B274" i="25" s="1"/>
  <c r="C276" i="6"/>
  <c r="C274" i="25" s="1"/>
  <c r="A277" i="6"/>
  <c r="A275" i="25" s="1"/>
  <c r="B277" i="6"/>
  <c r="B275" i="25" s="1"/>
  <c r="C277" i="6"/>
  <c r="C275" i="25" s="1"/>
  <c r="A278" i="6"/>
  <c r="A276" i="25" s="1"/>
  <c r="B278" i="6"/>
  <c r="B276" i="25" s="1"/>
  <c r="C278" i="6"/>
  <c r="C276" i="25" s="1"/>
  <c r="A279" i="6"/>
  <c r="A277" i="25" s="1"/>
  <c r="B279" i="6"/>
  <c r="B277" i="25" s="1"/>
  <c r="C279" i="6"/>
  <c r="C277" i="25" s="1"/>
  <c r="A280" i="6"/>
  <c r="A278" i="25" s="1"/>
  <c r="B280" i="6"/>
  <c r="B278" i="25" s="1"/>
  <c r="C280" i="6"/>
  <c r="C278" i="25" s="1"/>
  <c r="A281" i="6"/>
  <c r="A279" i="25" s="1"/>
  <c r="B281" i="6"/>
  <c r="B279" i="25" s="1"/>
  <c r="C281" i="6"/>
  <c r="C279" i="25" s="1"/>
  <c r="A282" i="6"/>
  <c r="A280" i="25" s="1"/>
  <c r="B282" i="6"/>
  <c r="B280" i="25" s="1"/>
  <c r="C282" i="6"/>
  <c r="C280" i="25" s="1"/>
  <c r="A283" i="6"/>
  <c r="A281" i="25" s="1"/>
  <c r="B283" i="6"/>
  <c r="B281" i="25" s="1"/>
  <c r="C283" i="6"/>
  <c r="C281" i="25" s="1"/>
  <c r="A284" i="6"/>
  <c r="A282" i="25" s="1"/>
  <c r="B284" i="6"/>
  <c r="B282" i="25" s="1"/>
  <c r="C284" i="6"/>
  <c r="C282" i="25" s="1"/>
  <c r="A285" i="6"/>
  <c r="A283" i="25" s="1"/>
  <c r="B285" i="6"/>
  <c r="B283" i="25" s="1"/>
  <c r="C285" i="6"/>
  <c r="C283" i="25" s="1"/>
  <c r="A286" i="6"/>
  <c r="A284" i="25" s="1"/>
  <c r="B286" i="6"/>
  <c r="B284" i="25" s="1"/>
  <c r="C286" i="6"/>
  <c r="C284" i="25" s="1"/>
  <c r="A287" i="6"/>
  <c r="A285" i="25" s="1"/>
  <c r="B287" i="6"/>
  <c r="B285" i="25" s="1"/>
  <c r="C287" i="6"/>
  <c r="C285" i="25" s="1"/>
  <c r="A288" i="6"/>
  <c r="A286" i="25" s="1"/>
  <c r="B288" i="6"/>
  <c r="B286" i="25" s="1"/>
  <c r="C288" i="6"/>
  <c r="C286" i="25" s="1"/>
  <c r="A289" i="6"/>
  <c r="A287" i="25" s="1"/>
  <c r="B289" i="6"/>
  <c r="B287" i="25" s="1"/>
  <c r="C289" i="6"/>
  <c r="C287" i="25" s="1"/>
  <c r="A290" i="6"/>
  <c r="A288" i="25" s="1"/>
  <c r="B290" i="6"/>
  <c r="B288" i="25" s="1"/>
  <c r="C290" i="6"/>
  <c r="C288" i="25" s="1"/>
  <c r="A291" i="6"/>
  <c r="A289" i="25" s="1"/>
  <c r="B291" i="6"/>
  <c r="B289" i="25" s="1"/>
  <c r="C291" i="6"/>
  <c r="C289" i="25" s="1"/>
  <c r="A292" i="6"/>
  <c r="A290" i="25" s="1"/>
  <c r="B292" i="6"/>
  <c r="B290" i="25" s="1"/>
  <c r="C292" i="6"/>
  <c r="C290" i="25" s="1"/>
  <c r="A293" i="6"/>
  <c r="A291" i="25" s="1"/>
  <c r="B293" i="6"/>
  <c r="B291" i="25" s="1"/>
  <c r="C293" i="6"/>
  <c r="C291" i="25" s="1"/>
  <c r="A294" i="6"/>
  <c r="A292" i="25" s="1"/>
  <c r="B294" i="6"/>
  <c r="B292" i="25" s="1"/>
  <c r="C294" i="6"/>
  <c r="C292" i="25" s="1"/>
  <c r="A295" i="6"/>
  <c r="A293" i="25" s="1"/>
  <c r="B295" i="6"/>
  <c r="B293" i="25" s="1"/>
  <c r="C295" i="6"/>
  <c r="C293" i="25" s="1"/>
  <c r="A296" i="6"/>
  <c r="A294" i="25" s="1"/>
  <c r="B296" i="6"/>
  <c r="B294" i="25" s="1"/>
  <c r="C296" i="6"/>
  <c r="C294" i="25" s="1"/>
  <c r="A297" i="6"/>
  <c r="A295" i="25" s="1"/>
  <c r="B297" i="6"/>
  <c r="B295" i="25" s="1"/>
  <c r="C297" i="6"/>
  <c r="C295" i="25" s="1"/>
  <c r="A298" i="6"/>
  <c r="A296" i="25" s="1"/>
  <c r="B298" i="6"/>
  <c r="B296" i="25" s="1"/>
  <c r="C298" i="6"/>
  <c r="C296" i="25" s="1"/>
  <c r="A299" i="6"/>
  <c r="A297" i="25" s="1"/>
  <c r="B299" i="6"/>
  <c r="B297" i="25" s="1"/>
  <c r="C299" i="6"/>
  <c r="C297" i="25" s="1"/>
  <c r="A300" i="6"/>
  <c r="A298" i="25" s="1"/>
  <c r="B300" i="6"/>
  <c r="B298" i="25" s="1"/>
  <c r="C300" i="6"/>
  <c r="C298" i="25" s="1"/>
  <c r="A301" i="6"/>
  <c r="A299" i="25" s="1"/>
  <c r="B301" i="6"/>
  <c r="B299" i="25" s="1"/>
  <c r="C301" i="6"/>
  <c r="C299" i="25" s="1"/>
  <c r="A302" i="6"/>
  <c r="A300" i="25" s="1"/>
  <c r="B302" i="6"/>
  <c r="B300" i="25" s="1"/>
  <c r="C302" i="6"/>
  <c r="C300" i="25" s="1"/>
  <c r="A303" i="6"/>
  <c r="A301" i="25" s="1"/>
  <c r="B303" i="6"/>
  <c r="B301" i="25" s="1"/>
  <c r="C303" i="6"/>
  <c r="C301" i="25" s="1"/>
  <c r="A304" i="6"/>
  <c r="A302" i="25" s="1"/>
  <c r="B304" i="6"/>
  <c r="B302" i="25" s="1"/>
  <c r="C304" i="6"/>
  <c r="C302" i="25" s="1"/>
  <c r="A305" i="6"/>
  <c r="A303" i="25" s="1"/>
  <c r="B305" i="6"/>
  <c r="B303" i="25" s="1"/>
  <c r="C305" i="6"/>
  <c r="C303" i="25" s="1"/>
  <c r="A306" i="6"/>
  <c r="A304" i="25" s="1"/>
  <c r="B306" i="6"/>
  <c r="B304" i="25" s="1"/>
  <c r="C306" i="6"/>
  <c r="C304" i="25" s="1"/>
  <c r="A307" i="6"/>
  <c r="A305" i="25" s="1"/>
  <c r="B307" i="6"/>
  <c r="B305" i="25" s="1"/>
  <c r="C307" i="6"/>
  <c r="C305" i="25" s="1"/>
  <c r="A308" i="6"/>
  <c r="A306" i="25" s="1"/>
  <c r="B308" i="6"/>
  <c r="B306" i="25" s="1"/>
  <c r="C308" i="6"/>
  <c r="C306" i="25" s="1"/>
  <c r="A309" i="6"/>
  <c r="A307" i="25" s="1"/>
  <c r="B309" i="6"/>
  <c r="B307" i="25" s="1"/>
  <c r="C309" i="6"/>
  <c r="C307" i="25" s="1"/>
  <c r="A310" i="6"/>
  <c r="A308" i="25" s="1"/>
  <c r="B310" i="6"/>
  <c r="B308" i="25" s="1"/>
  <c r="C310" i="6"/>
  <c r="C308" i="25" s="1"/>
  <c r="A311" i="6"/>
  <c r="A309" i="25" s="1"/>
  <c r="B311" i="6"/>
  <c r="B309" i="25" s="1"/>
  <c r="C311" i="6"/>
  <c r="C309" i="25" s="1"/>
  <c r="A312" i="6"/>
  <c r="A310" i="25" s="1"/>
  <c r="B312" i="6"/>
  <c r="B310" i="25" s="1"/>
  <c r="C312" i="6"/>
  <c r="C310" i="25" s="1"/>
  <c r="A313" i="6"/>
  <c r="A311" i="25" s="1"/>
  <c r="B313" i="6"/>
  <c r="B311" i="25" s="1"/>
  <c r="C313" i="6"/>
  <c r="C311" i="25" s="1"/>
  <c r="A314" i="6"/>
  <c r="A312" i="25" s="1"/>
  <c r="B314" i="6"/>
  <c r="B312" i="25" s="1"/>
  <c r="C314" i="6"/>
  <c r="C312" i="25" s="1"/>
  <c r="A315" i="6"/>
  <c r="A313" i="25" s="1"/>
  <c r="B315" i="6"/>
  <c r="B313" i="25" s="1"/>
  <c r="C315" i="6"/>
  <c r="C313" i="25" s="1"/>
  <c r="A316" i="6"/>
  <c r="A314" i="25" s="1"/>
  <c r="B316" i="6"/>
  <c r="B314" i="25" s="1"/>
  <c r="C316" i="6"/>
  <c r="C314" i="25" s="1"/>
  <c r="A317" i="6"/>
  <c r="A315" i="25" s="1"/>
  <c r="B317" i="6"/>
  <c r="B315" i="25" s="1"/>
  <c r="C317" i="6"/>
  <c r="C315" i="25" s="1"/>
  <c r="A318" i="6"/>
  <c r="A316" i="25" s="1"/>
  <c r="B318" i="6"/>
  <c r="B316" i="25" s="1"/>
  <c r="C318" i="6"/>
  <c r="C316" i="25" s="1"/>
  <c r="A319" i="6"/>
  <c r="A317" i="25" s="1"/>
  <c r="B319" i="6"/>
  <c r="B317" i="25" s="1"/>
  <c r="C319" i="6"/>
  <c r="C317" i="25" s="1"/>
  <c r="A320" i="6"/>
  <c r="A318" i="25" s="1"/>
  <c r="B320" i="6"/>
  <c r="B318" i="25" s="1"/>
  <c r="C320" i="6"/>
  <c r="C318" i="25" s="1"/>
  <c r="A321" i="6"/>
  <c r="A319" i="25" s="1"/>
  <c r="B321" i="6"/>
  <c r="B319" i="25" s="1"/>
  <c r="C321" i="6"/>
  <c r="C319" i="25" s="1"/>
  <c r="A322" i="6"/>
  <c r="A320" i="25" s="1"/>
  <c r="B322" i="6"/>
  <c r="B320" i="25" s="1"/>
  <c r="C322" i="6"/>
  <c r="C320" i="25" s="1"/>
  <c r="A323" i="6"/>
  <c r="A321" i="25" s="1"/>
  <c r="B323" i="6"/>
  <c r="B321" i="25" s="1"/>
  <c r="C323" i="6"/>
  <c r="C321" i="25" s="1"/>
  <c r="A324" i="6"/>
  <c r="A322" i="25" s="1"/>
  <c r="B324" i="6"/>
  <c r="B322" i="25" s="1"/>
  <c r="C324" i="6"/>
  <c r="C322" i="25" s="1"/>
  <c r="A325" i="6"/>
  <c r="A323" i="25" s="1"/>
  <c r="B325" i="6"/>
  <c r="B323" i="25" s="1"/>
  <c r="C325" i="6"/>
  <c r="C323" i="25" s="1"/>
  <c r="A326" i="6"/>
  <c r="A324" i="25" s="1"/>
  <c r="B326" i="6"/>
  <c r="B324" i="25" s="1"/>
  <c r="C326" i="6"/>
  <c r="C324" i="25" s="1"/>
  <c r="A327" i="6"/>
  <c r="A325" i="25" s="1"/>
  <c r="B327" i="6"/>
  <c r="B325" i="25" s="1"/>
  <c r="C327" i="6"/>
  <c r="C325" i="25" s="1"/>
  <c r="A328" i="6"/>
  <c r="A326" i="25" s="1"/>
  <c r="B328" i="6"/>
  <c r="B326" i="25" s="1"/>
  <c r="C328" i="6"/>
  <c r="C326" i="25" s="1"/>
  <c r="A329" i="6"/>
  <c r="A327" i="25" s="1"/>
  <c r="B329" i="6"/>
  <c r="B327" i="25" s="1"/>
  <c r="C329" i="6"/>
  <c r="C327" i="25" s="1"/>
  <c r="A330" i="6"/>
  <c r="A328" i="25" s="1"/>
  <c r="B330" i="6"/>
  <c r="B328" i="25" s="1"/>
  <c r="C330" i="6"/>
  <c r="C328" i="25" s="1"/>
  <c r="A331" i="6"/>
  <c r="A329" i="25" s="1"/>
  <c r="B331" i="6"/>
  <c r="B329" i="25" s="1"/>
  <c r="C331" i="6"/>
  <c r="C329" i="25" s="1"/>
  <c r="A332" i="6"/>
  <c r="A330" i="25" s="1"/>
  <c r="B332" i="6"/>
  <c r="B330" i="25" s="1"/>
  <c r="C332" i="6"/>
  <c r="C330" i="25" s="1"/>
  <c r="B21" i="6"/>
  <c r="B19" i="25" s="1"/>
  <c r="C21" i="6"/>
  <c r="C19" i="25" s="1"/>
  <c r="A21" i="6"/>
  <c r="A19" i="25" s="1"/>
  <c r="F244" i="4"/>
  <c r="Z27" i="1" l="1"/>
  <c r="W85" i="23" l="1"/>
  <c r="R22" i="23"/>
  <c r="E120" i="18"/>
  <c r="L120" i="18"/>
  <c r="S111" i="18"/>
  <c r="Z111" i="18"/>
  <c r="S104" i="18"/>
  <c r="Z104" i="18"/>
  <c r="S91" i="18"/>
  <c r="Z91" i="18"/>
  <c r="Z89" i="18"/>
  <c r="S84" i="18"/>
  <c r="Z84" i="18"/>
  <c r="Z77" i="18"/>
  <c r="Z70" i="18"/>
  <c r="S67" i="18"/>
  <c r="S58" i="18"/>
  <c r="Z58" i="18"/>
  <c r="S48" i="18"/>
  <c r="Z48" i="18"/>
  <c r="S45" i="18"/>
  <c r="Z45" i="18"/>
  <c r="Z31" i="18"/>
  <c r="AG120" i="18"/>
  <c r="AG111" i="18"/>
  <c r="AG104" i="18"/>
  <c r="AG91" i="18"/>
  <c r="AG89" i="18"/>
  <c r="AG84" i="18"/>
  <c r="AG77" i="18"/>
  <c r="AG70" i="18"/>
  <c r="AG67" i="18"/>
  <c r="AG58" i="18"/>
  <c r="AG48" i="18"/>
  <c r="AG45" i="18"/>
  <c r="AG31" i="18"/>
  <c r="AG23" i="18"/>
  <c r="Z23" i="18"/>
  <c r="S31" i="18"/>
  <c r="A100" i="18"/>
  <c r="B100" i="18"/>
  <c r="C100" i="18"/>
  <c r="A101" i="18"/>
  <c r="B101" i="18"/>
  <c r="C101" i="18"/>
  <c r="A102" i="18"/>
  <c r="B102" i="18"/>
  <c r="C102" i="18"/>
  <c r="A103" i="18"/>
  <c r="B103" i="18"/>
  <c r="C103" i="18"/>
  <c r="A104" i="18"/>
  <c r="B104" i="18"/>
  <c r="C104" i="18"/>
  <c r="A105" i="18"/>
  <c r="B105" i="18"/>
  <c r="C105" i="18"/>
  <c r="A106" i="18"/>
  <c r="B106" i="18"/>
  <c r="C106" i="18"/>
  <c r="A107" i="18"/>
  <c r="B107" i="18"/>
  <c r="C107" i="18"/>
  <c r="A108" i="18"/>
  <c r="B108" i="18"/>
  <c r="C108" i="18"/>
  <c r="A109" i="18"/>
  <c r="B109" i="18"/>
  <c r="C109" i="18"/>
  <c r="A110" i="18"/>
  <c r="B110" i="18"/>
  <c r="C110" i="18"/>
  <c r="A111" i="18"/>
  <c r="B111" i="18"/>
  <c r="C111" i="18"/>
  <c r="A112" i="18"/>
  <c r="B112" i="18"/>
  <c r="C112" i="18"/>
  <c r="A113" i="18"/>
  <c r="B113" i="18"/>
  <c r="C113" i="18"/>
  <c r="A114" i="18"/>
  <c r="B114" i="18"/>
  <c r="C114" i="18"/>
  <c r="A115" i="18"/>
  <c r="B115" i="18"/>
  <c r="C115" i="18"/>
  <c r="A116" i="18"/>
  <c r="B116" i="18"/>
  <c r="C116" i="18"/>
  <c r="A117" i="18"/>
  <c r="B117" i="18"/>
  <c r="C117" i="18"/>
  <c r="A118" i="18"/>
  <c r="B118" i="18"/>
  <c r="C118" i="18"/>
  <c r="A119" i="18"/>
  <c r="B119" i="18"/>
  <c r="C119" i="18"/>
  <c r="A120" i="18"/>
  <c r="B120" i="18"/>
  <c r="C120" i="18"/>
  <c r="A121" i="18"/>
  <c r="B121" i="18"/>
  <c r="C121" i="18"/>
  <c r="A122" i="18"/>
  <c r="B122" i="18"/>
  <c r="C122" i="18"/>
  <c r="A21" i="18"/>
  <c r="B21" i="18"/>
  <c r="C21" i="18"/>
  <c r="A22" i="18"/>
  <c r="B22" i="18"/>
  <c r="C22" i="18"/>
  <c r="A23" i="18"/>
  <c r="B23" i="18"/>
  <c r="C23" i="18"/>
  <c r="A24" i="18"/>
  <c r="B24" i="18"/>
  <c r="C24" i="18"/>
  <c r="A25" i="18"/>
  <c r="B25" i="18"/>
  <c r="C25" i="18"/>
  <c r="A26" i="18"/>
  <c r="B26" i="18"/>
  <c r="C26" i="18"/>
  <c r="A27" i="18"/>
  <c r="B27" i="18"/>
  <c r="C27" i="18"/>
  <c r="A28" i="18"/>
  <c r="B28" i="18"/>
  <c r="C28" i="18"/>
  <c r="A29" i="18"/>
  <c r="B29" i="18"/>
  <c r="C29" i="18"/>
  <c r="A30" i="18"/>
  <c r="B30" i="18"/>
  <c r="C30" i="18"/>
  <c r="A31" i="18"/>
  <c r="B31" i="18"/>
  <c r="C31" i="18"/>
  <c r="A32" i="18"/>
  <c r="B32" i="18"/>
  <c r="C32" i="18"/>
  <c r="A33" i="18"/>
  <c r="B33" i="18"/>
  <c r="C33" i="18"/>
  <c r="A34" i="18"/>
  <c r="B34" i="18"/>
  <c r="C34" i="18"/>
  <c r="A35" i="18"/>
  <c r="B35" i="18"/>
  <c r="C35" i="18"/>
  <c r="A36" i="18"/>
  <c r="B36" i="18"/>
  <c r="C36" i="18"/>
  <c r="A37" i="18"/>
  <c r="B37" i="18"/>
  <c r="C37" i="18"/>
  <c r="A38" i="18"/>
  <c r="B38" i="18"/>
  <c r="C38" i="18"/>
  <c r="A39" i="18"/>
  <c r="B39" i="18"/>
  <c r="C39" i="18"/>
  <c r="A40" i="18"/>
  <c r="B40" i="18"/>
  <c r="C40" i="18"/>
  <c r="A41" i="18"/>
  <c r="B41" i="18"/>
  <c r="C41" i="18"/>
  <c r="A42" i="18"/>
  <c r="B42" i="18"/>
  <c r="C42" i="18"/>
  <c r="A43" i="18"/>
  <c r="B43" i="18"/>
  <c r="C43" i="18"/>
  <c r="A44" i="18"/>
  <c r="B44" i="18"/>
  <c r="C44" i="18"/>
  <c r="A45" i="18"/>
  <c r="B45" i="18"/>
  <c r="C45" i="18"/>
  <c r="A46" i="18"/>
  <c r="B46" i="18"/>
  <c r="C46" i="18"/>
  <c r="A47" i="18"/>
  <c r="B47" i="18"/>
  <c r="C47" i="18"/>
  <c r="A48" i="18"/>
  <c r="B48" i="18"/>
  <c r="C48" i="18"/>
  <c r="A49" i="18"/>
  <c r="B49" i="18"/>
  <c r="C49" i="18"/>
  <c r="A50" i="18"/>
  <c r="B50" i="18"/>
  <c r="C50" i="18"/>
  <c r="A51" i="18"/>
  <c r="B51" i="18"/>
  <c r="C51" i="18"/>
  <c r="A52" i="18"/>
  <c r="B52" i="18"/>
  <c r="C52" i="18"/>
  <c r="A53" i="18"/>
  <c r="B53" i="18"/>
  <c r="C53" i="18"/>
  <c r="A54" i="18"/>
  <c r="B54" i="18"/>
  <c r="C54" i="18"/>
  <c r="A55" i="18"/>
  <c r="B55" i="18"/>
  <c r="C55" i="18"/>
  <c r="A56" i="18"/>
  <c r="B56" i="18"/>
  <c r="C56" i="18"/>
  <c r="A57" i="18"/>
  <c r="B57" i="18"/>
  <c r="C57" i="18"/>
  <c r="A58" i="18"/>
  <c r="B58" i="18"/>
  <c r="C58" i="18"/>
  <c r="A59" i="18"/>
  <c r="B59" i="18"/>
  <c r="C59" i="18"/>
  <c r="A60" i="18"/>
  <c r="B60" i="18"/>
  <c r="C60" i="18"/>
  <c r="A61" i="18"/>
  <c r="B61" i="18"/>
  <c r="C61" i="18"/>
  <c r="A62" i="18"/>
  <c r="B62" i="18"/>
  <c r="C62" i="18"/>
  <c r="A63" i="18"/>
  <c r="B63" i="18"/>
  <c r="C63" i="18"/>
  <c r="A64" i="18"/>
  <c r="B64" i="18"/>
  <c r="C64" i="18"/>
  <c r="A65" i="18"/>
  <c r="B65" i="18"/>
  <c r="C65" i="18"/>
  <c r="A66" i="18"/>
  <c r="B66" i="18"/>
  <c r="C66" i="18"/>
  <c r="A67" i="18"/>
  <c r="B67" i="18"/>
  <c r="C67" i="18"/>
  <c r="A68" i="18"/>
  <c r="B68" i="18"/>
  <c r="C68" i="18"/>
  <c r="A69" i="18"/>
  <c r="B69" i="18"/>
  <c r="C69" i="18"/>
  <c r="A70" i="18"/>
  <c r="B70" i="18"/>
  <c r="C70" i="18"/>
  <c r="A71" i="18"/>
  <c r="B71" i="18"/>
  <c r="C71" i="18"/>
  <c r="A72" i="18"/>
  <c r="B72" i="18"/>
  <c r="C72" i="18"/>
  <c r="A73" i="18"/>
  <c r="B73" i="18"/>
  <c r="C73" i="18"/>
  <c r="A74" i="18"/>
  <c r="B74" i="18"/>
  <c r="C74" i="18"/>
  <c r="A75" i="18"/>
  <c r="B75" i="18"/>
  <c r="C75" i="18"/>
  <c r="A76" i="18"/>
  <c r="B76" i="18"/>
  <c r="C76" i="18"/>
  <c r="A77" i="18"/>
  <c r="B77" i="18"/>
  <c r="C77" i="18"/>
  <c r="A78" i="18"/>
  <c r="B78" i="18"/>
  <c r="C78" i="18"/>
  <c r="A79" i="18"/>
  <c r="B79" i="18"/>
  <c r="C79" i="18"/>
  <c r="A80" i="18"/>
  <c r="B80" i="18"/>
  <c r="C80" i="18"/>
  <c r="A81" i="18"/>
  <c r="B81" i="18"/>
  <c r="C81" i="18"/>
  <c r="A82" i="18"/>
  <c r="B82" i="18"/>
  <c r="C82" i="18"/>
  <c r="A83" i="18"/>
  <c r="B83" i="18"/>
  <c r="C83" i="18"/>
  <c r="A84" i="18"/>
  <c r="B84" i="18"/>
  <c r="C84" i="18"/>
  <c r="A85" i="18"/>
  <c r="B85" i="18"/>
  <c r="C85" i="18"/>
  <c r="A86" i="18"/>
  <c r="B86" i="18"/>
  <c r="C86" i="18"/>
  <c r="A87" i="18"/>
  <c r="B87" i="18"/>
  <c r="C87" i="18"/>
  <c r="A88" i="18"/>
  <c r="B88" i="18"/>
  <c r="C88" i="18"/>
  <c r="A89" i="18"/>
  <c r="B89" i="18"/>
  <c r="C89" i="18"/>
  <c r="A90" i="18"/>
  <c r="B90" i="18"/>
  <c r="C90" i="18"/>
  <c r="A91" i="18"/>
  <c r="B91" i="18"/>
  <c r="C91" i="18"/>
  <c r="A92" i="18"/>
  <c r="B92" i="18"/>
  <c r="C92" i="18"/>
  <c r="A93" i="18"/>
  <c r="B93" i="18"/>
  <c r="C93" i="18"/>
  <c r="A94" i="18"/>
  <c r="B94" i="18"/>
  <c r="C94" i="18"/>
  <c r="A95" i="18"/>
  <c r="B95" i="18"/>
  <c r="C95" i="18"/>
  <c r="A96" i="18"/>
  <c r="B96" i="18"/>
  <c r="C96" i="18"/>
  <c r="A97" i="18"/>
  <c r="B97" i="18"/>
  <c r="C97" i="18"/>
  <c r="A98" i="18"/>
  <c r="B98" i="18"/>
  <c r="C98" i="18"/>
  <c r="A99" i="18"/>
  <c r="B99" i="18"/>
  <c r="C99" i="18"/>
  <c r="B20" i="18"/>
  <c r="C20" i="18"/>
  <c r="A20" i="18"/>
  <c r="E135" i="17"/>
  <c r="L135" i="17"/>
  <c r="AG135" i="17"/>
  <c r="Z132" i="17"/>
  <c r="AG132" i="17"/>
  <c r="S124" i="17"/>
  <c r="Z124" i="17"/>
  <c r="AG124" i="17"/>
  <c r="S112" i="17"/>
  <c r="Z112" i="17"/>
  <c r="AG112" i="17"/>
  <c r="S101" i="17"/>
  <c r="Z101" i="17"/>
  <c r="AG101" i="17"/>
  <c r="S93" i="17"/>
  <c r="Z93" i="17"/>
  <c r="AG93" i="17"/>
  <c r="Z88" i="17"/>
  <c r="AG88" i="17"/>
  <c r="S83" i="17"/>
  <c r="Z83" i="17"/>
  <c r="AG83" i="17"/>
  <c r="S75" i="17"/>
  <c r="Z75" i="17"/>
  <c r="AG75" i="17"/>
  <c r="S66" i="17"/>
  <c r="Z66" i="17"/>
  <c r="AG66" i="17"/>
  <c r="S59" i="17"/>
  <c r="Z59" i="17"/>
  <c r="AG59" i="17"/>
  <c r="S49" i="17"/>
  <c r="Z49" i="17"/>
  <c r="AG49" i="17"/>
  <c r="S41" i="17"/>
  <c r="Z41" i="17"/>
  <c r="AG41" i="17"/>
  <c r="S29" i="17"/>
  <c r="Z29" i="17"/>
  <c r="AG29" i="17"/>
  <c r="S23" i="17"/>
  <c r="Z23" i="17"/>
  <c r="AG23" i="17"/>
  <c r="A99" i="17"/>
  <c r="B99" i="17"/>
  <c r="C99" i="17"/>
  <c r="A100" i="17"/>
  <c r="B100" i="17"/>
  <c r="C100" i="17"/>
  <c r="A101" i="17"/>
  <c r="B101" i="17"/>
  <c r="C101" i="17"/>
  <c r="A102" i="17"/>
  <c r="B102" i="17"/>
  <c r="C102" i="17"/>
  <c r="A103" i="17"/>
  <c r="B103" i="17"/>
  <c r="C103" i="17"/>
  <c r="A104" i="17"/>
  <c r="B104" i="17"/>
  <c r="C104" i="17"/>
  <c r="A105" i="17"/>
  <c r="B105" i="17"/>
  <c r="C105" i="17"/>
  <c r="A106" i="17"/>
  <c r="B106" i="17"/>
  <c r="C106" i="17"/>
  <c r="A107" i="17"/>
  <c r="B107" i="17"/>
  <c r="C107" i="17"/>
  <c r="A108" i="17"/>
  <c r="B108" i="17"/>
  <c r="C108" i="17"/>
  <c r="A109" i="17"/>
  <c r="B109" i="17"/>
  <c r="C109" i="17"/>
  <c r="A110" i="17"/>
  <c r="B110" i="17"/>
  <c r="C110" i="17"/>
  <c r="A111" i="17"/>
  <c r="B111" i="17"/>
  <c r="C111" i="17"/>
  <c r="A112" i="17"/>
  <c r="B112" i="17"/>
  <c r="C112" i="17"/>
  <c r="A113" i="17"/>
  <c r="B113" i="17"/>
  <c r="C113" i="17"/>
  <c r="A114" i="17"/>
  <c r="B114" i="17"/>
  <c r="C114" i="17"/>
  <c r="A115" i="17"/>
  <c r="B115" i="17"/>
  <c r="C115" i="17"/>
  <c r="A116" i="17"/>
  <c r="B116" i="17"/>
  <c r="C116" i="17"/>
  <c r="A117" i="17"/>
  <c r="B117" i="17"/>
  <c r="C117" i="17"/>
  <c r="A118" i="17"/>
  <c r="B118" i="17"/>
  <c r="C118" i="17"/>
  <c r="A119" i="17"/>
  <c r="B119" i="17"/>
  <c r="C119" i="17"/>
  <c r="A120" i="17"/>
  <c r="B120" i="17"/>
  <c r="C120" i="17"/>
  <c r="A121" i="17"/>
  <c r="B121" i="17"/>
  <c r="C121" i="17"/>
  <c r="A122" i="17"/>
  <c r="B122" i="17"/>
  <c r="C122" i="17"/>
  <c r="A123" i="17"/>
  <c r="B123" i="17"/>
  <c r="C123" i="17"/>
  <c r="A124" i="17"/>
  <c r="B124" i="17"/>
  <c r="C124" i="17"/>
  <c r="A125" i="17"/>
  <c r="B125" i="17"/>
  <c r="C125" i="17"/>
  <c r="A126" i="17"/>
  <c r="B126" i="17"/>
  <c r="C126" i="17"/>
  <c r="A127" i="17"/>
  <c r="B127" i="17"/>
  <c r="C127" i="17"/>
  <c r="A128" i="17"/>
  <c r="B128" i="17"/>
  <c r="C128" i="17"/>
  <c r="A129" i="17"/>
  <c r="B129" i="17"/>
  <c r="C129" i="17"/>
  <c r="A130" i="17"/>
  <c r="B130" i="17"/>
  <c r="C130" i="17"/>
  <c r="A131" i="17"/>
  <c r="B131" i="17"/>
  <c r="C131" i="17"/>
  <c r="A132" i="17"/>
  <c r="B132" i="17"/>
  <c r="C132" i="17"/>
  <c r="A133" i="17"/>
  <c r="B133" i="17"/>
  <c r="C133" i="17"/>
  <c r="A134" i="17"/>
  <c r="B134" i="17"/>
  <c r="C134" i="17"/>
  <c r="A135" i="17"/>
  <c r="B135" i="17"/>
  <c r="C135" i="17"/>
  <c r="A136" i="17"/>
  <c r="B136" i="17"/>
  <c r="C136" i="17"/>
  <c r="A137" i="17"/>
  <c r="B137" i="17"/>
  <c r="C137" i="17"/>
  <c r="A138" i="17"/>
  <c r="B138" i="17"/>
  <c r="C138" i="17"/>
  <c r="A139" i="17"/>
  <c r="B139" i="17"/>
  <c r="C139" i="17"/>
  <c r="A140" i="17"/>
  <c r="B140" i="17"/>
  <c r="C140" i="17"/>
  <c r="A141" i="17"/>
  <c r="B141" i="17"/>
  <c r="C141" i="17"/>
  <c r="A142" i="17"/>
  <c r="B142" i="17"/>
  <c r="C142" i="17"/>
  <c r="A143" i="17"/>
  <c r="B143" i="17"/>
  <c r="C143" i="17"/>
  <c r="A144" i="17"/>
  <c r="B144" i="17"/>
  <c r="C144" i="17"/>
  <c r="A145" i="17"/>
  <c r="B145" i="17"/>
  <c r="C145" i="17"/>
  <c r="A146" i="17"/>
  <c r="B146" i="17"/>
  <c r="C146" i="17"/>
  <c r="A147" i="17"/>
  <c r="B147" i="17"/>
  <c r="C147" i="17"/>
  <c r="A148" i="17"/>
  <c r="B148" i="17"/>
  <c r="C148" i="17"/>
  <c r="A149" i="17"/>
  <c r="B149" i="17"/>
  <c r="C149" i="17"/>
  <c r="A150" i="17"/>
  <c r="B150" i="17"/>
  <c r="C150" i="17"/>
  <c r="A151" i="17"/>
  <c r="B151" i="17"/>
  <c r="C151" i="17"/>
  <c r="A152" i="17"/>
  <c r="B152" i="17"/>
  <c r="C152" i="17"/>
  <c r="A21" i="17"/>
  <c r="B21" i="17"/>
  <c r="C21" i="17"/>
  <c r="A22" i="17"/>
  <c r="B22" i="17"/>
  <c r="C22" i="17"/>
  <c r="A23" i="17"/>
  <c r="B23" i="17"/>
  <c r="C23" i="17"/>
  <c r="A24" i="17"/>
  <c r="B24" i="17"/>
  <c r="C24" i="17"/>
  <c r="A25" i="17"/>
  <c r="B25" i="17"/>
  <c r="C25" i="17"/>
  <c r="A26" i="17"/>
  <c r="B26" i="17"/>
  <c r="C26" i="17"/>
  <c r="A27" i="17"/>
  <c r="B27" i="17"/>
  <c r="C27" i="17"/>
  <c r="A28" i="17"/>
  <c r="B28" i="17"/>
  <c r="C28" i="17"/>
  <c r="A29" i="17"/>
  <c r="B29" i="17"/>
  <c r="C29" i="17"/>
  <c r="A30" i="17"/>
  <c r="B30" i="17"/>
  <c r="C30" i="17"/>
  <c r="A31" i="17"/>
  <c r="B31" i="17"/>
  <c r="C31" i="17"/>
  <c r="A32" i="17"/>
  <c r="B32" i="17"/>
  <c r="C32" i="17"/>
  <c r="A33" i="17"/>
  <c r="B33" i="17"/>
  <c r="C33" i="17"/>
  <c r="A34" i="17"/>
  <c r="B34" i="17"/>
  <c r="C34" i="17"/>
  <c r="A35" i="17"/>
  <c r="B35" i="17"/>
  <c r="C35" i="17"/>
  <c r="A36" i="17"/>
  <c r="B36" i="17"/>
  <c r="C36" i="17"/>
  <c r="A37" i="17"/>
  <c r="B37" i="17"/>
  <c r="C37" i="17"/>
  <c r="A38" i="17"/>
  <c r="B38" i="17"/>
  <c r="C38" i="17"/>
  <c r="A39" i="17"/>
  <c r="B39" i="17"/>
  <c r="C39" i="17"/>
  <c r="A40" i="17"/>
  <c r="B40" i="17"/>
  <c r="C40" i="17"/>
  <c r="A41" i="17"/>
  <c r="B41" i="17"/>
  <c r="C41" i="17"/>
  <c r="A42" i="17"/>
  <c r="B42" i="17"/>
  <c r="C42" i="17"/>
  <c r="A43" i="17"/>
  <c r="B43" i="17"/>
  <c r="C43" i="17"/>
  <c r="A44" i="17"/>
  <c r="B44" i="17"/>
  <c r="C44" i="17"/>
  <c r="A45" i="17"/>
  <c r="B45" i="17"/>
  <c r="C45" i="17"/>
  <c r="A46" i="17"/>
  <c r="B46" i="17"/>
  <c r="C46" i="17"/>
  <c r="A47" i="17"/>
  <c r="B47" i="17"/>
  <c r="C47" i="17"/>
  <c r="A48" i="17"/>
  <c r="B48" i="17"/>
  <c r="C48" i="17"/>
  <c r="A49" i="17"/>
  <c r="B49" i="17"/>
  <c r="C49" i="17"/>
  <c r="A50" i="17"/>
  <c r="B50" i="17"/>
  <c r="C50" i="17"/>
  <c r="A51" i="17"/>
  <c r="B51" i="17"/>
  <c r="C51" i="17"/>
  <c r="A52" i="17"/>
  <c r="B52" i="17"/>
  <c r="C52" i="17"/>
  <c r="A53" i="17"/>
  <c r="B53" i="17"/>
  <c r="C53" i="17"/>
  <c r="A54" i="17"/>
  <c r="B54" i="17"/>
  <c r="C54" i="17"/>
  <c r="A55" i="17"/>
  <c r="B55" i="17"/>
  <c r="C55" i="17"/>
  <c r="A56" i="17"/>
  <c r="B56" i="17"/>
  <c r="C56" i="17"/>
  <c r="A57" i="17"/>
  <c r="B57" i="17"/>
  <c r="C57" i="17"/>
  <c r="A58" i="17"/>
  <c r="B58" i="17"/>
  <c r="C58" i="17"/>
  <c r="A59" i="17"/>
  <c r="B59" i="17"/>
  <c r="C59" i="17"/>
  <c r="A60" i="17"/>
  <c r="B60" i="17"/>
  <c r="C60" i="17"/>
  <c r="A61" i="17"/>
  <c r="B61" i="17"/>
  <c r="C61" i="17"/>
  <c r="A62" i="17"/>
  <c r="B62" i="17"/>
  <c r="C62" i="17"/>
  <c r="A63" i="17"/>
  <c r="B63" i="17"/>
  <c r="C63" i="17"/>
  <c r="A64" i="17"/>
  <c r="B64" i="17"/>
  <c r="C64" i="17"/>
  <c r="A65" i="17"/>
  <c r="B65" i="17"/>
  <c r="C65" i="17"/>
  <c r="A66" i="17"/>
  <c r="B66" i="17"/>
  <c r="C66" i="17"/>
  <c r="A67" i="17"/>
  <c r="B67" i="17"/>
  <c r="C67" i="17"/>
  <c r="A68" i="17"/>
  <c r="B68" i="17"/>
  <c r="C68" i="17"/>
  <c r="A69" i="17"/>
  <c r="B69" i="17"/>
  <c r="C69" i="17"/>
  <c r="A70" i="17"/>
  <c r="B70" i="17"/>
  <c r="C70" i="17"/>
  <c r="A71" i="17"/>
  <c r="B71" i="17"/>
  <c r="C71" i="17"/>
  <c r="A72" i="17"/>
  <c r="B72" i="17"/>
  <c r="C72" i="17"/>
  <c r="A73" i="17"/>
  <c r="B73" i="17"/>
  <c r="C73" i="17"/>
  <c r="A74" i="17"/>
  <c r="B74" i="17"/>
  <c r="C74" i="17"/>
  <c r="A75" i="17"/>
  <c r="B75" i="17"/>
  <c r="C75" i="17"/>
  <c r="A76" i="17"/>
  <c r="B76" i="17"/>
  <c r="C76" i="17"/>
  <c r="A77" i="17"/>
  <c r="B77" i="17"/>
  <c r="C77" i="17"/>
  <c r="A78" i="17"/>
  <c r="B78" i="17"/>
  <c r="C78" i="17"/>
  <c r="A79" i="17"/>
  <c r="B79" i="17"/>
  <c r="C79" i="17"/>
  <c r="A80" i="17"/>
  <c r="B80" i="17"/>
  <c r="C80" i="17"/>
  <c r="A81" i="17"/>
  <c r="B81" i="17"/>
  <c r="C81" i="17"/>
  <c r="A82" i="17"/>
  <c r="B82" i="17"/>
  <c r="C82" i="17"/>
  <c r="A83" i="17"/>
  <c r="B83" i="17"/>
  <c r="C83" i="17"/>
  <c r="A84" i="17"/>
  <c r="B84" i="17"/>
  <c r="C84" i="17"/>
  <c r="A85" i="17"/>
  <c r="B85" i="17"/>
  <c r="C85" i="17"/>
  <c r="A86" i="17"/>
  <c r="B86" i="17"/>
  <c r="C86" i="17"/>
  <c r="A87" i="17"/>
  <c r="B87" i="17"/>
  <c r="C87" i="17"/>
  <c r="A88" i="17"/>
  <c r="B88" i="17"/>
  <c r="C88" i="17"/>
  <c r="A89" i="17"/>
  <c r="B89" i="17"/>
  <c r="C89" i="17"/>
  <c r="A90" i="17"/>
  <c r="B90" i="17"/>
  <c r="C90" i="17"/>
  <c r="A91" i="17"/>
  <c r="B91" i="17"/>
  <c r="C91" i="17"/>
  <c r="A92" i="17"/>
  <c r="B92" i="17"/>
  <c r="C92" i="17"/>
  <c r="A93" i="17"/>
  <c r="B93" i="17"/>
  <c r="C93" i="17"/>
  <c r="A94" i="17"/>
  <c r="B94" i="17"/>
  <c r="C94" i="17"/>
  <c r="A95" i="17"/>
  <c r="B95" i="17"/>
  <c r="C95" i="17"/>
  <c r="A96" i="17"/>
  <c r="B96" i="17"/>
  <c r="C96" i="17"/>
  <c r="A97" i="17"/>
  <c r="B97" i="17"/>
  <c r="C97" i="17"/>
  <c r="A98" i="17"/>
  <c r="B98" i="17"/>
  <c r="C98" i="17"/>
  <c r="B20" i="17"/>
  <c r="C20" i="17"/>
  <c r="A20" i="17"/>
  <c r="S125" i="16"/>
  <c r="S120" i="16" s="1"/>
  <c r="Z125" i="16"/>
  <c r="Z120" i="16" s="1"/>
  <c r="AG125" i="16"/>
  <c r="AG120" i="16"/>
  <c r="S73" i="16"/>
  <c r="Z73" i="16"/>
  <c r="AG73" i="16"/>
  <c r="AG82" i="16"/>
  <c r="E137" i="16"/>
  <c r="L137" i="16"/>
  <c r="AG132" i="16"/>
  <c r="Z112" i="16"/>
  <c r="S104" i="16"/>
  <c r="Z104" i="16"/>
  <c r="S97" i="16"/>
  <c r="Z97" i="16"/>
  <c r="S90" i="16"/>
  <c r="Z90" i="16"/>
  <c r="S82" i="16"/>
  <c r="Z82" i="16"/>
  <c r="S63" i="16"/>
  <c r="Z63" i="16"/>
  <c r="S51" i="16"/>
  <c r="Z51" i="16"/>
  <c r="S41" i="16"/>
  <c r="Z41" i="16"/>
  <c r="S36" i="16"/>
  <c r="Z36" i="16"/>
  <c r="S24" i="16"/>
  <c r="Z24" i="16"/>
  <c r="AG137" i="16"/>
  <c r="AG112" i="16"/>
  <c r="AG104" i="16"/>
  <c r="AG97" i="16"/>
  <c r="AG90" i="16"/>
  <c r="AG63" i="16"/>
  <c r="AG51" i="16"/>
  <c r="AG41" i="16"/>
  <c r="AG36" i="16"/>
  <c r="AG24" i="16"/>
  <c r="A104" i="16"/>
  <c r="B104" i="16"/>
  <c r="C104" i="16"/>
  <c r="A105" i="16"/>
  <c r="B105" i="16"/>
  <c r="C105" i="16"/>
  <c r="A106" i="16"/>
  <c r="B106" i="16"/>
  <c r="C106" i="16"/>
  <c r="A107" i="16"/>
  <c r="B107" i="16"/>
  <c r="C107" i="16"/>
  <c r="A108" i="16"/>
  <c r="B108" i="16"/>
  <c r="C108" i="16"/>
  <c r="A109" i="16"/>
  <c r="B109" i="16"/>
  <c r="C109" i="16"/>
  <c r="A110" i="16"/>
  <c r="B110" i="16"/>
  <c r="C110" i="16"/>
  <c r="A111" i="16"/>
  <c r="B111" i="16"/>
  <c r="C111" i="16"/>
  <c r="A112" i="16"/>
  <c r="B112" i="16"/>
  <c r="C112" i="16"/>
  <c r="A113" i="16"/>
  <c r="B113" i="16"/>
  <c r="C113" i="16"/>
  <c r="A114" i="16"/>
  <c r="B114" i="16"/>
  <c r="C114" i="16"/>
  <c r="A115" i="16"/>
  <c r="B115" i="16"/>
  <c r="C115" i="16"/>
  <c r="A116" i="16"/>
  <c r="B116" i="16"/>
  <c r="C116" i="16"/>
  <c r="A117" i="16"/>
  <c r="B117" i="16"/>
  <c r="C117" i="16"/>
  <c r="A118" i="16"/>
  <c r="B118" i="16"/>
  <c r="C118" i="16"/>
  <c r="A119" i="16"/>
  <c r="B119" i="16"/>
  <c r="C119" i="16"/>
  <c r="A120" i="16"/>
  <c r="B120" i="16"/>
  <c r="C120" i="16"/>
  <c r="A121" i="16"/>
  <c r="B121" i="16"/>
  <c r="C121" i="16"/>
  <c r="A122" i="16"/>
  <c r="B122" i="16"/>
  <c r="C122" i="16"/>
  <c r="A123" i="16"/>
  <c r="B123" i="16"/>
  <c r="C123" i="16"/>
  <c r="A124" i="16"/>
  <c r="B124" i="16"/>
  <c r="C124" i="16"/>
  <c r="A125" i="16"/>
  <c r="B125" i="16"/>
  <c r="C125" i="16"/>
  <c r="A126" i="16"/>
  <c r="B126" i="16"/>
  <c r="C126" i="16"/>
  <c r="A127" i="16"/>
  <c r="B127" i="16"/>
  <c r="C127" i="16"/>
  <c r="A128" i="16"/>
  <c r="B128" i="16"/>
  <c r="C128" i="16"/>
  <c r="A129" i="16"/>
  <c r="B129" i="16"/>
  <c r="C129" i="16"/>
  <c r="A130" i="16"/>
  <c r="B130" i="16"/>
  <c r="C130" i="16"/>
  <c r="A131" i="16"/>
  <c r="B131" i="16"/>
  <c r="C131" i="16"/>
  <c r="A132" i="16"/>
  <c r="B132" i="16"/>
  <c r="C132" i="16"/>
  <c r="A133" i="16"/>
  <c r="B133" i="16"/>
  <c r="C133" i="16"/>
  <c r="A134" i="16"/>
  <c r="B134" i="16"/>
  <c r="C134" i="16"/>
  <c r="A135" i="16"/>
  <c r="B135" i="16"/>
  <c r="C135" i="16"/>
  <c r="A136" i="16"/>
  <c r="B136" i="16"/>
  <c r="C136" i="16"/>
  <c r="A137" i="16"/>
  <c r="B137" i="16"/>
  <c r="C137" i="16"/>
  <c r="A138" i="16"/>
  <c r="B138" i="16"/>
  <c r="C138" i="16"/>
  <c r="A139" i="16"/>
  <c r="B139" i="16"/>
  <c r="C139" i="16"/>
  <c r="A140" i="16"/>
  <c r="B140" i="16"/>
  <c r="C140" i="16"/>
  <c r="A141" i="16"/>
  <c r="B141" i="16"/>
  <c r="C141" i="16"/>
  <c r="A142" i="16"/>
  <c r="B142" i="16"/>
  <c r="C142" i="16"/>
  <c r="A143" i="16"/>
  <c r="B143" i="16"/>
  <c r="C143" i="16"/>
  <c r="A144" i="16"/>
  <c r="B144" i="16"/>
  <c r="C144" i="16"/>
  <c r="A145" i="16"/>
  <c r="B145" i="16"/>
  <c r="C145" i="16"/>
  <c r="A146" i="16"/>
  <c r="B146" i="16"/>
  <c r="C146" i="16"/>
  <c r="A147" i="16"/>
  <c r="B147" i="16"/>
  <c r="C147" i="16"/>
  <c r="A148" i="16"/>
  <c r="B148" i="16"/>
  <c r="C148" i="16"/>
  <c r="A149" i="16"/>
  <c r="B149" i="16"/>
  <c r="C149" i="16"/>
  <c r="A150" i="16"/>
  <c r="B150" i="16"/>
  <c r="C150" i="16"/>
  <c r="A151" i="16"/>
  <c r="B151" i="16"/>
  <c r="C151" i="16"/>
  <c r="A152" i="16"/>
  <c r="B152" i="16"/>
  <c r="C152" i="16"/>
  <c r="A21" i="16"/>
  <c r="B21" i="16"/>
  <c r="C21" i="16"/>
  <c r="A22" i="16"/>
  <c r="B22" i="16"/>
  <c r="C22" i="16"/>
  <c r="A23" i="16"/>
  <c r="B23" i="16"/>
  <c r="C23" i="16"/>
  <c r="A24" i="16"/>
  <c r="B24" i="16"/>
  <c r="C24" i="16"/>
  <c r="A25" i="16"/>
  <c r="B25" i="16"/>
  <c r="C25" i="16"/>
  <c r="A26" i="16"/>
  <c r="B26" i="16"/>
  <c r="C26" i="16"/>
  <c r="A27" i="16"/>
  <c r="B27" i="16"/>
  <c r="C27" i="16"/>
  <c r="A28" i="16"/>
  <c r="B28" i="16"/>
  <c r="C28" i="16"/>
  <c r="A29" i="16"/>
  <c r="B29" i="16"/>
  <c r="C29" i="16"/>
  <c r="A30" i="16"/>
  <c r="B30" i="16"/>
  <c r="C30" i="16"/>
  <c r="A31" i="16"/>
  <c r="B31" i="16"/>
  <c r="C31" i="16"/>
  <c r="A32" i="16"/>
  <c r="B32" i="16"/>
  <c r="C32" i="16"/>
  <c r="A33" i="16"/>
  <c r="B33" i="16"/>
  <c r="C33" i="16"/>
  <c r="A34" i="16"/>
  <c r="B34" i="16"/>
  <c r="C34" i="16"/>
  <c r="A35" i="16"/>
  <c r="B35" i="16"/>
  <c r="C35" i="16"/>
  <c r="A36" i="16"/>
  <c r="B36" i="16"/>
  <c r="C36" i="16"/>
  <c r="A37" i="16"/>
  <c r="B37" i="16"/>
  <c r="C37" i="16"/>
  <c r="A38" i="16"/>
  <c r="B38" i="16"/>
  <c r="C38" i="16"/>
  <c r="A39" i="16"/>
  <c r="B39" i="16"/>
  <c r="C39" i="16"/>
  <c r="A40" i="16"/>
  <c r="B40" i="16"/>
  <c r="C40" i="16"/>
  <c r="A41" i="16"/>
  <c r="B41" i="16"/>
  <c r="C41" i="16"/>
  <c r="A42" i="16"/>
  <c r="B42" i="16"/>
  <c r="C42" i="16"/>
  <c r="A43" i="16"/>
  <c r="B43" i="16"/>
  <c r="C43" i="16"/>
  <c r="A44" i="16"/>
  <c r="B44" i="16"/>
  <c r="C44" i="16"/>
  <c r="A45" i="16"/>
  <c r="B45" i="16"/>
  <c r="C45" i="16"/>
  <c r="A46" i="16"/>
  <c r="B46" i="16"/>
  <c r="C46" i="16"/>
  <c r="A47" i="16"/>
  <c r="B47" i="16"/>
  <c r="C47" i="16"/>
  <c r="A48" i="16"/>
  <c r="B48" i="16"/>
  <c r="C48" i="16"/>
  <c r="A49" i="16"/>
  <c r="B49" i="16"/>
  <c r="C49" i="16"/>
  <c r="A50" i="16"/>
  <c r="B50" i="16"/>
  <c r="C50" i="16"/>
  <c r="A51" i="16"/>
  <c r="B51" i="16"/>
  <c r="C51" i="16"/>
  <c r="A52" i="16"/>
  <c r="B52" i="16"/>
  <c r="C52" i="16"/>
  <c r="A53" i="16"/>
  <c r="B53" i="16"/>
  <c r="C53" i="16"/>
  <c r="A54" i="16"/>
  <c r="B54" i="16"/>
  <c r="C54" i="16"/>
  <c r="A55" i="16"/>
  <c r="B55" i="16"/>
  <c r="C55" i="16"/>
  <c r="A56" i="16"/>
  <c r="B56" i="16"/>
  <c r="C56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A63" i="16"/>
  <c r="B63" i="16"/>
  <c r="C63" i="16"/>
  <c r="A64" i="16"/>
  <c r="B64" i="16"/>
  <c r="C64" i="16"/>
  <c r="A65" i="16"/>
  <c r="B65" i="16"/>
  <c r="C65" i="16"/>
  <c r="A66" i="16"/>
  <c r="B66" i="16"/>
  <c r="C66" i="16"/>
  <c r="A67" i="16"/>
  <c r="B67" i="16"/>
  <c r="C67" i="16"/>
  <c r="A68" i="16"/>
  <c r="B68" i="16"/>
  <c r="C68" i="16"/>
  <c r="A69" i="16"/>
  <c r="B69" i="16"/>
  <c r="C69" i="16"/>
  <c r="A70" i="16"/>
  <c r="B70" i="16"/>
  <c r="C70" i="16"/>
  <c r="A71" i="16"/>
  <c r="B71" i="16"/>
  <c r="C71" i="16"/>
  <c r="A72" i="16"/>
  <c r="B72" i="16"/>
  <c r="C72" i="16"/>
  <c r="A73" i="16"/>
  <c r="B73" i="16"/>
  <c r="C73" i="16"/>
  <c r="A75" i="16"/>
  <c r="B75" i="16"/>
  <c r="C75" i="16"/>
  <c r="A76" i="16"/>
  <c r="B76" i="16"/>
  <c r="C76" i="16"/>
  <c r="A77" i="16"/>
  <c r="B77" i="16"/>
  <c r="C77" i="16"/>
  <c r="A78" i="16"/>
  <c r="B78" i="16"/>
  <c r="C78" i="16"/>
  <c r="A79" i="16"/>
  <c r="B79" i="16"/>
  <c r="C79" i="16"/>
  <c r="A80" i="16"/>
  <c r="B80" i="16"/>
  <c r="C80" i="16"/>
  <c r="A81" i="16"/>
  <c r="B81" i="16"/>
  <c r="C81" i="16"/>
  <c r="A82" i="16"/>
  <c r="B82" i="16"/>
  <c r="C82" i="16"/>
  <c r="A83" i="16"/>
  <c r="B83" i="16"/>
  <c r="C83" i="16"/>
  <c r="A84" i="16"/>
  <c r="B84" i="16"/>
  <c r="C84" i="16"/>
  <c r="A85" i="16"/>
  <c r="B85" i="16"/>
  <c r="C85" i="16"/>
  <c r="A86" i="16"/>
  <c r="B86" i="16"/>
  <c r="C86" i="16"/>
  <c r="A87" i="16"/>
  <c r="B87" i="16"/>
  <c r="C87" i="16"/>
  <c r="A88" i="16"/>
  <c r="B88" i="16"/>
  <c r="C88" i="16"/>
  <c r="A89" i="16"/>
  <c r="B89" i="16"/>
  <c r="C89" i="16"/>
  <c r="A90" i="16"/>
  <c r="B90" i="16"/>
  <c r="C90" i="16"/>
  <c r="A91" i="16"/>
  <c r="B91" i="16"/>
  <c r="C91" i="16"/>
  <c r="A92" i="16"/>
  <c r="B92" i="16"/>
  <c r="C92" i="16"/>
  <c r="A93" i="16"/>
  <c r="B93" i="16"/>
  <c r="C93" i="16"/>
  <c r="A94" i="16"/>
  <c r="B94" i="16"/>
  <c r="C94" i="16"/>
  <c r="A95" i="16"/>
  <c r="B95" i="16"/>
  <c r="C95" i="16"/>
  <c r="A96" i="16"/>
  <c r="B96" i="16"/>
  <c r="C96" i="16"/>
  <c r="A97" i="16"/>
  <c r="B97" i="16"/>
  <c r="C97" i="16"/>
  <c r="A98" i="16"/>
  <c r="B98" i="16"/>
  <c r="C98" i="16"/>
  <c r="A99" i="16"/>
  <c r="B99" i="16"/>
  <c r="C99" i="16"/>
  <c r="A100" i="16"/>
  <c r="B100" i="16"/>
  <c r="C100" i="16"/>
  <c r="A101" i="16"/>
  <c r="B101" i="16"/>
  <c r="C101" i="16"/>
  <c r="A102" i="16"/>
  <c r="B102" i="16"/>
  <c r="C102" i="16"/>
  <c r="A103" i="16"/>
  <c r="B103" i="16"/>
  <c r="C103" i="16"/>
  <c r="B20" i="16"/>
  <c r="C20" i="16"/>
  <c r="A20" i="16"/>
  <c r="E115" i="15"/>
  <c r="L115" i="15"/>
  <c r="S110" i="15"/>
  <c r="S109" i="15" s="1"/>
  <c r="Z104" i="15"/>
  <c r="S104" i="15"/>
  <c r="Z100" i="15"/>
  <c r="S92" i="15"/>
  <c r="Z92" i="15"/>
  <c r="S88" i="15"/>
  <c r="Z88" i="15"/>
  <c r="Z84" i="15"/>
  <c r="S77" i="15"/>
  <c r="Z77" i="15"/>
  <c r="S73" i="15"/>
  <c r="Z73" i="15"/>
  <c r="S68" i="15"/>
  <c r="Z68" i="15"/>
  <c r="Z63" i="15"/>
  <c r="Z54" i="15"/>
  <c r="S46" i="15"/>
  <c r="Z46" i="15"/>
  <c r="Z44" i="15"/>
  <c r="S37" i="15"/>
  <c r="Z37" i="15"/>
  <c r="S23" i="15"/>
  <c r="Z23" i="15"/>
  <c r="AG77" i="15"/>
  <c r="AG115" i="15"/>
  <c r="AG110" i="15"/>
  <c r="AG109" i="15" s="1"/>
  <c r="AG104" i="15"/>
  <c r="AG100" i="15"/>
  <c r="AG92" i="15"/>
  <c r="AG88" i="15"/>
  <c r="AG84" i="15"/>
  <c r="AG73" i="15"/>
  <c r="AG68" i="15"/>
  <c r="AG63" i="15"/>
  <c r="AG54" i="15"/>
  <c r="AG46" i="15"/>
  <c r="AG44" i="15"/>
  <c r="AG37" i="15"/>
  <c r="AG23" i="15"/>
  <c r="A104" i="15"/>
  <c r="B104" i="15"/>
  <c r="C104" i="15"/>
  <c r="A105" i="15"/>
  <c r="B105" i="15"/>
  <c r="C105" i="15"/>
  <c r="A106" i="15"/>
  <c r="B106" i="15"/>
  <c r="C106" i="15"/>
  <c r="A107" i="15"/>
  <c r="B107" i="15"/>
  <c r="C107" i="15"/>
  <c r="A108" i="15"/>
  <c r="B108" i="15"/>
  <c r="C108" i="15"/>
  <c r="A109" i="15"/>
  <c r="B109" i="15"/>
  <c r="C109" i="15"/>
  <c r="A110" i="15"/>
  <c r="B110" i="15"/>
  <c r="C110" i="15"/>
  <c r="A111" i="15"/>
  <c r="B111" i="15"/>
  <c r="C111" i="15"/>
  <c r="A112" i="15"/>
  <c r="B112" i="15"/>
  <c r="C112" i="15"/>
  <c r="A113" i="15"/>
  <c r="B113" i="15"/>
  <c r="C113" i="15"/>
  <c r="A114" i="15"/>
  <c r="B114" i="15"/>
  <c r="C114" i="15"/>
  <c r="A115" i="15"/>
  <c r="B115" i="15"/>
  <c r="C115" i="15"/>
  <c r="A116" i="15"/>
  <c r="B116" i="15"/>
  <c r="C116" i="15"/>
  <c r="A117" i="15"/>
  <c r="B117" i="15"/>
  <c r="C117" i="15"/>
  <c r="A118" i="15"/>
  <c r="B118" i="15"/>
  <c r="C118" i="15"/>
  <c r="A119" i="15"/>
  <c r="B119" i="15"/>
  <c r="C119" i="15"/>
  <c r="A120" i="15"/>
  <c r="B120" i="15"/>
  <c r="C120" i="15"/>
  <c r="A121" i="15"/>
  <c r="B121" i="15"/>
  <c r="C121" i="15"/>
  <c r="A122" i="15"/>
  <c r="B122" i="15"/>
  <c r="C122" i="15"/>
  <c r="A123" i="15"/>
  <c r="B123" i="15"/>
  <c r="C123" i="15"/>
  <c r="A124" i="15"/>
  <c r="B124" i="15"/>
  <c r="C124" i="15"/>
  <c r="A125" i="15"/>
  <c r="B125" i="15"/>
  <c r="C125" i="15"/>
  <c r="A126" i="15"/>
  <c r="B126" i="15"/>
  <c r="C126" i="15"/>
  <c r="A127" i="15"/>
  <c r="B127" i="15"/>
  <c r="C127" i="15"/>
  <c r="A128" i="15"/>
  <c r="B128" i="15"/>
  <c r="C128" i="15"/>
  <c r="A129" i="15"/>
  <c r="B129" i="15"/>
  <c r="C129" i="15"/>
  <c r="A130" i="15"/>
  <c r="B130" i="15"/>
  <c r="C130" i="15"/>
  <c r="A131" i="15"/>
  <c r="B131" i="15"/>
  <c r="C131" i="15"/>
  <c r="A132" i="15"/>
  <c r="B132" i="15"/>
  <c r="C132" i="15"/>
  <c r="A133" i="15"/>
  <c r="B133" i="15"/>
  <c r="C133" i="15"/>
  <c r="A134" i="15"/>
  <c r="B134" i="15"/>
  <c r="C134" i="15"/>
  <c r="A135" i="15"/>
  <c r="B135" i="15"/>
  <c r="C135" i="15"/>
  <c r="A136" i="15"/>
  <c r="B136" i="15"/>
  <c r="C136" i="15"/>
  <c r="A137" i="15"/>
  <c r="B137" i="15"/>
  <c r="C137" i="15"/>
  <c r="A138" i="15"/>
  <c r="B138" i="15"/>
  <c r="C138" i="15"/>
  <c r="A139" i="15"/>
  <c r="B139" i="15"/>
  <c r="C139" i="15"/>
  <c r="A140" i="15"/>
  <c r="B140" i="15"/>
  <c r="C140" i="15"/>
  <c r="A141" i="15"/>
  <c r="B141" i="15"/>
  <c r="C141" i="15"/>
  <c r="A21" i="15"/>
  <c r="B21" i="15"/>
  <c r="C21" i="15"/>
  <c r="A22" i="15"/>
  <c r="B22" i="15"/>
  <c r="C22" i="15"/>
  <c r="A23" i="15"/>
  <c r="B23" i="15"/>
  <c r="C23" i="15"/>
  <c r="A24" i="15"/>
  <c r="B24" i="15"/>
  <c r="C24" i="15"/>
  <c r="A25" i="15"/>
  <c r="B25" i="15"/>
  <c r="C25" i="15"/>
  <c r="A26" i="15"/>
  <c r="B26" i="15"/>
  <c r="C26" i="15"/>
  <c r="A27" i="15"/>
  <c r="B27" i="15"/>
  <c r="C27" i="15"/>
  <c r="A28" i="15"/>
  <c r="B28" i="15"/>
  <c r="C28" i="15"/>
  <c r="A29" i="15"/>
  <c r="B29" i="15"/>
  <c r="C29" i="15"/>
  <c r="A30" i="15"/>
  <c r="B30" i="15"/>
  <c r="C30" i="15"/>
  <c r="A31" i="15"/>
  <c r="B31" i="15"/>
  <c r="C31" i="15"/>
  <c r="A32" i="15"/>
  <c r="B32" i="15"/>
  <c r="C32" i="15"/>
  <c r="A33" i="15"/>
  <c r="B33" i="15"/>
  <c r="C33" i="15"/>
  <c r="A34" i="15"/>
  <c r="B34" i="15"/>
  <c r="C34" i="15"/>
  <c r="A35" i="15"/>
  <c r="B35" i="15"/>
  <c r="C35" i="15"/>
  <c r="A36" i="15"/>
  <c r="B36" i="15"/>
  <c r="C36" i="15"/>
  <c r="A37" i="15"/>
  <c r="B37" i="15"/>
  <c r="C37" i="15"/>
  <c r="A38" i="15"/>
  <c r="B38" i="15"/>
  <c r="C38" i="15"/>
  <c r="A39" i="15"/>
  <c r="B39" i="15"/>
  <c r="C39" i="15"/>
  <c r="A40" i="15"/>
  <c r="B40" i="15"/>
  <c r="C40" i="15"/>
  <c r="A41" i="15"/>
  <c r="B41" i="15"/>
  <c r="C41" i="15"/>
  <c r="A42" i="15"/>
  <c r="B42" i="15"/>
  <c r="C42" i="15"/>
  <c r="A43" i="15"/>
  <c r="B43" i="15"/>
  <c r="C43" i="15"/>
  <c r="A44" i="15"/>
  <c r="B44" i="15"/>
  <c r="C44" i="15"/>
  <c r="A45" i="15"/>
  <c r="B45" i="15"/>
  <c r="C45" i="15"/>
  <c r="A46" i="15"/>
  <c r="B46" i="15"/>
  <c r="C46" i="15"/>
  <c r="A47" i="15"/>
  <c r="B47" i="15"/>
  <c r="C47" i="15"/>
  <c r="A48" i="15"/>
  <c r="B48" i="15"/>
  <c r="C48" i="15"/>
  <c r="A49" i="15"/>
  <c r="B49" i="15"/>
  <c r="C49" i="15"/>
  <c r="A50" i="15"/>
  <c r="B50" i="15"/>
  <c r="C50" i="15"/>
  <c r="A51" i="15"/>
  <c r="B51" i="15"/>
  <c r="C51" i="15"/>
  <c r="A52" i="15"/>
  <c r="B52" i="15"/>
  <c r="C52" i="15"/>
  <c r="A53" i="15"/>
  <c r="B53" i="15"/>
  <c r="C53" i="15"/>
  <c r="A54" i="15"/>
  <c r="B54" i="15"/>
  <c r="C54" i="15"/>
  <c r="A55" i="15"/>
  <c r="B55" i="15"/>
  <c r="C55" i="15"/>
  <c r="A56" i="15"/>
  <c r="B56" i="15"/>
  <c r="C56" i="15"/>
  <c r="A57" i="15"/>
  <c r="B57" i="15"/>
  <c r="C57" i="15"/>
  <c r="A58" i="15"/>
  <c r="B58" i="15"/>
  <c r="C58" i="15"/>
  <c r="A59" i="15"/>
  <c r="B59" i="15"/>
  <c r="C59" i="15"/>
  <c r="A60" i="15"/>
  <c r="B60" i="15"/>
  <c r="C60" i="15"/>
  <c r="A61" i="15"/>
  <c r="B61" i="15"/>
  <c r="C61" i="15"/>
  <c r="A62" i="15"/>
  <c r="B62" i="15"/>
  <c r="C62" i="15"/>
  <c r="A63" i="15"/>
  <c r="B63" i="15"/>
  <c r="C63" i="15"/>
  <c r="A64" i="15"/>
  <c r="B64" i="15"/>
  <c r="C64" i="15"/>
  <c r="A65" i="15"/>
  <c r="B65" i="15"/>
  <c r="C65" i="15"/>
  <c r="A66" i="15"/>
  <c r="B66" i="15"/>
  <c r="C66" i="15"/>
  <c r="A67" i="15"/>
  <c r="B67" i="15"/>
  <c r="C67" i="15"/>
  <c r="A68" i="15"/>
  <c r="B68" i="15"/>
  <c r="C68" i="15"/>
  <c r="A69" i="15"/>
  <c r="B69" i="15"/>
  <c r="C69" i="15"/>
  <c r="A70" i="15"/>
  <c r="B70" i="15"/>
  <c r="C70" i="15"/>
  <c r="A71" i="15"/>
  <c r="B71" i="15"/>
  <c r="C71" i="15"/>
  <c r="A72" i="15"/>
  <c r="B72" i="15"/>
  <c r="C72" i="15"/>
  <c r="A73" i="15"/>
  <c r="B73" i="15"/>
  <c r="C73" i="15"/>
  <c r="A74" i="15"/>
  <c r="B74" i="15"/>
  <c r="C74" i="15"/>
  <c r="A75" i="15"/>
  <c r="B75" i="15"/>
  <c r="C75" i="15"/>
  <c r="A76" i="15"/>
  <c r="B76" i="15"/>
  <c r="C76" i="15"/>
  <c r="A77" i="15"/>
  <c r="B77" i="15"/>
  <c r="C77" i="15"/>
  <c r="A78" i="15"/>
  <c r="B78" i="15"/>
  <c r="C78" i="15"/>
  <c r="A79" i="15"/>
  <c r="B79" i="15"/>
  <c r="C79" i="15"/>
  <c r="A80" i="15"/>
  <c r="B80" i="15"/>
  <c r="C80" i="15"/>
  <c r="A81" i="15"/>
  <c r="B81" i="15"/>
  <c r="C81" i="15"/>
  <c r="A82" i="15"/>
  <c r="B82" i="15"/>
  <c r="C82" i="15"/>
  <c r="A83" i="15"/>
  <c r="B83" i="15"/>
  <c r="C83" i="15"/>
  <c r="A84" i="15"/>
  <c r="B84" i="15"/>
  <c r="C84" i="15"/>
  <c r="A85" i="15"/>
  <c r="B85" i="15"/>
  <c r="C85" i="15"/>
  <c r="A86" i="15"/>
  <c r="B86" i="15"/>
  <c r="C86" i="15"/>
  <c r="A87" i="15"/>
  <c r="B87" i="15"/>
  <c r="C87" i="15"/>
  <c r="A88" i="15"/>
  <c r="B88" i="15"/>
  <c r="C88" i="15"/>
  <c r="A89" i="15"/>
  <c r="B89" i="15"/>
  <c r="C89" i="15"/>
  <c r="A90" i="15"/>
  <c r="B90" i="15"/>
  <c r="C90" i="15"/>
  <c r="A91" i="15"/>
  <c r="B91" i="15"/>
  <c r="C91" i="15"/>
  <c r="A92" i="15"/>
  <c r="B92" i="15"/>
  <c r="C92" i="15"/>
  <c r="A93" i="15"/>
  <c r="B93" i="15"/>
  <c r="C93" i="15"/>
  <c r="A94" i="15"/>
  <c r="B94" i="15"/>
  <c r="C94" i="15"/>
  <c r="A95" i="15"/>
  <c r="B95" i="15"/>
  <c r="C95" i="15"/>
  <c r="A96" i="15"/>
  <c r="B96" i="15"/>
  <c r="C96" i="15"/>
  <c r="A97" i="15"/>
  <c r="B97" i="15"/>
  <c r="C97" i="15"/>
  <c r="A98" i="15"/>
  <c r="B98" i="15"/>
  <c r="C98" i="15"/>
  <c r="A99" i="15"/>
  <c r="B99" i="15"/>
  <c r="C99" i="15"/>
  <c r="A100" i="15"/>
  <c r="B100" i="15"/>
  <c r="C100" i="15"/>
  <c r="A101" i="15"/>
  <c r="B101" i="15"/>
  <c r="C101" i="15"/>
  <c r="A102" i="15"/>
  <c r="B102" i="15"/>
  <c r="C102" i="15"/>
  <c r="A103" i="15"/>
  <c r="B103" i="15"/>
  <c r="C103" i="15"/>
  <c r="B20" i="15"/>
  <c r="C20" i="15"/>
  <c r="A20" i="15"/>
  <c r="E20" i="18" l="1"/>
  <c r="S23" i="18"/>
  <c r="S22" i="18" s="1"/>
  <c r="S21" i="18" s="1"/>
  <c r="S20" i="18" s="1"/>
  <c r="Z22" i="18"/>
  <c r="Z21" i="18" s="1"/>
  <c r="Z20" i="18" s="1"/>
  <c r="L20" i="18"/>
  <c r="AG22" i="18"/>
  <c r="AG21" i="18" s="1"/>
  <c r="AG20" i="18" s="1"/>
  <c r="E20" i="17"/>
  <c r="L20" i="17"/>
  <c r="AG22" i="17"/>
  <c r="AG21" i="17" s="1"/>
  <c r="AG20" i="17" s="1"/>
  <c r="Z22" i="17"/>
  <c r="S22" i="17"/>
  <c r="S21" i="17" s="1"/>
  <c r="S20" i="17" s="1"/>
  <c r="S23" i="16"/>
  <c r="S22" i="16" s="1"/>
  <c r="S21" i="16" s="1"/>
  <c r="S20" i="16" s="1"/>
  <c r="E20" i="16"/>
  <c r="Z23" i="16"/>
  <c r="Z22" i="16" s="1"/>
  <c r="Z21" i="16" s="1"/>
  <c r="Z20" i="16" s="1"/>
  <c r="L20" i="16"/>
  <c r="AG23" i="16"/>
  <c r="AG22" i="15"/>
  <c r="AG21" i="15" s="1"/>
  <c r="AG20" i="15" s="1"/>
  <c r="L20" i="15"/>
  <c r="S22" i="15"/>
  <c r="S21" i="15" s="1"/>
  <c r="S20" i="15" s="1"/>
  <c r="Z22" i="15"/>
  <c r="Z21" i="15" s="1"/>
  <c r="Z20" i="15" s="1"/>
  <c r="E20" i="15"/>
  <c r="Z21" i="17" l="1"/>
  <c r="AG22" i="16"/>
  <c r="AG21" i="16" s="1"/>
  <c r="AG20" i="16" s="1"/>
  <c r="Z20" i="17" l="1"/>
  <c r="G247" i="3" l="1"/>
  <c r="M243" i="3"/>
  <c r="M255" i="3" l="1"/>
  <c r="N255" i="3"/>
  <c r="O255" i="3"/>
  <c r="M247" i="3"/>
  <c r="N247" i="3"/>
  <c r="O247" i="3"/>
  <c r="M239" i="3"/>
  <c r="N239" i="3"/>
  <c r="N238" i="3" s="1"/>
  <c r="M224" i="3"/>
  <c r="N224" i="3"/>
  <c r="M208" i="3"/>
  <c r="N208" i="3"/>
  <c r="M187" i="3"/>
  <c r="N187" i="3"/>
  <c r="M176" i="3"/>
  <c r="N176" i="3"/>
  <c r="N165" i="3"/>
  <c r="M152" i="3"/>
  <c r="N152" i="3"/>
  <c r="M136" i="3"/>
  <c r="N136" i="3"/>
  <c r="M121" i="3"/>
  <c r="N121" i="3"/>
  <c r="M102" i="3"/>
  <c r="N102" i="3"/>
  <c r="M83" i="3"/>
  <c r="N83" i="3"/>
  <c r="N70" i="3"/>
  <c r="N68" i="3"/>
  <c r="N44" i="3"/>
  <c r="W49" i="23"/>
  <c r="W92" i="23"/>
  <c r="R21" i="23"/>
  <c r="S21" i="23"/>
  <c r="S20" i="23" s="1"/>
  <c r="X92" i="23"/>
  <c r="X90" i="23"/>
  <c r="S32" i="23"/>
  <c r="X112" i="23"/>
  <c r="X105" i="23"/>
  <c r="X78" i="23"/>
  <c r="X71" i="23"/>
  <c r="X68" i="23"/>
  <c r="X59" i="23"/>
  <c r="X49" i="23"/>
  <c r="X46" i="23"/>
  <c r="X32" i="23"/>
  <c r="X24" i="23"/>
  <c r="X121" i="23"/>
  <c r="Y23" i="22"/>
  <c r="Y29" i="22"/>
  <c r="Y41" i="22"/>
  <c r="Y49" i="22"/>
  <c r="Y59" i="22"/>
  <c r="Y75" i="22"/>
  <c r="Y83" i="22"/>
  <c r="Y93" i="22"/>
  <c r="X112" i="22"/>
  <c r="Y112" i="22"/>
  <c r="Y124" i="22"/>
  <c r="Y135" i="22"/>
  <c r="X80" i="21"/>
  <c r="Y80" i="21"/>
  <c r="X62" i="21"/>
  <c r="X22" i="21" s="1"/>
  <c r="X21" i="21" s="1"/>
  <c r="X20" i="21" s="1"/>
  <c r="X19" i="21" s="1"/>
  <c r="Y62" i="21"/>
  <c r="Y22" i="21" s="1"/>
  <c r="Y21" i="21" s="1"/>
  <c r="Y20" i="21" s="1"/>
  <c r="Y19" i="21" s="1"/>
  <c r="Z23" i="21"/>
  <c r="Z35" i="21"/>
  <c r="Z40" i="21"/>
  <c r="Z50" i="21"/>
  <c r="Z62" i="21"/>
  <c r="Z72" i="21"/>
  <c r="Z80" i="21"/>
  <c r="Z88" i="21"/>
  <c r="Z95" i="21"/>
  <c r="Z102" i="21"/>
  <c r="Z110" i="21"/>
  <c r="Z123" i="21"/>
  <c r="Z135" i="21"/>
  <c r="AA115" i="20"/>
  <c r="AA104" i="20"/>
  <c r="AA100" i="20"/>
  <c r="AA92" i="20"/>
  <c r="AA88" i="20"/>
  <c r="AA84" i="20"/>
  <c r="AA77" i="20"/>
  <c r="AA73" i="20"/>
  <c r="AA68" i="20"/>
  <c r="AA63" i="20"/>
  <c r="AA54" i="20"/>
  <c r="AA46" i="20"/>
  <c r="AA44" i="20"/>
  <c r="AA37" i="20"/>
  <c r="AA23" i="20"/>
  <c r="AA22" i="1"/>
  <c r="X24" i="1"/>
  <c r="X30" i="1"/>
  <c r="Z30" i="1"/>
  <c r="X33" i="1"/>
  <c r="Z33" i="1"/>
  <c r="X35" i="1"/>
  <c r="X37" i="1"/>
  <c r="Z37" i="1"/>
  <c r="X40" i="1"/>
  <c r="Y40" i="1"/>
  <c r="Z40" i="1"/>
  <c r="X44" i="1"/>
  <c r="Z44" i="1"/>
  <c r="X48" i="1"/>
  <c r="Y48" i="1"/>
  <c r="Z48" i="1"/>
  <c r="X51" i="1"/>
  <c r="AA51" i="1"/>
  <c r="X53" i="1"/>
  <c r="X55" i="1"/>
  <c r="Z55" i="1"/>
  <c r="AA55" i="1"/>
  <c r="X58" i="1"/>
  <c r="Z58" i="1"/>
  <c r="AA58" i="1"/>
  <c r="X61" i="1"/>
  <c r="Z61" i="1"/>
  <c r="X63" i="1"/>
  <c r="Z63" i="1"/>
  <c r="X67" i="1"/>
  <c r="Z67" i="1"/>
  <c r="X70" i="1"/>
  <c r="X72" i="1"/>
  <c r="Z72" i="1"/>
  <c r="X76" i="1"/>
  <c r="Z76" i="1"/>
  <c r="AA22" i="20" l="1"/>
  <c r="AA21" i="20" s="1"/>
  <c r="AA20" i="20" s="1"/>
  <c r="X66" i="1"/>
  <c r="X23" i="1"/>
  <c r="X22" i="1" s="1"/>
  <c r="X21" i="1" s="1"/>
  <c r="X20" i="1" s="1"/>
  <c r="Z22" i="21"/>
  <c r="Z21" i="21" s="1"/>
  <c r="Z20" i="21" s="1"/>
  <c r="Z19" i="21" s="1"/>
  <c r="M238" i="3"/>
  <c r="V23" i="23"/>
  <c r="V22" i="23" s="1"/>
  <c r="V21" i="23" s="1"/>
  <c r="V20" i="23" s="1"/>
  <c r="X23" i="23"/>
  <c r="X21" i="23" s="1"/>
  <c r="R20" i="23"/>
  <c r="Z66" i="1"/>
  <c r="Y23" i="1"/>
  <c r="Y22" i="1" s="1"/>
  <c r="Y21" i="1" l="1"/>
  <c r="Y20" i="1" s="1"/>
  <c r="Z24" i="1"/>
  <c r="Z23" i="1" s="1"/>
  <c r="Z22" i="1" s="1"/>
  <c r="Z21" i="1" s="1"/>
  <c r="Z20" i="1" s="1"/>
  <c r="E67" i="5" l="1"/>
  <c r="F270" i="4"/>
  <c r="S66" i="5" l="1"/>
  <c r="Z26" i="5"/>
  <c r="Z28" i="5"/>
  <c r="Z32" i="5"/>
  <c r="Z33" i="5"/>
  <c r="Z36" i="5"/>
  <c r="Z38" i="5"/>
  <c r="Z40" i="5"/>
  <c r="Z42" i="5"/>
  <c r="Z44" i="5"/>
  <c r="Z46" i="5"/>
  <c r="Z50" i="5"/>
  <c r="Z54" i="5"/>
  <c r="Z66" i="5"/>
  <c r="S52" i="5"/>
  <c r="S51" i="5" s="1"/>
  <c r="S49" i="5"/>
  <c r="Z49" i="5" s="1"/>
  <c r="S48" i="5"/>
  <c r="AG48" i="5"/>
  <c r="AG51" i="5"/>
  <c r="AG24" i="5"/>
  <c r="AG27" i="5"/>
  <c r="AG29" i="5"/>
  <c r="AG31" i="5"/>
  <c r="S34" i="5"/>
  <c r="AG34" i="5"/>
  <c r="AG37" i="5"/>
  <c r="AG39" i="5"/>
  <c r="AG41" i="5"/>
  <c r="AG43" i="5"/>
  <c r="AG45" i="5"/>
  <c r="S25" i="5"/>
  <c r="Z25" i="5" s="1"/>
  <c r="AG23" i="5" l="1"/>
  <c r="AG22" i="5" s="1"/>
  <c r="Z51" i="5"/>
  <c r="Z52" i="5"/>
  <c r="S24" i="5"/>
  <c r="Z24" i="5" s="1"/>
  <c r="AG47" i="5"/>
  <c r="Z41" i="5"/>
  <c r="Z43" i="5"/>
  <c r="Z48" i="5"/>
  <c r="S47" i="5"/>
  <c r="Z45" i="5"/>
  <c r="Z39" i="5"/>
  <c r="Z37" i="5"/>
  <c r="Z34" i="5"/>
  <c r="Z31" i="5"/>
  <c r="S29" i="5"/>
  <c r="Z27" i="5"/>
  <c r="AG21" i="5" l="1"/>
  <c r="S23" i="5"/>
  <c r="S22" i="5" s="1"/>
  <c r="Z23" i="5"/>
  <c r="Z22" i="5" s="1"/>
  <c r="Z47" i="5"/>
  <c r="L72" i="5" l="1"/>
  <c r="L56" i="5" s="1"/>
  <c r="AG53" i="5"/>
  <c r="L55" i="5"/>
  <c r="Z55" i="5" s="1"/>
  <c r="S56" i="5"/>
  <c r="AG56" i="5"/>
  <c r="E56" i="5"/>
  <c r="AG20" i="5" l="1"/>
  <c r="L53" i="5"/>
  <c r="Z53" i="5" s="1"/>
  <c r="Z56" i="5"/>
  <c r="C23" i="5" l="1"/>
  <c r="A21" i="5" l="1"/>
  <c r="B21" i="5"/>
  <c r="C21" i="5"/>
  <c r="A22" i="5"/>
  <c r="B22" i="5"/>
  <c r="C22" i="5"/>
  <c r="A24" i="5"/>
  <c r="B24" i="5"/>
  <c r="C24" i="5"/>
  <c r="A25" i="5"/>
  <c r="B25" i="5"/>
  <c r="C25" i="5"/>
  <c r="A26" i="5"/>
  <c r="B26" i="5"/>
  <c r="C26" i="5"/>
  <c r="A27" i="5"/>
  <c r="B27" i="5"/>
  <c r="C27" i="5"/>
  <c r="A28" i="5"/>
  <c r="B28" i="5"/>
  <c r="C28" i="5"/>
  <c r="A29" i="5"/>
  <c r="B29" i="5"/>
  <c r="C29" i="5"/>
  <c r="A30" i="5"/>
  <c r="B30" i="5"/>
  <c r="C30" i="5"/>
  <c r="A31" i="5"/>
  <c r="B31" i="5"/>
  <c r="C31" i="5"/>
  <c r="A32" i="5"/>
  <c r="B32" i="5"/>
  <c r="C32" i="5"/>
  <c r="A33" i="5"/>
  <c r="B33" i="5"/>
  <c r="C33" i="5"/>
  <c r="A34" i="5"/>
  <c r="B34" i="5"/>
  <c r="C34" i="5"/>
  <c r="A35" i="5"/>
  <c r="B35" i="5"/>
  <c r="C35" i="5"/>
  <c r="A36" i="5"/>
  <c r="B36" i="5"/>
  <c r="C36" i="5"/>
  <c r="A37" i="5"/>
  <c r="B37" i="5"/>
  <c r="C37" i="5"/>
  <c r="A38" i="5"/>
  <c r="B38" i="5"/>
  <c r="C38" i="5"/>
  <c r="A39" i="5"/>
  <c r="B39" i="5"/>
  <c r="C39" i="5"/>
  <c r="A40" i="5"/>
  <c r="B40" i="5"/>
  <c r="C40" i="5"/>
  <c r="A41" i="5"/>
  <c r="B41" i="5"/>
  <c r="C41" i="5"/>
  <c r="A42" i="5"/>
  <c r="B42" i="5"/>
  <c r="C42" i="5"/>
  <c r="A43" i="5"/>
  <c r="B43" i="5"/>
  <c r="C43" i="5"/>
  <c r="A44" i="5"/>
  <c r="B44" i="5"/>
  <c r="C44" i="5"/>
  <c r="A45" i="5"/>
  <c r="B45" i="5"/>
  <c r="C45" i="5"/>
  <c r="A46" i="5"/>
  <c r="B46" i="5"/>
  <c r="C46" i="5"/>
  <c r="A47" i="5"/>
  <c r="B47" i="5"/>
  <c r="C47" i="5"/>
  <c r="A48" i="5"/>
  <c r="B48" i="5"/>
  <c r="C48" i="5"/>
  <c r="A49" i="5"/>
  <c r="B49" i="5"/>
  <c r="C49" i="5"/>
  <c r="A50" i="5"/>
  <c r="B50" i="5"/>
  <c r="C50" i="5"/>
  <c r="A51" i="5"/>
  <c r="B51" i="5"/>
  <c r="C51" i="5"/>
  <c r="A52" i="5"/>
  <c r="B52" i="5"/>
  <c r="C52" i="5"/>
  <c r="A53" i="5"/>
  <c r="B53" i="5"/>
  <c r="C53" i="5"/>
  <c r="A54" i="5"/>
  <c r="B54" i="5"/>
  <c r="C54" i="5"/>
  <c r="A55" i="5"/>
  <c r="B55" i="5"/>
  <c r="C55" i="5"/>
  <c r="A56" i="5"/>
  <c r="B56" i="5"/>
  <c r="C56" i="5"/>
  <c r="A57" i="5"/>
  <c r="B57" i="5"/>
  <c r="C57" i="5"/>
  <c r="A58" i="5"/>
  <c r="B58" i="5"/>
  <c r="C58" i="5"/>
  <c r="A59" i="5"/>
  <c r="B59" i="5"/>
  <c r="C59" i="5"/>
  <c r="A60" i="5"/>
  <c r="B60" i="5"/>
  <c r="C60" i="5"/>
  <c r="A61" i="5"/>
  <c r="B61" i="5"/>
  <c r="C61" i="5"/>
  <c r="A62" i="5"/>
  <c r="B62" i="5"/>
  <c r="C62" i="5"/>
  <c r="A63" i="5"/>
  <c r="B63" i="5"/>
  <c r="C63" i="5"/>
  <c r="A64" i="5"/>
  <c r="B64" i="5"/>
  <c r="C64" i="5"/>
  <c r="A65" i="5"/>
  <c r="B65" i="5"/>
  <c r="C65" i="5"/>
  <c r="A66" i="5"/>
  <c r="B66" i="5"/>
  <c r="C66" i="5"/>
  <c r="A67" i="5"/>
  <c r="B67" i="5"/>
  <c r="C67" i="5"/>
  <c r="A68" i="5"/>
  <c r="B68" i="5"/>
  <c r="C68" i="5"/>
  <c r="A69" i="5"/>
  <c r="B69" i="5"/>
  <c r="C69" i="5"/>
  <c r="A70" i="5"/>
  <c r="B70" i="5"/>
  <c r="C70" i="5"/>
  <c r="A71" i="5"/>
  <c r="B71" i="5"/>
  <c r="C71" i="5"/>
  <c r="A72" i="5"/>
  <c r="B72" i="5"/>
  <c r="C72" i="5"/>
  <c r="B20" i="5"/>
  <c r="C20" i="5"/>
  <c r="A20" i="5"/>
  <c r="G44" i="3"/>
  <c r="G22" i="3"/>
  <c r="G70" i="3"/>
  <c r="G83" i="3"/>
  <c r="G102" i="3"/>
  <c r="G121" i="3"/>
  <c r="G136" i="3"/>
  <c r="G152" i="3"/>
  <c r="G165" i="3"/>
  <c r="G176" i="3"/>
  <c r="G187" i="3"/>
  <c r="G208" i="3"/>
  <c r="G224" i="3"/>
  <c r="O224" i="3"/>
  <c r="P224" i="3"/>
  <c r="Q224" i="3"/>
  <c r="N22" i="3"/>
  <c r="R23" i="3"/>
  <c r="R28" i="3"/>
  <c r="R29" i="3"/>
  <c r="R30" i="3"/>
  <c r="R31" i="3"/>
  <c r="R32" i="3"/>
  <c r="R33" i="3"/>
  <c r="R34" i="3"/>
  <c r="R37" i="3"/>
  <c r="R38" i="3"/>
  <c r="R39" i="3"/>
  <c r="R43" i="3"/>
  <c r="R45" i="3"/>
  <c r="R46" i="3"/>
  <c r="R47" i="3"/>
  <c r="R48" i="3"/>
  <c r="R49" i="3"/>
  <c r="R50" i="3"/>
  <c r="R51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9" i="3"/>
  <c r="R71" i="3"/>
  <c r="R72" i="3"/>
  <c r="R73" i="3"/>
  <c r="R74" i="3"/>
  <c r="R75" i="3"/>
  <c r="R76" i="3"/>
  <c r="R77" i="3"/>
  <c r="R78" i="3"/>
  <c r="R79" i="3"/>
  <c r="R80" i="3"/>
  <c r="R81" i="3"/>
  <c r="R82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7" i="3"/>
  <c r="R138" i="3"/>
  <c r="R139" i="3"/>
  <c r="R140" i="3"/>
  <c r="R141" i="3"/>
  <c r="R143" i="3"/>
  <c r="R144" i="3"/>
  <c r="R145" i="3"/>
  <c r="R146" i="3"/>
  <c r="R147" i="3"/>
  <c r="R148" i="3"/>
  <c r="R149" i="3"/>
  <c r="R150" i="3"/>
  <c r="R151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6" i="3"/>
  <c r="R167" i="3"/>
  <c r="R168" i="3"/>
  <c r="R169" i="3"/>
  <c r="R170" i="3"/>
  <c r="R171" i="3"/>
  <c r="R172" i="3"/>
  <c r="R173" i="3"/>
  <c r="R174" i="3"/>
  <c r="R175" i="3"/>
  <c r="R177" i="3"/>
  <c r="R178" i="3"/>
  <c r="R179" i="3"/>
  <c r="R180" i="3"/>
  <c r="R181" i="3"/>
  <c r="R182" i="3"/>
  <c r="R183" i="3"/>
  <c r="R184" i="3"/>
  <c r="R185" i="3"/>
  <c r="R186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40" i="3"/>
  <c r="R241" i="3"/>
  <c r="R242" i="3"/>
  <c r="R244" i="3"/>
  <c r="R248" i="3"/>
  <c r="R249" i="3"/>
  <c r="R250" i="3"/>
  <c r="R251" i="3"/>
  <c r="R252" i="3"/>
  <c r="R253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Q255" i="3"/>
  <c r="Q208" i="3"/>
  <c r="Q187" i="3"/>
  <c r="Q176" i="3"/>
  <c r="Q165" i="3"/>
  <c r="Q152" i="3"/>
  <c r="Q136" i="3"/>
  <c r="Q121" i="3"/>
  <c r="Q102" i="3"/>
  <c r="Q83" i="3"/>
  <c r="Q70" i="3"/>
  <c r="Q44" i="3"/>
  <c r="Q22" i="3"/>
  <c r="P255" i="3"/>
  <c r="P247" i="3"/>
  <c r="P208" i="3"/>
  <c r="P187" i="3"/>
  <c r="P176" i="3"/>
  <c r="P165" i="3"/>
  <c r="P152" i="3"/>
  <c r="P136" i="3"/>
  <c r="P121" i="3"/>
  <c r="P102" i="3"/>
  <c r="P83" i="3"/>
  <c r="P70" i="3"/>
  <c r="P44" i="3"/>
  <c r="P22" i="3"/>
  <c r="O208" i="3"/>
  <c r="O187" i="3"/>
  <c r="O176" i="3"/>
  <c r="O165" i="3"/>
  <c r="O152" i="3"/>
  <c r="O142" i="3"/>
  <c r="O136" i="3" s="1"/>
  <c r="O121" i="3"/>
  <c r="O102" i="3"/>
  <c r="O83" i="3"/>
  <c r="O70" i="3"/>
  <c r="O44" i="3"/>
  <c r="O22" i="3"/>
  <c r="G264" i="2"/>
  <c r="AO323" i="4"/>
  <c r="D323" i="4" s="1"/>
  <c r="AO322" i="4"/>
  <c r="D322" i="4" s="1"/>
  <c r="AO321" i="4"/>
  <c r="D321" i="4" s="1"/>
  <c r="AO319" i="4"/>
  <c r="D319" i="4" s="1"/>
  <c r="AO318" i="4"/>
  <c r="D318" i="4" s="1"/>
  <c r="AO317" i="4"/>
  <c r="D317" i="4" s="1"/>
  <c r="AO316" i="4"/>
  <c r="D316" i="4" s="1"/>
  <c r="AO315" i="4"/>
  <c r="D315" i="4" s="1"/>
  <c r="AO314" i="4"/>
  <c r="D314" i="4" s="1"/>
  <c r="AO313" i="4"/>
  <c r="D313" i="4" s="1"/>
  <c r="AO312" i="4"/>
  <c r="D312" i="4" s="1"/>
  <c r="AO311" i="4"/>
  <c r="D311" i="4" s="1"/>
  <c r="AO310" i="4"/>
  <c r="D310" i="4" s="1"/>
  <c r="AO309" i="4"/>
  <c r="D309" i="4" s="1"/>
  <c r="AO308" i="4"/>
  <c r="D308" i="4" s="1"/>
  <c r="AO307" i="4"/>
  <c r="D307" i="4" s="1"/>
  <c r="AO306" i="4"/>
  <c r="D306" i="4" s="1"/>
  <c r="AO305" i="4"/>
  <c r="D305" i="4" s="1"/>
  <c r="AO304" i="4"/>
  <c r="D304" i="4" s="1"/>
  <c r="AO303" i="4"/>
  <c r="D303" i="4" s="1"/>
  <c r="AO302" i="4"/>
  <c r="D302" i="4" s="1"/>
  <c r="AO301" i="4"/>
  <c r="D301" i="4" s="1"/>
  <c r="AO300" i="4"/>
  <c r="D300" i="4" s="1"/>
  <c r="AO299" i="4"/>
  <c r="D299" i="4" s="1"/>
  <c r="AO298" i="4"/>
  <c r="D298" i="4" s="1"/>
  <c r="AO297" i="4"/>
  <c r="D297" i="4" s="1"/>
  <c r="AO296" i="4"/>
  <c r="D296" i="4" s="1"/>
  <c r="AO294" i="4"/>
  <c r="D294" i="4" s="1"/>
  <c r="AO290" i="4"/>
  <c r="D290" i="4" s="1"/>
  <c r="AO289" i="4"/>
  <c r="D289" i="4" s="1"/>
  <c r="AO288" i="4"/>
  <c r="D288" i="4" s="1"/>
  <c r="AO286" i="4"/>
  <c r="D286" i="4" s="1"/>
  <c r="AO285" i="4"/>
  <c r="D285" i="4" s="1"/>
  <c r="AO284" i="4"/>
  <c r="D284" i="4" s="1"/>
  <c r="AO283" i="4"/>
  <c r="D283" i="4" s="1"/>
  <c r="AO282" i="4"/>
  <c r="D282" i="4" s="1"/>
  <c r="AO281" i="4"/>
  <c r="D281" i="4" s="1"/>
  <c r="AO280" i="4"/>
  <c r="D280" i="4" s="1"/>
  <c r="AO279" i="4"/>
  <c r="D279" i="4" s="1"/>
  <c r="AO278" i="4"/>
  <c r="D278" i="4" s="1"/>
  <c r="AO277" i="4"/>
  <c r="D277" i="4" s="1"/>
  <c r="AO276" i="4"/>
  <c r="D276" i="4" s="1"/>
  <c r="AO275" i="4"/>
  <c r="D275" i="4" s="1"/>
  <c r="AO274" i="4"/>
  <c r="D274" i="4" s="1"/>
  <c r="AO273" i="4"/>
  <c r="D273" i="4" s="1"/>
  <c r="AO272" i="4"/>
  <c r="D272" i="4" s="1"/>
  <c r="AO271" i="4"/>
  <c r="D271" i="4" s="1"/>
  <c r="AO270" i="4"/>
  <c r="D270" i="4" s="1"/>
  <c r="AO269" i="4"/>
  <c r="D269" i="4" s="1"/>
  <c r="AO268" i="4"/>
  <c r="D268" i="4" s="1"/>
  <c r="AO267" i="4"/>
  <c r="D267" i="4" s="1"/>
  <c r="AO265" i="4"/>
  <c r="D265" i="4" s="1"/>
  <c r="AO264" i="4"/>
  <c r="D264" i="4" s="1"/>
  <c r="AO263" i="4"/>
  <c r="D263" i="4" s="1"/>
  <c r="AO262" i="4"/>
  <c r="D262" i="4" s="1"/>
  <c r="AO261" i="4"/>
  <c r="D261" i="4" s="1"/>
  <c r="AO260" i="4"/>
  <c r="D260" i="4" s="1"/>
  <c r="AO257" i="4"/>
  <c r="D257" i="4" s="1"/>
  <c r="AO256" i="4"/>
  <c r="D256" i="4" s="1"/>
  <c r="AO255" i="4"/>
  <c r="D255" i="4" s="1"/>
  <c r="AO254" i="4"/>
  <c r="D254" i="4" s="1"/>
  <c r="AO253" i="4"/>
  <c r="D253" i="4" s="1"/>
  <c r="AO252" i="4"/>
  <c r="D252" i="4" s="1"/>
  <c r="AO248" i="4"/>
  <c r="D248" i="4" s="1"/>
  <c r="AO246" i="4"/>
  <c r="D246" i="4" s="1"/>
  <c r="AO245" i="4"/>
  <c r="D245" i="4" s="1"/>
  <c r="AO244" i="4"/>
  <c r="D244" i="4" s="1"/>
  <c r="AO240" i="4"/>
  <c r="D240" i="4" s="1"/>
  <c r="AO239" i="4"/>
  <c r="D239" i="4" s="1"/>
  <c r="AO238" i="4"/>
  <c r="D238" i="4" s="1"/>
  <c r="AO237" i="4"/>
  <c r="D237" i="4" s="1"/>
  <c r="AO236" i="4"/>
  <c r="D236" i="4" s="1"/>
  <c r="AO234" i="4"/>
  <c r="D234" i="4" s="1"/>
  <c r="AO233" i="4"/>
  <c r="D233" i="4" s="1"/>
  <c r="AO232" i="4"/>
  <c r="D232" i="4" s="1"/>
  <c r="AO231" i="4"/>
  <c r="D231" i="4" s="1"/>
  <c r="AO230" i="4"/>
  <c r="D230" i="4" s="1"/>
  <c r="AO229" i="4"/>
  <c r="D229" i="4" s="1"/>
  <c r="AO226" i="4"/>
  <c r="D226" i="4" s="1"/>
  <c r="AO225" i="4"/>
  <c r="D225" i="4" s="1"/>
  <c r="AO224" i="4"/>
  <c r="D224" i="4" s="1"/>
  <c r="AO223" i="4"/>
  <c r="D223" i="4" s="1"/>
  <c r="AO222" i="4"/>
  <c r="D222" i="4" s="1"/>
  <c r="AO221" i="4"/>
  <c r="D221" i="4" s="1"/>
  <c r="AO220" i="4"/>
  <c r="D220" i="4" s="1"/>
  <c r="AO219" i="4"/>
  <c r="D219" i="4" s="1"/>
  <c r="AO218" i="4"/>
  <c r="D218" i="4" s="1"/>
  <c r="AO217" i="4"/>
  <c r="D217" i="4" s="1"/>
  <c r="AO216" i="4"/>
  <c r="D216" i="4" s="1"/>
  <c r="AO215" i="4"/>
  <c r="D215" i="4" s="1"/>
  <c r="AO214" i="4"/>
  <c r="D214" i="4" s="1"/>
  <c r="AO213" i="4"/>
  <c r="D213" i="4" s="1"/>
  <c r="AO210" i="4"/>
  <c r="D210" i="4" s="1"/>
  <c r="AO209" i="4"/>
  <c r="D209" i="4" s="1"/>
  <c r="AO206" i="4"/>
  <c r="D206" i="4" s="1"/>
  <c r="AO205" i="4"/>
  <c r="D205" i="4" s="1"/>
  <c r="AO204" i="4"/>
  <c r="D204" i="4" s="1"/>
  <c r="AO203" i="4"/>
  <c r="D203" i="4" s="1"/>
  <c r="AO202" i="4"/>
  <c r="D202" i="4" s="1"/>
  <c r="AO201" i="4"/>
  <c r="D201" i="4" s="1"/>
  <c r="AO200" i="4"/>
  <c r="D200" i="4" s="1"/>
  <c r="AO199" i="4"/>
  <c r="D199" i="4" s="1"/>
  <c r="AO198" i="4"/>
  <c r="D198" i="4" s="1"/>
  <c r="AO197" i="4"/>
  <c r="D197" i="4" s="1"/>
  <c r="AO196" i="4"/>
  <c r="D196" i="4" s="1"/>
  <c r="AO195" i="4"/>
  <c r="D195" i="4" s="1"/>
  <c r="AO193" i="4"/>
  <c r="D193" i="4" s="1"/>
  <c r="AO192" i="4"/>
  <c r="D192" i="4" s="1"/>
  <c r="AO190" i="4"/>
  <c r="D190" i="4" s="1"/>
  <c r="AO189" i="4"/>
  <c r="D189" i="4" s="1"/>
  <c r="AO188" i="4"/>
  <c r="D188" i="4" s="1"/>
  <c r="AO187" i="4"/>
  <c r="D187" i="4" s="1"/>
  <c r="AO186" i="4"/>
  <c r="D186" i="4" s="1"/>
  <c r="AO185" i="4"/>
  <c r="D185" i="4" s="1"/>
  <c r="AO184" i="4"/>
  <c r="D184" i="4" s="1"/>
  <c r="AO183" i="4"/>
  <c r="D183" i="4" s="1"/>
  <c r="AO182" i="4"/>
  <c r="D182" i="4" s="1"/>
  <c r="AO179" i="4"/>
  <c r="D179" i="4" s="1"/>
  <c r="AO178" i="4"/>
  <c r="D178" i="4" s="1"/>
  <c r="AO177" i="4"/>
  <c r="D177" i="4" s="1"/>
  <c r="AO176" i="4"/>
  <c r="D176" i="4" s="1"/>
  <c r="AO175" i="4"/>
  <c r="D175" i="4" s="1"/>
  <c r="AO174" i="4"/>
  <c r="D174" i="4" s="1"/>
  <c r="AO173" i="4"/>
  <c r="D173" i="4" s="1"/>
  <c r="AO172" i="4"/>
  <c r="D172" i="4" s="1"/>
  <c r="AO171" i="4"/>
  <c r="D171" i="4" s="1"/>
  <c r="AO167" i="4"/>
  <c r="D167" i="4" s="1"/>
  <c r="AO166" i="4"/>
  <c r="D166" i="4" s="1"/>
  <c r="AO165" i="4"/>
  <c r="D165" i="4" s="1"/>
  <c r="AO164" i="4"/>
  <c r="D164" i="4" s="1"/>
  <c r="AO163" i="4"/>
  <c r="D163" i="4" s="1"/>
  <c r="AO161" i="4"/>
  <c r="D161" i="4" s="1"/>
  <c r="AO160" i="4"/>
  <c r="D160" i="4" s="1"/>
  <c r="AO159" i="4"/>
  <c r="D159" i="4" s="1"/>
  <c r="AO158" i="4"/>
  <c r="D158" i="4" s="1"/>
  <c r="AO156" i="4"/>
  <c r="D156" i="4" s="1"/>
  <c r="AO155" i="4"/>
  <c r="D155" i="4" s="1"/>
  <c r="AO151" i="4"/>
  <c r="D151" i="4" s="1"/>
  <c r="AO150" i="4"/>
  <c r="D150" i="4" s="1"/>
  <c r="AO149" i="4"/>
  <c r="D149" i="4" s="1"/>
  <c r="AO148" i="4"/>
  <c r="D148" i="4" s="1"/>
  <c r="AO146" i="4"/>
  <c r="D146" i="4" s="1"/>
  <c r="AO145" i="4"/>
  <c r="D145" i="4" s="1"/>
  <c r="AO144" i="4"/>
  <c r="D144" i="4" s="1"/>
  <c r="AO143" i="4"/>
  <c r="D143" i="4" s="1"/>
  <c r="AO142" i="4"/>
  <c r="D142" i="4" s="1"/>
  <c r="AO140" i="4"/>
  <c r="D140" i="4" s="1"/>
  <c r="AO139" i="4"/>
  <c r="D139" i="4" s="1"/>
  <c r="AO138" i="4"/>
  <c r="D138" i="4" s="1"/>
  <c r="AO137" i="4"/>
  <c r="D137" i="4" s="1"/>
  <c r="AO136" i="4"/>
  <c r="D136" i="4" s="1"/>
  <c r="AO135" i="4"/>
  <c r="D135" i="4" s="1"/>
  <c r="AO134" i="4"/>
  <c r="D134" i="4" s="1"/>
  <c r="AO133" i="4"/>
  <c r="D133" i="4" s="1"/>
  <c r="AO132" i="4"/>
  <c r="D132" i="4" s="1"/>
  <c r="AO131" i="4"/>
  <c r="D131" i="4" s="1"/>
  <c r="AO130" i="4"/>
  <c r="D130" i="4" s="1"/>
  <c r="AO129" i="4"/>
  <c r="D129" i="4" s="1"/>
  <c r="AO128" i="4"/>
  <c r="D128" i="4" s="1"/>
  <c r="AO127" i="4"/>
  <c r="D127" i="4" s="1"/>
  <c r="AO123" i="4"/>
  <c r="D123" i="4" s="1"/>
  <c r="AO122" i="4"/>
  <c r="D122" i="4" s="1"/>
  <c r="AO120" i="4"/>
  <c r="D120" i="4" s="1"/>
  <c r="AO117" i="4"/>
  <c r="D117" i="4" s="1"/>
  <c r="AO116" i="4"/>
  <c r="D116" i="4" s="1"/>
  <c r="AO115" i="4"/>
  <c r="D115" i="4" s="1"/>
  <c r="AO114" i="4"/>
  <c r="D114" i="4" s="1"/>
  <c r="AO113" i="4"/>
  <c r="D113" i="4" s="1"/>
  <c r="AO112" i="4"/>
  <c r="D112" i="4" s="1"/>
  <c r="AO111" i="4"/>
  <c r="D111" i="4" s="1"/>
  <c r="AO110" i="4"/>
  <c r="D110" i="4" s="1"/>
  <c r="AO108" i="4"/>
  <c r="D108" i="4" s="1"/>
  <c r="AO107" i="4"/>
  <c r="D107" i="4" s="1"/>
  <c r="AO105" i="4"/>
  <c r="D105" i="4" s="1"/>
  <c r="AO104" i="4"/>
  <c r="D104" i="4" s="1"/>
  <c r="AO103" i="4"/>
  <c r="D103" i="4" s="1"/>
  <c r="AO102" i="4"/>
  <c r="D102" i="4" s="1"/>
  <c r="AO101" i="4"/>
  <c r="D101" i="4" s="1"/>
  <c r="AO100" i="4"/>
  <c r="D100" i="4" s="1"/>
  <c r="AO99" i="4"/>
  <c r="D99" i="4" s="1"/>
  <c r="AO98" i="4"/>
  <c r="D98" i="4" s="1"/>
  <c r="AO97" i="4"/>
  <c r="D97" i="4" s="1"/>
  <c r="AO96" i="4"/>
  <c r="D96" i="4" s="1"/>
  <c r="AO95" i="4"/>
  <c r="D95" i="4" s="1"/>
  <c r="AO94" i="4"/>
  <c r="D94" i="4" s="1"/>
  <c r="AO93" i="4"/>
  <c r="D93" i="4" s="1"/>
  <c r="AO92" i="4"/>
  <c r="D92" i="4" s="1"/>
  <c r="AO91" i="4"/>
  <c r="D91" i="4" s="1"/>
  <c r="AO90" i="4"/>
  <c r="D90" i="4" s="1"/>
  <c r="AO88" i="4"/>
  <c r="D88" i="4" s="1"/>
  <c r="AO86" i="4"/>
  <c r="D86" i="4" s="1"/>
  <c r="AO85" i="4"/>
  <c r="D85" i="4" s="1"/>
  <c r="AO84" i="4"/>
  <c r="D84" i="4" s="1"/>
  <c r="AO83" i="4"/>
  <c r="D83" i="4" s="1"/>
  <c r="AO82" i="4"/>
  <c r="D82" i="4" s="1"/>
  <c r="AO81" i="4"/>
  <c r="D81" i="4" s="1"/>
  <c r="AO80" i="4"/>
  <c r="D80" i="4" s="1"/>
  <c r="AO79" i="4"/>
  <c r="D79" i="4" s="1"/>
  <c r="AO78" i="4"/>
  <c r="D78" i="4" s="1"/>
  <c r="AO77" i="4"/>
  <c r="D77" i="4" s="1"/>
  <c r="AO76" i="4"/>
  <c r="D76" i="4" s="1"/>
  <c r="AO75" i="4"/>
  <c r="D75" i="4" s="1"/>
  <c r="AO72" i="4"/>
  <c r="D72" i="4" s="1"/>
  <c r="AO66" i="4"/>
  <c r="D66" i="4" s="1"/>
  <c r="AO62" i="4"/>
  <c r="D62" i="4" s="1"/>
  <c r="AO61" i="4"/>
  <c r="D61" i="4" s="1"/>
  <c r="AO60" i="4"/>
  <c r="D60" i="4" s="1"/>
  <c r="AO59" i="4"/>
  <c r="D59" i="4" s="1"/>
  <c r="AO58" i="4"/>
  <c r="D58" i="4" s="1"/>
  <c r="AO57" i="4"/>
  <c r="D57" i="4" s="1"/>
  <c r="AO56" i="4"/>
  <c r="D56" i="4" s="1"/>
  <c r="AO55" i="4"/>
  <c r="D55" i="4" s="1"/>
  <c r="AO54" i="4"/>
  <c r="D54" i="4" s="1"/>
  <c r="AO53" i="4"/>
  <c r="D53" i="4" s="1"/>
  <c r="AO52" i="4"/>
  <c r="D52" i="4" s="1"/>
  <c r="AO51" i="4"/>
  <c r="D51" i="4" s="1"/>
  <c r="AO50" i="4"/>
  <c r="D50" i="4" s="1"/>
  <c r="AO49" i="4"/>
  <c r="D49" i="4" s="1"/>
  <c r="AO48" i="4"/>
  <c r="D48" i="4" s="1"/>
  <c r="AO47" i="4"/>
  <c r="D47" i="4" s="1"/>
  <c r="AO40" i="4"/>
  <c r="D40" i="4" s="1"/>
  <c r="AO39" i="4"/>
  <c r="D39" i="4" s="1"/>
  <c r="AO38" i="4"/>
  <c r="D38" i="4" s="1"/>
  <c r="AO37" i="4"/>
  <c r="D37" i="4" s="1"/>
  <c r="AO36" i="4"/>
  <c r="D36" i="4" s="1"/>
  <c r="AO35" i="4"/>
  <c r="D35" i="4" s="1"/>
  <c r="AO34" i="4"/>
  <c r="D34" i="4" s="1"/>
  <c r="AO33" i="4"/>
  <c r="D33" i="4" s="1"/>
  <c r="AO32" i="4"/>
  <c r="D32" i="4" s="1"/>
  <c r="AO31" i="4"/>
  <c r="D31" i="4" s="1"/>
  <c r="AO30" i="4"/>
  <c r="D30" i="4" s="1"/>
  <c r="AO29" i="4"/>
  <c r="D29" i="4" s="1"/>
  <c r="AO28" i="4"/>
  <c r="D28" i="4" s="1"/>
  <c r="AO27" i="4"/>
  <c r="D27" i="4" s="1"/>
  <c r="AO26" i="4"/>
  <c r="D26" i="4" s="1"/>
  <c r="AO25" i="4"/>
  <c r="D25" i="4" s="1"/>
  <c r="AH259" i="4"/>
  <c r="AH251" i="4"/>
  <c r="AH249" i="4"/>
  <c r="AH228" i="4"/>
  <c r="AH212" i="4"/>
  <c r="AH191" i="4"/>
  <c r="AH181" i="4"/>
  <c r="AH170" i="4"/>
  <c r="AH157" i="4"/>
  <c r="AH141" i="4"/>
  <c r="AH126" i="4"/>
  <c r="AH106" i="4"/>
  <c r="AH87" i="4"/>
  <c r="AH73" i="4"/>
  <c r="AH46" i="4"/>
  <c r="AH24" i="4"/>
  <c r="AA259" i="4"/>
  <c r="AA251" i="4"/>
  <c r="AA228" i="4"/>
  <c r="AA212" i="4"/>
  <c r="AA191" i="4"/>
  <c r="AA181" i="4"/>
  <c r="AA170" i="4"/>
  <c r="AA157" i="4"/>
  <c r="AA141" i="4"/>
  <c r="AA126" i="4"/>
  <c r="AA106" i="4"/>
  <c r="AA87" i="4"/>
  <c r="AA73" i="4"/>
  <c r="AA46" i="4"/>
  <c r="AA24" i="4"/>
  <c r="T259" i="4"/>
  <c r="T251" i="4"/>
  <c r="T228" i="4"/>
  <c r="T212" i="4"/>
  <c r="T191" i="4"/>
  <c r="T181" i="4"/>
  <c r="T170" i="4"/>
  <c r="T157" i="4"/>
  <c r="T147" i="4"/>
  <c r="T141" i="4" s="1"/>
  <c r="T126" i="4"/>
  <c r="T106" i="4"/>
  <c r="T87" i="4"/>
  <c r="T73" i="4"/>
  <c r="T46" i="4"/>
  <c r="T24" i="4"/>
  <c r="M259" i="4"/>
  <c r="M243" i="4"/>
  <c r="M228" i="4"/>
  <c r="M212" i="4"/>
  <c r="M191" i="4"/>
  <c r="M181" i="4"/>
  <c r="M170" i="4"/>
  <c r="M157" i="4"/>
  <c r="M141" i="4"/>
  <c r="M126" i="4"/>
  <c r="M106" i="4"/>
  <c r="M87" i="4"/>
  <c r="M73" i="4"/>
  <c r="M70" i="4"/>
  <c r="M46" i="4"/>
  <c r="M24" i="4"/>
  <c r="F259" i="4"/>
  <c r="F251" i="4"/>
  <c r="F247" i="4"/>
  <c r="F243" i="4"/>
  <c r="F228" i="4"/>
  <c r="F212" i="4"/>
  <c r="F191" i="4"/>
  <c r="F181" i="4"/>
  <c r="F141" i="4"/>
  <c r="F126" i="4"/>
  <c r="F106" i="4"/>
  <c r="F87" i="4"/>
  <c r="F46" i="4"/>
  <c r="F24" i="4"/>
  <c r="AO147" i="4" l="1"/>
  <c r="D147" i="4" s="1"/>
  <c r="F242" i="4"/>
  <c r="AO181" i="4"/>
  <c r="D181" i="4" s="1"/>
  <c r="AH23" i="4"/>
  <c r="AH22" i="4" s="1"/>
  <c r="AO106" i="4"/>
  <c r="D106" i="4" s="1"/>
  <c r="AO157" i="4"/>
  <c r="D157" i="4" s="1"/>
  <c r="AO73" i="4"/>
  <c r="D73" i="4" s="1"/>
  <c r="AO141" i="4"/>
  <c r="D141" i="4" s="1"/>
  <c r="AO212" i="4"/>
  <c r="D212" i="4" s="1"/>
  <c r="AO251" i="4"/>
  <c r="D251" i="4" s="1"/>
  <c r="AO126" i="4"/>
  <c r="D126" i="4" s="1"/>
  <c r="M242" i="4"/>
  <c r="AO249" i="4"/>
  <c r="AH242" i="4"/>
  <c r="AO247" i="4"/>
  <c r="D247" i="4" s="1"/>
  <c r="M23" i="4"/>
  <c r="M22" i="4" s="1"/>
  <c r="AO191" i="4"/>
  <c r="D191" i="4" s="1"/>
  <c r="AO24" i="4"/>
  <c r="D24" i="4" s="1"/>
  <c r="AO87" i="4"/>
  <c r="D87" i="4" s="1"/>
  <c r="AO170" i="4"/>
  <c r="D170" i="4" s="1"/>
  <c r="AO228" i="4"/>
  <c r="D228" i="4" s="1"/>
  <c r="AO259" i="4"/>
  <c r="D259" i="4" s="1"/>
  <c r="F313" i="3"/>
  <c r="L313" i="3"/>
  <c r="K313" i="3" s="1"/>
  <c r="F301" i="3"/>
  <c r="L301" i="3"/>
  <c r="K301" i="3" s="1"/>
  <c r="F289" i="3"/>
  <c r="L289" i="3"/>
  <c r="K289" i="3" s="1"/>
  <c r="F277" i="3"/>
  <c r="L277" i="3"/>
  <c r="K277" i="3" s="1"/>
  <c r="F261" i="3"/>
  <c r="I261" i="3" s="1"/>
  <c r="L261" i="3"/>
  <c r="K261" i="3" s="1"/>
  <c r="F248" i="3"/>
  <c r="L248" i="3"/>
  <c r="K248" i="3" s="1"/>
  <c r="F231" i="3"/>
  <c r="L231" i="3"/>
  <c r="K231" i="3" s="1"/>
  <c r="F218" i="3"/>
  <c r="L218" i="3"/>
  <c r="K218" i="3" s="1"/>
  <c r="F205" i="3"/>
  <c r="H205" i="3" s="1"/>
  <c r="I205" i="3" s="1"/>
  <c r="L205" i="3"/>
  <c r="K205" i="3" s="1"/>
  <c r="F193" i="3"/>
  <c r="L193" i="3"/>
  <c r="K193" i="3" s="1"/>
  <c r="F180" i="3"/>
  <c r="L180" i="3"/>
  <c r="K180" i="3" s="1"/>
  <c r="F167" i="3"/>
  <c r="L167" i="3"/>
  <c r="K167" i="3" s="1"/>
  <c r="F154" i="3"/>
  <c r="L154" i="3"/>
  <c r="K154" i="3" s="1"/>
  <c r="F140" i="3"/>
  <c r="L140" i="3"/>
  <c r="K140" i="3" s="1"/>
  <c r="F127" i="3"/>
  <c r="H127" i="3" s="1"/>
  <c r="I127" i="3" s="1"/>
  <c r="L127" i="3"/>
  <c r="K127" i="3" s="1"/>
  <c r="F114" i="3"/>
  <c r="L114" i="3"/>
  <c r="K114" i="3" s="1"/>
  <c r="F101" i="3"/>
  <c r="H101" i="3" s="1"/>
  <c r="I101" i="3" s="1"/>
  <c r="L101" i="3"/>
  <c r="K101" i="3" s="1"/>
  <c r="F89" i="3"/>
  <c r="H89" i="3" s="1"/>
  <c r="I89" i="3" s="1"/>
  <c r="L89" i="3"/>
  <c r="K89" i="3" s="1"/>
  <c r="F76" i="3"/>
  <c r="L76" i="3"/>
  <c r="K76" i="3" s="1"/>
  <c r="F58" i="3"/>
  <c r="L58" i="3"/>
  <c r="K58" i="3" s="1"/>
  <c r="F31" i="3"/>
  <c r="L31" i="3"/>
  <c r="K31" i="3" s="1"/>
  <c r="F318" i="3"/>
  <c r="I318" i="3" s="1"/>
  <c r="L318" i="3"/>
  <c r="K318" i="3" s="1"/>
  <c r="F314" i="3"/>
  <c r="L314" i="3"/>
  <c r="K314" i="3" s="1"/>
  <c r="F310" i="3"/>
  <c r="I310" i="3" s="1"/>
  <c r="L310" i="3"/>
  <c r="K310" i="3" s="1"/>
  <c r="F306" i="3"/>
  <c r="I306" i="3" s="1"/>
  <c r="L306" i="3"/>
  <c r="K306" i="3" s="1"/>
  <c r="F302" i="3"/>
  <c r="I302" i="3" s="1"/>
  <c r="L302" i="3"/>
  <c r="K302" i="3" s="1"/>
  <c r="F298" i="3"/>
  <c r="I298" i="3" s="1"/>
  <c r="L298" i="3"/>
  <c r="K298" i="3" s="1"/>
  <c r="F294" i="3"/>
  <c r="I294" i="3" s="1"/>
  <c r="L294" i="3"/>
  <c r="K294" i="3" s="1"/>
  <c r="F290" i="3"/>
  <c r="I290" i="3" s="1"/>
  <c r="L290" i="3"/>
  <c r="K290" i="3" s="1"/>
  <c r="F286" i="3"/>
  <c r="L286" i="3"/>
  <c r="K286" i="3" s="1"/>
  <c r="F282" i="3"/>
  <c r="I282" i="3" s="1"/>
  <c r="L282" i="3"/>
  <c r="K282" i="3" s="1"/>
  <c r="F278" i="3"/>
  <c r="L278" i="3"/>
  <c r="K278" i="3" s="1"/>
  <c r="F274" i="3"/>
  <c r="I274" i="3" s="1"/>
  <c r="L274" i="3"/>
  <c r="K274" i="3" s="1"/>
  <c r="F270" i="3"/>
  <c r="I270" i="3" s="1"/>
  <c r="L270" i="3"/>
  <c r="K270" i="3" s="1"/>
  <c r="F266" i="3"/>
  <c r="I266" i="3" s="1"/>
  <c r="L266" i="3"/>
  <c r="K266" i="3" s="1"/>
  <c r="F262" i="3"/>
  <c r="L262" i="3"/>
  <c r="K262" i="3" s="1"/>
  <c r="F258" i="3"/>
  <c r="L258" i="3"/>
  <c r="K258" i="3" s="1"/>
  <c r="F253" i="3"/>
  <c r="L253" i="3"/>
  <c r="K253" i="3" s="1"/>
  <c r="F249" i="3"/>
  <c r="L249" i="3"/>
  <c r="K249" i="3" s="1"/>
  <c r="F242" i="3"/>
  <c r="L242" i="3"/>
  <c r="K242" i="3" s="1"/>
  <c r="F236" i="3"/>
  <c r="L236" i="3"/>
  <c r="K236" i="3" s="1"/>
  <c r="F232" i="3"/>
  <c r="L232" i="3"/>
  <c r="K232" i="3" s="1"/>
  <c r="F228" i="3"/>
  <c r="L228" i="3"/>
  <c r="K228" i="3" s="1"/>
  <c r="F223" i="3"/>
  <c r="L223" i="3"/>
  <c r="K223" i="3" s="1"/>
  <c r="F219" i="3"/>
  <c r="L219" i="3"/>
  <c r="K219" i="3" s="1"/>
  <c r="F215" i="3"/>
  <c r="L215" i="3"/>
  <c r="K215" i="3" s="1"/>
  <c r="F211" i="3"/>
  <c r="L211" i="3"/>
  <c r="K211" i="3" s="1"/>
  <c r="F206" i="3"/>
  <c r="L206" i="3"/>
  <c r="K206" i="3" s="1"/>
  <c r="F202" i="3"/>
  <c r="L202" i="3"/>
  <c r="K202" i="3" s="1"/>
  <c r="F198" i="3"/>
  <c r="L198" i="3"/>
  <c r="K198" i="3" s="1"/>
  <c r="F317" i="3"/>
  <c r="I317" i="3" s="1"/>
  <c r="L317" i="3"/>
  <c r="K317" i="3" s="1"/>
  <c r="F305" i="3"/>
  <c r="L305" i="3"/>
  <c r="K305" i="3" s="1"/>
  <c r="F293" i="3"/>
  <c r="L293" i="3"/>
  <c r="K293" i="3" s="1"/>
  <c r="F281" i="3"/>
  <c r="L281" i="3"/>
  <c r="K281" i="3" s="1"/>
  <c r="F269" i="3"/>
  <c r="I269" i="3" s="1"/>
  <c r="L269" i="3"/>
  <c r="K269" i="3" s="1"/>
  <c r="F257" i="3"/>
  <c r="L257" i="3"/>
  <c r="K257" i="3" s="1"/>
  <c r="F241" i="3"/>
  <c r="L241" i="3"/>
  <c r="K241" i="3" s="1"/>
  <c r="F227" i="3"/>
  <c r="L227" i="3"/>
  <c r="K227" i="3" s="1"/>
  <c r="F210" i="3"/>
  <c r="L210" i="3"/>
  <c r="K210" i="3" s="1"/>
  <c r="F197" i="3"/>
  <c r="L197" i="3"/>
  <c r="K197" i="3" s="1"/>
  <c r="F189" i="3"/>
  <c r="L189" i="3"/>
  <c r="K189" i="3" s="1"/>
  <c r="F175" i="3"/>
  <c r="L175" i="3"/>
  <c r="K175" i="3" s="1"/>
  <c r="F162" i="3"/>
  <c r="L162" i="3"/>
  <c r="K162" i="3" s="1"/>
  <c r="F149" i="3"/>
  <c r="L149" i="3"/>
  <c r="K149" i="3" s="1"/>
  <c r="F131" i="3"/>
  <c r="L131" i="3"/>
  <c r="K131" i="3" s="1"/>
  <c r="F118" i="3"/>
  <c r="L118" i="3"/>
  <c r="K118" i="3" s="1"/>
  <c r="F106" i="3"/>
  <c r="H106" i="3" s="1"/>
  <c r="I106" i="3" s="1"/>
  <c r="L106" i="3"/>
  <c r="K106" i="3" s="1"/>
  <c r="F97" i="3"/>
  <c r="H97" i="3" s="1"/>
  <c r="I97" i="3" s="1"/>
  <c r="L97" i="3"/>
  <c r="K97" i="3" s="1"/>
  <c r="F85" i="3"/>
  <c r="L85" i="3"/>
  <c r="K85" i="3" s="1"/>
  <c r="F72" i="3"/>
  <c r="L72" i="3"/>
  <c r="K72" i="3" s="1"/>
  <c r="F62" i="3"/>
  <c r="L62" i="3"/>
  <c r="K62" i="3" s="1"/>
  <c r="F54" i="3"/>
  <c r="L54" i="3"/>
  <c r="K54" i="3" s="1"/>
  <c r="F45" i="3"/>
  <c r="L45" i="3"/>
  <c r="K45" i="3" s="1"/>
  <c r="F37" i="3"/>
  <c r="L37" i="3"/>
  <c r="K37" i="3" s="1"/>
  <c r="F23" i="3"/>
  <c r="L23" i="3"/>
  <c r="K23" i="3" s="1"/>
  <c r="F316" i="3"/>
  <c r="L316" i="3"/>
  <c r="K316" i="3" s="1"/>
  <c r="F312" i="3"/>
  <c r="L312" i="3"/>
  <c r="K312" i="3" s="1"/>
  <c r="F308" i="3"/>
  <c r="L308" i="3"/>
  <c r="K308" i="3" s="1"/>
  <c r="F304" i="3"/>
  <c r="L304" i="3"/>
  <c r="K304" i="3" s="1"/>
  <c r="F300" i="3"/>
  <c r="L300" i="3"/>
  <c r="K300" i="3" s="1"/>
  <c r="F296" i="3"/>
  <c r="L296" i="3"/>
  <c r="K296" i="3" s="1"/>
  <c r="F292" i="3"/>
  <c r="L292" i="3"/>
  <c r="K292" i="3" s="1"/>
  <c r="F288" i="3"/>
  <c r="L288" i="3"/>
  <c r="K288" i="3" s="1"/>
  <c r="F284" i="3"/>
  <c r="L284" i="3"/>
  <c r="K284" i="3" s="1"/>
  <c r="F280" i="3"/>
  <c r="L280" i="3"/>
  <c r="K280" i="3" s="1"/>
  <c r="F276" i="3"/>
  <c r="L276" i="3"/>
  <c r="K276" i="3" s="1"/>
  <c r="F272" i="3"/>
  <c r="L272" i="3"/>
  <c r="K272" i="3" s="1"/>
  <c r="F268" i="3"/>
  <c r="L268" i="3"/>
  <c r="K268" i="3" s="1"/>
  <c r="F264" i="3"/>
  <c r="I264" i="3" s="1"/>
  <c r="L264" i="3"/>
  <c r="K264" i="3" s="1"/>
  <c r="F260" i="3"/>
  <c r="L260" i="3"/>
  <c r="K260" i="3" s="1"/>
  <c r="F256" i="3"/>
  <c r="L256" i="3"/>
  <c r="K256" i="3" s="1"/>
  <c r="F251" i="3"/>
  <c r="L251" i="3"/>
  <c r="K251" i="3" s="1"/>
  <c r="F240" i="3"/>
  <c r="L240" i="3"/>
  <c r="K240" i="3" s="1"/>
  <c r="F234" i="3"/>
  <c r="L234" i="3"/>
  <c r="K234" i="3" s="1"/>
  <c r="F230" i="3"/>
  <c r="L230" i="3"/>
  <c r="K230" i="3" s="1"/>
  <c r="F226" i="3"/>
  <c r="H226" i="3" s="1"/>
  <c r="I226" i="3" s="1"/>
  <c r="L226" i="3"/>
  <c r="K226" i="3" s="1"/>
  <c r="F221" i="3"/>
  <c r="L221" i="3"/>
  <c r="K221" i="3" s="1"/>
  <c r="F217" i="3"/>
  <c r="L217" i="3"/>
  <c r="K217" i="3" s="1"/>
  <c r="F213" i="3"/>
  <c r="L213" i="3"/>
  <c r="K213" i="3" s="1"/>
  <c r="F209" i="3"/>
  <c r="L209" i="3"/>
  <c r="K209" i="3" s="1"/>
  <c r="F204" i="3"/>
  <c r="L204" i="3"/>
  <c r="K204" i="3" s="1"/>
  <c r="F200" i="3"/>
  <c r="L200" i="3"/>
  <c r="K200" i="3" s="1"/>
  <c r="F196" i="3"/>
  <c r="L196" i="3"/>
  <c r="K196" i="3" s="1"/>
  <c r="F192" i="3"/>
  <c r="H192" i="3" s="1"/>
  <c r="I192" i="3" s="1"/>
  <c r="L192" i="3"/>
  <c r="K192" i="3" s="1"/>
  <c r="F188" i="3"/>
  <c r="L188" i="3"/>
  <c r="K188" i="3" s="1"/>
  <c r="F183" i="3"/>
  <c r="L183" i="3"/>
  <c r="K183" i="3" s="1"/>
  <c r="F309" i="3"/>
  <c r="L309" i="3"/>
  <c r="K309" i="3" s="1"/>
  <c r="F297" i="3"/>
  <c r="I297" i="3" s="1"/>
  <c r="L297" i="3"/>
  <c r="K297" i="3" s="1"/>
  <c r="F285" i="3"/>
  <c r="L285" i="3"/>
  <c r="K285" i="3" s="1"/>
  <c r="F273" i="3"/>
  <c r="I273" i="3" s="1"/>
  <c r="L273" i="3"/>
  <c r="K273" i="3" s="1"/>
  <c r="F265" i="3"/>
  <c r="L265" i="3"/>
  <c r="K265" i="3" s="1"/>
  <c r="F252" i="3"/>
  <c r="L252" i="3"/>
  <c r="K252" i="3" s="1"/>
  <c r="F235" i="3"/>
  <c r="L235" i="3"/>
  <c r="K235" i="3" s="1"/>
  <c r="F222" i="3"/>
  <c r="H222" i="3" s="1"/>
  <c r="I222" i="3" s="1"/>
  <c r="L222" i="3"/>
  <c r="K222" i="3" s="1"/>
  <c r="F214" i="3"/>
  <c r="L214" i="3"/>
  <c r="K214" i="3" s="1"/>
  <c r="F201" i="3"/>
  <c r="L201" i="3"/>
  <c r="K201" i="3" s="1"/>
  <c r="F184" i="3"/>
  <c r="L184" i="3"/>
  <c r="K184" i="3" s="1"/>
  <c r="F171" i="3"/>
  <c r="L171" i="3"/>
  <c r="K171" i="3" s="1"/>
  <c r="F158" i="3"/>
  <c r="L158" i="3"/>
  <c r="K158" i="3" s="1"/>
  <c r="F145" i="3"/>
  <c r="L145" i="3"/>
  <c r="K145" i="3" s="1"/>
  <c r="F135" i="3"/>
  <c r="L135" i="3"/>
  <c r="K135" i="3" s="1"/>
  <c r="F123" i="3"/>
  <c r="L123" i="3"/>
  <c r="K123" i="3" s="1"/>
  <c r="F110" i="3"/>
  <c r="L110" i="3"/>
  <c r="K110" i="3" s="1"/>
  <c r="F93" i="3"/>
  <c r="H93" i="3" s="1"/>
  <c r="I93" i="3" s="1"/>
  <c r="L93" i="3"/>
  <c r="K93" i="3" s="1"/>
  <c r="F80" i="3"/>
  <c r="L80" i="3"/>
  <c r="K80" i="3" s="1"/>
  <c r="F66" i="3"/>
  <c r="L66" i="3"/>
  <c r="K66" i="3" s="1"/>
  <c r="F49" i="3"/>
  <c r="L49" i="3"/>
  <c r="K49" i="3" s="1"/>
  <c r="R136" i="3"/>
  <c r="R187" i="3"/>
  <c r="F315" i="3"/>
  <c r="L315" i="3"/>
  <c r="K315" i="3" s="1"/>
  <c r="F311" i="3"/>
  <c r="L311" i="3"/>
  <c r="K311" i="3" s="1"/>
  <c r="F307" i="3"/>
  <c r="L307" i="3"/>
  <c r="K307" i="3" s="1"/>
  <c r="F303" i="3"/>
  <c r="L303" i="3"/>
  <c r="K303" i="3" s="1"/>
  <c r="F299" i="3"/>
  <c r="L299" i="3"/>
  <c r="K299" i="3" s="1"/>
  <c r="F295" i="3"/>
  <c r="L295" i="3"/>
  <c r="K295" i="3" s="1"/>
  <c r="F291" i="3"/>
  <c r="L291" i="3"/>
  <c r="K291" i="3" s="1"/>
  <c r="F287" i="3"/>
  <c r="L287" i="3"/>
  <c r="K287" i="3" s="1"/>
  <c r="F283" i="3"/>
  <c r="L283" i="3"/>
  <c r="K283" i="3" s="1"/>
  <c r="F279" i="3"/>
  <c r="L279" i="3"/>
  <c r="K279" i="3" s="1"/>
  <c r="F275" i="3"/>
  <c r="L275" i="3"/>
  <c r="K275" i="3" s="1"/>
  <c r="F271" i="3"/>
  <c r="L271" i="3"/>
  <c r="K271" i="3" s="1"/>
  <c r="F267" i="3"/>
  <c r="L267" i="3"/>
  <c r="K267" i="3" s="1"/>
  <c r="F263" i="3"/>
  <c r="L263" i="3"/>
  <c r="K263" i="3" s="1"/>
  <c r="F259" i="3"/>
  <c r="L259" i="3"/>
  <c r="K259" i="3" s="1"/>
  <c r="F250" i="3"/>
  <c r="L250" i="3"/>
  <c r="K250" i="3" s="1"/>
  <c r="F244" i="3"/>
  <c r="L244" i="3"/>
  <c r="K244" i="3" s="1"/>
  <c r="F237" i="3"/>
  <c r="L237" i="3"/>
  <c r="K237" i="3" s="1"/>
  <c r="F233" i="3"/>
  <c r="L233" i="3"/>
  <c r="K233" i="3" s="1"/>
  <c r="F229" i="3"/>
  <c r="L229" i="3"/>
  <c r="K229" i="3" s="1"/>
  <c r="F225" i="3"/>
  <c r="H225" i="3" s="1"/>
  <c r="L225" i="3"/>
  <c r="K225" i="3" s="1"/>
  <c r="F220" i="3"/>
  <c r="L220" i="3"/>
  <c r="K220" i="3" s="1"/>
  <c r="F216" i="3"/>
  <c r="L216" i="3"/>
  <c r="K216" i="3" s="1"/>
  <c r="F212" i="3"/>
  <c r="L212" i="3"/>
  <c r="K212" i="3" s="1"/>
  <c r="F207" i="3"/>
  <c r="H207" i="3" s="1"/>
  <c r="I207" i="3" s="1"/>
  <c r="L207" i="3"/>
  <c r="K207" i="3" s="1"/>
  <c r="F203" i="3"/>
  <c r="L203" i="3"/>
  <c r="K203" i="3" s="1"/>
  <c r="F199" i="3"/>
  <c r="L199" i="3"/>
  <c r="K199" i="3" s="1"/>
  <c r="F195" i="3"/>
  <c r="L195" i="3"/>
  <c r="K195" i="3" s="1"/>
  <c r="F191" i="3"/>
  <c r="L191" i="3"/>
  <c r="K191" i="3" s="1"/>
  <c r="F186" i="3"/>
  <c r="L186" i="3"/>
  <c r="K186" i="3" s="1"/>
  <c r="F182" i="3"/>
  <c r="L182" i="3"/>
  <c r="K182" i="3" s="1"/>
  <c r="F194" i="3"/>
  <c r="L194" i="3"/>
  <c r="K194" i="3" s="1"/>
  <c r="F190" i="3"/>
  <c r="L190" i="3"/>
  <c r="K190" i="3" s="1"/>
  <c r="F185" i="3"/>
  <c r="L185" i="3"/>
  <c r="K185" i="3" s="1"/>
  <c r="F181" i="3"/>
  <c r="L181" i="3"/>
  <c r="K181" i="3" s="1"/>
  <c r="F177" i="3"/>
  <c r="L177" i="3"/>
  <c r="K177" i="3" s="1"/>
  <c r="F172" i="3"/>
  <c r="L172" i="3"/>
  <c r="K172" i="3" s="1"/>
  <c r="F168" i="3"/>
  <c r="L168" i="3"/>
  <c r="K168" i="3" s="1"/>
  <c r="F163" i="3"/>
  <c r="L163" i="3"/>
  <c r="K163" i="3" s="1"/>
  <c r="F159" i="3"/>
  <c r="L159" i="3"/>
  <c r="K159" i="3" s="1"/>
  <c r="F155" i="3"/>
  <c r="L155" i="3"/>
  <c r="K155" i="3" s="1"/>
  <c r="F150" i="3"/>
  <c r="L150" i="3"/>
  <c r="K150" i="3" s="1"/>
  <c r="F146" i="3"/>
  <c r="H146" i="3" s="1"/>
  <c r="I146" i="3" s="1"/>
  <c r="L146" i="3"/>
  <c r="K146" i="3" s="1"/>
  <c r="F141" i="3"/>
  <c r="L141" i="3"/>
  <c r="K141" i="3" s="1"/>
  <c r="F137" i="3"/>
  <c r="H137" i="3" s="1"/>
  <c r="I137" i="3" s="1"/>
  <c r="L137" i="3"/>
  <c r="K137" i="3" s="1"/>
  <c r="F132" i="3"/>
  <c r="L132" i="3"/>
  <c r="K132" i="3" s="1"/>
  <c r="F128" i="3"/>
  <c r="L128" i="3"/>
  <c r="K128" i="3" s="1"/>
  <c r="F124" i="3"/>
  <c r="L124" i="3"/>
  <c r="K124" i="3" s="1"/>
  <c r="F119" i="3"/>
  <c r="L119" i="3"/>
  <c r="K119" i="3" s="1"/>
  <c r="F115" i="3"/>
  <c r="H115" i="3" s="1"/>
  <c r="I115" i="3" s="1"/>
  <c r="L115" i="3"/>
  <c r="K115" i="3" s="1"/>
  <c r="F111" i="3"/>
  <c r="L111" i="3"/>
  <c r="K111" i="3" s="1"/>
  <c r="F107" i="3"/>
  <c r="L107" i="3"/>
  <c r="K107" i="3" s="1"/>
  <c r="F103" i="3"/>
  <c r="L103" i="3"/>
  <c r="K103" i="3" s="1"/>
  <c r="F98" i="3"/>
  <c r="L98" i="3"/>
  <c r="K98" i="3" s="1"/>
  <c r="F94" i="3"/>
  <c r="L94" i="3"/>
  <c r="K94" i="3" s="1"/>
  <c r="F90" i="3"/>
  <c r="L90" i="3"/>
  <c r="K90" i="3" s="1"/>
  <c r="F86" i="3"/>
  <c r="L86" i="3"/>
  <c r="K86" i="3" s="1"/>
  <c r="F81" i="3"/>
  <c r="H81" i="3" s="1"/>
  <c r="I81" i="3" s="1"/>
  <c r="L81" i="3"/>
  <c r="K81" i="3" s="1"/>
  <c r="F77" i="3"/>
  <c r="L77" i="3"/>
  <c r="K77" i="3" s="1"/>
  <c r="F73" i="3"/>
  <c r="L73" i="3"/>
  <c r="K73" i="3" s="1"/>
  <c r="F67" i="3"/>
  <c r="L67" i="3"/>
  <c r="K67" i="3" s="1"/>
  <c r="F63" i="3"/>
  <c r="L63" i="3"/>
  <c r="K63" i="3" s="1"/>
  <c r="F59" i="3"/>
  <c r="H59" i="3" s="1"/>
  <c r="I59" i="3" s="1"/>
  <c r="L59" i="3"/>
  <c r="K59" i="3" s="1"/>
  <c r="F55" i="3"/>
  <c r="H55" i="3" s="1"/>
  <c r="I55" i="3" s="1"/>
  <c r="L55" i="3"/>
  <c r="K55" i="3" s="1"/>
  <c r="F50" i="3"/>
  <c r="L50" i="3"/>
  <c r="K50" i="3" s="1"/>
  <c r="F46" i="3"/>
  <c r="L46" i="3"/>
  <c r="K46" i="3" s="1"/>
  <c r="F38" i="3"/>
  <c r="H38" i="3" s="1"/>
  <c r="I38" i="3" s="1"/>
  <c r="L38" i="3"/>
  <c r="K38" i="3" s="1"/>
  <c r="F32" i="3"/>
  <c r="L32" i="3"/>
  <c r="K32" i="3" s="1"/>
  <c r="F28" i="3"/>
  <c r="H28" i="3" s="1"/>
  <c r="I28" i="3" s="1"/>
  <c r="L28" i="3"/>
  <c r="K28" i="3" s="1"/>
  <c r="F179" i="3"/>
  <c r="L179" i="3"/>
  <c r="K179" i="3" s="1"/>
  <c r="F174" i="3"/>
  <c r="L174" i="3"/>
  <c r="K174" i="3" s="1"/>
  <c r="F170" i="3"/>
  <c r="L170" i="3"/>
  <c r="K170" i="3" s="1"/>
  <c r="F166" i="3"/>
  <c r="L166" i="3"/>
  <c r="K166" i="3" s="1"/>
  <c r="F161" i="3"/>
  <c r="L161" i="3"/>
  <c r="K161" i="3" s="1"/>
  <c r="F157" i="3"/>
  <c r="L157" i="3"/>
  <c r="K157" i="3" s="1"/>
  <c r="F153" i="3"/>
  <c r="L153" i="3"/>
  <c r="K153" i="3" s="1"/>
  <c r="F148" i="3"/>
  <c r="L148" i="3"/>
  <c r="K148" i="3" s="1"/>
  <c r="F144" i="3"/>
  <c r="L144" i="3"/>
  <c r="K144" i="3" s="1"/>
  <c r="F139" i="3"/>
  <c r="L139" i="3"/>
  <c r="K139" i="3" s="1"/>
  <c r="F134" i="3"/>
  <c r="L134" i="3"/>
  <c r="K134" i="3" s="1"/>
  <c r="F130" i="3"/>
  <c r="L130" i="3"/>
  <c r="K130" i="3" s="1"/>
  <c r="F126" i="3"/>
  <c r="L126" i="3"/>
  <c r="K126" i="3" s="1"/>
  <c r="F122" i="3"/>
  <c r="L122" i="3"/>
  <c r="K122" i="3" s="1"/>
  <c r="F117" i="3"/>
  <c r="L117" i="3"/>
  <c r="K117" i="3" s="1"/>
  <c r="F113" i="3"/>
  <c r="L113" i="3"/>
  <c r="K113" i="3" s="1"/>
  <c r="F109" i="3"/>
  <c r="L109" i="3"/>
  <c r="K109" i="3" s="1"/>
  <c r="F105" i="3"/>
  <c r="L105" i="3"/>
  <c r="K105" i="3" s="1"/>
  <c r="F100" i="3"/>
  <c r="L100" i="3"/>
  <c r="K100" i="3" s="1"/>
  <c r="F96" i="3"/>
  <c r="L96" i="3"/>
  <c r="K96" i="3" s="1"/>
  <c r="F92" i="3"/>
  <c r="L92" i="3"/>
  <c r="K92" i="3" s="1"/>
  <c r="F88" i="3"/>
  <c r="L88" i="3"/>
  <c r="K88" i="3" s="1"/>
  <c r="F84" i="3"/>
  <c r="L84" i="3"/>
  <c r="K84" i="3" s="1"/>
  <c r="F79" i="3"/>
  <c r="H79" i="3" s="1"/>
  <c r="I79" i="3" s="1"/>
  <c r="L79" i="3"/>
  <c r="K79" i="3" s="1"/>
  <c r="F75" i="3"/>
  <c r="L75" i="3"/>
  <c r="K75" i="3" s="1"/>
  <c r="F71" i="3"/>
  <c r="H71" i="3" s="1"/>
  <c r="I71" i="3" s="1"/>
  <c r="L71" i="3"/>
  <c r="K71" i="3" s="1"/>
  <c r="F65" i="3"/>
  <c r="L65" i="3"/>
  <c r="K65" i="3" s="1"/>
  <c r="F61" i="3"/>
  <c r="L61" i="3"/>
  <c r="K61" i="3" s="1"/>
  <c r="F57" i="3"/>
  <c r="H57" i="3" s="1"/>
  <c r="I57" i="3" s="1"/>
  <c r="L57" i="3"/>
  <c r="K57" i="3" s="1"/>
  <c r="F53" i="3"/>
  <c r="H53" i="3" s="1"/>
  <c r="I53" i="3" s="1"/>
  <c r="L53" i="3"/>
  <c r="K53" i="3" s="1"/>
  <c r="F48" i="3"/>
  <c r="L48" i="3"/>
  <c r="K48" i="3" s="1"/>
  <c r="F43" i="3"/>
  <c r="L43" i="3"/>
  <c r="K43" i="3" s="1"/>
  <c r="F34" i="3"/>
  <c r="L34" i="3"/>
  <c r="K34" i="3" s="1"/>
  <c r="F30" i="3"/>
  <c r="H30" i="3" s="1"/>
  <c r="I30" i="3" s="1"/>
  <c r="L30" i="3"/>
  <c r="K30" i="3" s="1"/>
  <c r="F178" i="3"/>
  <c r="L178" i="3"/>
  <c r="K178" i="3" s="1"/>
  <c r="F173" i="3"/>
  <c r="L173" i="3"/>
  <c r="K173" i="3" s="1"/>
  <c r="F169" i="3"/>
  <c r="L169" i="3"/>
  <c r="K169" i="3" s="1"/>
  <c r="F164" i="3"/>
  <c r="L164" i="3"/>
  <c r="K164" i="3" s="1"/>
  <c r="F160" i="3"/>
  <c r="L160" i="3"/>
  <c r="K160" i="3" s="1"/>
  <c r="F156" i="3"/>
  <c r="L156" i="3"/>
  <c r="K156" i="3" s="1"/>
  <c r="F151" i="3"/>
  <c r="L151" i="3"/>
  <c r="K151" i="3" s="1"/>
  <c r="F147" i="3"/>
  <c r="L147" i="3"/>
  <c r="K147" i="3" s="1"/>
  <c r="F143" i="3"/>
  <c r="L143" i="3"/>
  <c r="K143" i="3" s="1"/>
  <c r="F138" i="3"/>
  <c r="H138" i="3" s="1"/>
  <c r="I138" i="3" s="1"/>
  <c r="L138" i="3"/>
  <c r="K138" i="3" s="1"/>
  <c r="F133" i="3"/>
  <c r="L133" i="3"/>
  <c r="K133" i="3" s="1"/>
  <c r="F129" i="3"/>
  <c r="H129" i="3" s="1"/>
  <c r="I129" i="3" s="1"/>
  <c r="L129" i="3"/>
  <c r="K129" i="3" s="1"/>
  <c r="F125" i="3"/>
  <c r="L125" i="3"/>
  <c r="K125" i="3" s="1"/>
  <c r="F120" i="3"/>
  <c r="L120" i="3"/>
  <c r="K120" i="3" s="1"/>
  <c r="F116" i="3"/>
  <c r="L116" i="3"/>
  <c r="K116" i="3" s="1"/>
  <c r="F112" i="3"/>
  <c r="L112" i="3"/>
  <c r="K112" i="3" s="1"/>
  <c r="F108" i="3"/>
  <c r="L108" i="3"/>
  <c r="K108" i="3" s="1"/>
  <c r="F104" i="3"/>
  <c r="L104" i="3"/>
  <c r="K104" i="3" s="1"/>
  <c r="F99" i="3"/>
  <c r="H99" i="3" s="1"/>
  <c r="I99" i="3" s="1"/>
  <c r="L99" i="3"/>
  <c r="K99" i="3" s="1"/>
  <c r="F95" i="3"/>
  <c r="L95" i="3"/>
  <c r="K95" i="3" s="1"/>
  <c r="F91" i="3"/>
  <c r="L91" i="3"/>
  <c r="K91" i="3" s="1"/>
  <c r="F87" i="3"/>
  <c r="H87" i="3" s="1"/>
  <c r="I87" i="3" s="1"/>
  <c r="L87" i="3"/>
  <c r="K87" i="3" s="1"/>
  <c r="F82" i="3"/>
  <c r="L82" i="3"/>
  <c r="K82" i="3" s="1"/>
  <c r="F78" i="3"/>
  <c r="L78" i="3"/>
  <c r="K78" i="3" s="1"/>
  <c r="F74" i="3"/>
  <c r="L74" i="3"/>
  <c r="K74" i="3" s="1"/>
  <c r="F69" i="3"/>
  <c r="L69" i="3"/>
  <c r="K69" i="3" s="1"/>
  <c r="F64" i="3"/>
  <c r="L64" i="3"/>
  <c r="K64" i="3" s="1"/>
  <c r="F60" i="3"/>
  <c r="L60" i="3"/>
  <c r="K60" i="3" s="1"/>
  <c r="F56" i="3"/>
  <c r="L56" i="3"/>
  <c r="K56" i="3" s="1"/>
  <c r="F51" i="3"/>
  <c r="L51" i="3"/>
  <c r="K51" i="3" s="1"/>
  <c r="F47" i="3"/>
  <c r="L47" i="3"/>
  <c r="K47" i="3" s="1"/>
  <c r="F39" i="3"/>
  <c r="L39" i="3"/>
  <c r="K39" i="3" s="1"/>
  <c r="F33" i="3"/>
  <c r="L33" i="3"/>
  <c r="K33" i="3" s="1"/>
  <c r="F29" i="3"/>
  <c r="L29" i="3"/>
  <c r="K29" i="3" s="1"/>
  <c r="R142" i="3"/>
  <c r="R121" i="3"/>
  <c r="R176" i="3"/>
  <c r="AO243" i="4"/>
  <c r="D243" i="4" s="1"/>
  <c r="F23" i="4"/>
  <c r="AA23" i="4"/>
  <c r="AA22" i="4" s="1"/>
  <c r="AO70" i="4"/>
  <c r="D70" i="4" s="1"/>
  <c r="AO46" i="4"/>
  <c r="D46" i="4" s="1"/>
  <c r="R68" i="3"/>
  <c r="R243" i="3"/>
  <c r="R70" i="3"/>
  <c r="R152" i="3"/>
  <c r="R102" i="3"/>
  <c r="R165" i="3"/>
  <c r="R255" i="3"/>
  <c r="L255" i="3" s="1"/>
  <c r="K255" i="3" s="1"/>
  <c r="H201" i="3"/>
  <c r="I201" i="3" s="1"/>
  <c r="H171" i="3"/>
  <c r="I171" i="3" s="1"/>
  <c r="H198" i="3"/>
  <c r="I198" i="3" s="1"/>
  <c r="R83" i="3"/>
  <c r="R208" i="3"/>
  <c r="P21" i="3"/>
  <c r="P20" i="3" s="1"/>
  <c r="R247" i="3"/>
  <c r="L247" i="3" s="1"/>
  <c r="H34" i="3"/>
  <c r="I34" i="3" s="1"/>
  <c r="R224" i="3"/>
  <c r="N21" i="3"/>
  <c r="N20" i="3" s="1"/>
  <c r="N19" i="3" s="1"/>
  <c r="N18" i="3" s="1"/>
  <c r="N10" i="3" s="1"/>
  <c r="O21" i="3"/>
  <c r="Q21" i="3"/>
  <c r="Q20" i="3" s="1"/>
  <c r="R239" i="3"/>
  <c r="T23" i="4"/>
  <c r="T22" i="4" s="1"/>
  <c r="P19" i="3" l="1"/>
  <c r="P18" i="3" s="1"/>
  <c r="P10" i="3" s="1"/>
  <c r="K247" i="3"/>
  <c r="AH21" i="4"/>
  <c r="AH20" i="4" s="1"/>
  <c r="M21" i="4"/>
  <c r="M20" i="4" s="1"/>
  <c r="M3" i="4" s="1"/>
  <c r="AA21" i="4"/>
  <c r="AA20" i="4" s="1"/>
  <c r="AO242" i="4"/>
  <c r="D242" i="4" s="1"/>
  <c r="T21" i="4"/>
  <c r="T20" i="4" s="1"/>
  <c r="H47" i="3"/>
  <c r="I47" i="3" s="1"/>
  <c r="H82" i="3"/>
  <c r="I82" i="3" s="1"/>
  <c r="H75" i="3"/>
  <c r="I75" i="3" s="1"/>
  <c r="H109" i="3"/>
  <c r="I109" i="3" s="1"/>
  <c r="H153" i="3"/>
  <c r="I153" i="3" s="1"/>
  <c r="H179" i="3"/>
  <c r="I179" i="3" s="1"/>
  <c r="H46" i="3"/>
  <c r="I46" i="3" s="1"/>
  <c r="H90" i="3"/>
  <c r="I90" i="3" s="1"/>
  <c r="H124" i="3"/>
  <c r="I124" i="3" s="1"/>
  <c r="H159" i="3"/>
  <c r="I159" i="3" s="1"/>
  <c r="H177" i="3"/>
  <c r="I177" i="3" s="1"/>
  <c r="H186" i="3"/>
  <c r="I186" i="3" s="1"/>
  <c r="H220" i="3"/>
  <c r="I220" i="3" s="1"/>
  <c r="I267" i="3"/>
  <c r="I299" i="3"/>
  <c r="I265" i="3"/>
  <c r="I285" i="3"/>
  <c r="I309" i="3"/>
  <c r="H188" i="3"/>
  <c r="I188" i="3" s="1"/>
  <c r="H196" i="3"/>
  <c r="I196" i="3" s="1"/>
  <c r="H204" i="3"/>
  <c r="I204" i="3" s="1"/>
  <c r="H213" i="3"/>
  <c r="I213" i="3" s="1"/>
  <c r="H221" i="3"/>
  <c r="I221" i="3" s="1"/>
  <c r="H230" i="3"/>
  <c r="I230" i="3" s="1"/>
  <c r="H240" i="3"/>
  <c r="I240" i="3" s="1"/>
  <c r="H251" i="3"/>
  <c r="I251" i="3" s="1"/>
  <c r="I260" i="3"/>
  <c r="I268" i="3"/>
  <c r="I284" i="3"/>
  <c r="I300" i="3"/>
  <c r="I308" i="3"/>
  <c r="I316" i="3"/>
  <c r="H37" i="3"/>
  <c r="I37" i="3" s="1"/>
  <c r="H54" i="3"/>
  <c r="I54" i="3" s="1"/>
  <c r="H72" i="3"/>
  <c r="I72" i="3" s="1"/>
  <c r="H118" i="3"/>
  <c r="I118" i="3" s="1"/>
  <c r="H175" i="3"/>
  <c r="I175" i="3" s="1"/>
  <c r="H197" i="3"/>
  <c r="I197" i="3" s="1"/>
  <c r="H227" i="3"/>
  <c r="I227" i="3" s="1"/>
  <c r="I257" i="3"/>
  <c r="I281" i="3"/>
  <c r="I305" i="3"/>
  <c r="H206" i="3"/>
  <c r="I206" i="3" s="1"/>
  <c r="H232" i="3"/>
  <c r="I232" i="3" s="1"/>
  <c r="H242" i="3"/>
  <c r="I242" i="3" s="1"/>
  <c r="H253" i="3"/>
  <c r="I253" i="3" s="1"/>
  <c r="I262" i="3"/>
  <c r="I278" i="3"/>
  <c r="I286" i="3"/>
  <c r="H58" i="3"/>
  <c r="I58" i="3" s="1"/>
  <c r="H140" i="3"/>
  <c r="I140" i="3" s="1"/>
  <c r="H167" i="3"/>
  <c r="I167" i="3" s="1"/>
  <c r="H193" i="3"/>
  <c r="I193" i="3" s="1"/>
  <c r="H218" i="3"/>
  <c r="I218" i="3" s="1"/>
  <c r="H248" i="3"/>
  <c r="I277" i="3"/>
  <c r="I301" i="3"/>
  <c r="F243" i="3"/>
  <c r="L243" i="3"/>
  <c r="K243" i="3" s="1"/>
  <c r="H33" i="3"/>
  <c r="I33" i="3" s="1"/>
  <c r="H64" i="3"/>
  <c r="I64" i="3" s="1"/>
  <c r="H133" i="3"/>
  <c r="I133" i="3" s="1"/>
  <c r="H151" i="3"/>
  <c r="I151" i="3" s="1"/>
  <c r="H169" i="3"/>
  <c r="H48" i="3"/>
  <c r="I48" i="3" s="1"/>
  <c r="H65" i="3"/>
  <c r="I65" i="3" s="1"/>
  <c r="H92" i="3"/>
  <c r="I92" i="3" s="1"/>
  <c r="H117" i="3"/>
  <c r="I117" i="3" s="1"/>
  <c r="H134" i="3"/>
  <c r="I134" i="3" s="1"/>
  <c r="H161" i="3"/>
  <c r="I161" i="3" s="1"/>
  <c r="H32" i="3"/>
  <c r="I32" i="3" s="1"/>
  <c r="H63" i="3"/>
  <c r="I63" i="3" s="1"/>
  <c r="H73" i="3"/>
  <c r="I73" i="3" s="1"/>
  <c r="H98" i="3"/>
  <c r="I98" i="3" s="1"/>
  <c r="H107" i="3"/>
  <c r="I107" i="3" s="1"/>
  <c r="H150" i="3"/>
  <c r="I150" i="3" s="1"/>
  <c r="H203" i="3"/>
  <c r="I203" i="3" s="1"/>
  <c r="I259" i="3"/>
  <c r="I283" i="3"/>
  <c r="I291" i="3"/>
  <c r="I315" i="3"/>
  <c r="H110" i="3"/>
  <c r="I110" i="3" s="1"/>
  <c r="H184" i="3"/>
  <c r="I184" i="3" s="1"/>
  <c r="I292" i="3"/>
  <c r="H135" i="3"/>
  <c r="I135" i="3" s="1"/>
  <c r="H194" i="3"/>
  <c r="I194" i="3" s="1"/>
  <c r="F68" i="3"/>
  <c r="L68" i="3"/>
  <c r="K68" i="3" s="1"/>
  <c r="F121" i="3"/>
  <c r="L121" i="3"/>
  <c r="K121" i="3" s="1"/>
  <c r="F224" i="3"/>
  <c r="L224" i="3"/>
  <c r="K224" i="3" s="1"/>
  <c r="H56" i="3"/>
  <c r="I56" i="3" s="1"/>
  <c r="H74" i="3"/>
  <c r="I74" i="3" s="1"/>
  <c r="H108" i="3"/>
  <c r="I108" i="3" s="1"/>
  <c r="H125" i="3"/>
  <c r="I125" i="3" s="1"/>
  <c r="H143" i="3"/>
  <c r="I143" i="3" s="1"/>
  <c r="H160" i="3"/>
  <c r="I160" i="3" s="1"/>
  <c r="H178" i="3"/>
  <c r="I178" i="3" s="1"/>
  <c r="H84" i="3"/>
  <c r="I84" i="3" s="1"/>
  <c r="H100" i="3"/>
  <c r="I100" i="3" s="1"/>
  <c r="H126" i="3"/>
  <c r="I126" i="3" s="1"/>
  <c r="H144" i="3"/>
  <c r="I144" i="3" s="1"/>
  <c r="H170" i="3"/>
  <c r="I170" i="3" s="1"/>
  <c r="H132" i="3"/>
  <c r="I132" i="3" s="1"/>
  <c r="H141" i="3"/>
  <c r="I141" i="3" s="1"/>
  <c r="H168" i="3"/>
  <c r="I168" i="3" s="1"/>
  <c r="H185" i="3"/>
  <c r="I185" i="3" s="1"/>
  <c r="H195" i="3"/>
  <c r="I195" i="3" s="1"/>
  <c r="H212" i="3"/>
  <c r="I212" i="3" s="1"/>
  <c r="H229" i="3"/>
  <c r="I229" i="3" s="1"/>
  <c r="H250" i="3"/>
  <c r="I250" i="3" s="1"/>
  <c r="I275" i="3"/>
  <c r="I307" i="3"/>
  <c r="H49" i="3"/>
  <c r="I49" i="3" s="1"/>
  <c r="H80" i="3"/>
  <c r="I80" i="3" s="1"/>
  <c r="H158" i="3"/>
  <c r="I158" i="3" s="1"/>
  <c r="H235" i="3"/>
  <c r="I235" i="3" s="1"/>
  <c r="I276" i="3"/>
  <c r="H91" i="3"/>
  <c r="I91" i="3" s="1"/>
  <c r="H214" i="3"/>
  <c r="I214" i="3" s="1"/>
  <c r="F165" i="3"/>
  <c r="L165" i="3"/>
  <c r="K165" i="3" s="1"/>
  <c r="F239" i="3"/>
  <c r="L239" i="3"/>
  <c r="K239" i="3" s="1"/>
  <c r="F83" i="3"/>
  <c r="L83" i="3"/>
  <c r="K83" i="3" s="1"/>
  <c r="F70" i="3"/>
  <c r="L70" i="3"/>
  <c r="K70" i="3" s="1"/>
  <c r="F176" i="3"/>
  <c r="L176" i="3"/>
  <c r="K176" i="3" s="1"/>
  <c r="F142" i="3"/>
  <c r="L142" i="3"/>
  <c r="K142" i="3" s="1"/>
  <c r="F187" i="3"/>
  <c r="L187" i="3"/>
  <c r="K187" i="3" s="1"/>
  <c r="F102" i="3"/>
  <c r="L102" i="3"/>
  <c r="K102" i="3" s="1"/>
  <c r="F208" i="3"/>
  <c r="L208" i="3"/>
  <c r="K208" i="3" s="1"/>
  <c r="F152" i="3"/>
  <c r="L152" i="3"/>
  <c r="K152" i="3" s="1"/>
  <c r="H29" i="3"/>
  <c r="I29" i="3" s="1"/>
  <c r="H51" i="3"/>
  <c r="I51" i="3" s="1"/>
  <c r="H60" i="3"/>
  <c r="I60" i="3" s="1"/>
  <c r="H69" i="3"/>
  <c r="H78" i="3"/>
  <c r="I78" i="3" s="1"/>
  <c r="H95" i="3"/>
  <c r="I95" i="3" s="1"/>
  <c r="H104" i="3"/>
  <c r="I104" i="3" s="1"/>
  <c r="H112" i="3"/>
  <c r="I112" i="3" s="1"/>
  <c r="H156" i="3"/>
  <c r="I156" i="3" s="1"/>
  <c r="H173" i="3"/>
  <c r="I173" i="3" s="1"/>
  <c r="H61" i="3"/>
  <c r="I61" i="3" s="1"/>
  <c r="H88" i="3"/>
  <c r="I88" i="3" s="1"/>
  <c r="H96" i="3"/>
  <c r="I96" i="3" s="1"/>
  <c r="H105" i="3"/>
  <c r="I105" i="3" s="1"/>
  <c r="H122" i="3"/>
  <c r="I122" i="3" s="1"/>
  <c r="H130" i="3"/>
  <c r="I130" i="3" s="1"/>
  <c r="H139" i="3"/>
  <c r="I139" i="3" s="1"/>
  <c r="H157" i="3"/>
  <c r="I157" i="3" s="1"/>
  <c r="H166" i="3"/>
  <c r="I166" i="3" s="1"/>
  <c r="H174" i="3"/>
  <c r="I174" i="3" s="1"/>
  <c r="H50" i="3"/>
  <c r="I50" i="3" s="1"/>
  <c r="H77" i="3"/>
  <c r="I77" i="3" s="1"/>
  <c r="H86" i="3"/>
  <c r="I86" i="3" s="1"/>
  <c r="H94" i="3"/>
  <c r="I94" i="3" s="1"/>
  <c r="H103" i="3"/>
  <c r="I103" i="3" s="1"/>
  <c r="H111" i="3"/>
  <c r="I111" i="3" s="1"/>
  <c r="H128" i="3"/>
  <c r="I128" i="3" s="1"/>
  <c r="H155" i="3"/>
  <c r="I155" i="3" s="1"/>
  <c r="H172" i="3"/>
  <c r="I172" i="3" s="1"/>
  <c r="H181" i="3"/>
  <c r="I181" i="3" s="1"/>
  <c r="H182" i="3"/>
  <c r="I182" i="3" s="1"/>
  <c r="H191" i="3"/>
  <c r="I191" i="3" s="1"/>
  <c r="H199" i="3"/>
  <c r="I199" i="3" s="1"/>
  <c r="H216" i="3"/>
  <c r="I216" i="3" s="1"/>
  <c r="H233" i="3"/>
  <c r="I233" i="3" s="1"/>
  <c r="H244" i="3"/>
  <c r="I244" i="3" s="1"/>
  <c r="I263" i="3"/>
  <c r="I271" i="3"/>
  <c r="I279" i="3"/>
  <c r="I287" i="3"/>
  <c r="I295" i="3"/>
  <c r="I303" i="3"/>
  <c r="I311" i="3"/>
  <c r="F136" i="3"/>
  <c r="L136" i="3"/>
  <c r="K136" i="3" s="1"/>
  <c r="H123" i="3"/>
  <c r="I123" i="3" s="1"/>
  <c r="H252" i="3"/>
  <c r="I252" i="3" s="1"/>
  <c r="H183" i="3"/>
  <c r="I183" i="3" s="1"/>
  <c r="H200" i="3"/>
  <c r="I200" i="3" s="1"/>
  <c r="H209" i="3"/>
  <c r="I209" i="3" s="1"/>
  <c r="H217" i="3"/>
  <c r="I217" i="3" s="1"/>
  <c r="H234" i="3"/>
  <c r="I234" i="3" s="1"/>
  <c r="I256" i="3"/>
  <c r="I272" i="3"/>
  <c r="I280" i="3"/>
  <c r="I288" i="3"/>
  <c r="I296" i="3"/>
  <c r="I304" i="3"/>
  <c r="I312" i="3"/>
  <c r="H23" i="3"/>
  <c r="I23" i="3" s="1"/>
  <c r="H45" i="3"/>
  <c r="I45" i="3" s="1"/>
  <c r="H62" i="3"/>
  <c r="I62" i="3" s="1"/>
  <c r="H85" i="3"/>
  <c r="I85" i="3" s="1"/>
  <c r="H131" i="3"/>
  <c r="I131" i="3" s="1"/>
  <c r="H162" i="3"/>
  <c r="I162" i="3" s="1"/>
  <c r="H189" i="3"/>
  <c r="I189" i="3" s="1"/>
  <c r="H210" i="3"/>
  <c r="I210" i="3" s="1"/>
  <c r="H241" i="3"/>
  <c r="I241" i="3" s="1"/>
  <c r="I293" i="3"/>
  <c r="H202" i="3"/>
  <c r="I202" i="3" s="1"/>
  <c r="H211" i="3"/>
  <c r="I211" i="3" s="1"/>
  <c r="H219" i="3"/>
  <c r="I219" i="3" s="1"/>
  <c r="H228" i="3"/>
  <c r="I228" i="3" s="1"/>
  <c r="H236" i="3"/>
  <c r="I236" i="3" s="1"/>
  <c r="H249" i="3"/>
  <c r="I249" i="3" s="1"/>
  <c r="I258" i="3"/>
  <c r="I314" i="3"/>
  <c r="H31" i="3"/>
  <c r="I31" i="3" s="1"/>
  <c r="H76" i="3"/>
  <c r="I76" i="3" s="1"/>
  <c r="H154" i="3"/>
  <c r="I154" i="3" s="1"/>
  <c r="H180" i="3"/>
  <c r="I180" i="3" s="1"/>
  <c r="I289" i="3"/>
  <c r="I313" i="3"/>
  <c r="F247" i="3"/>
  <c r="F255" i="3"/>
  <c r="F22" i="4"/>
  <c r="AO23" i="4"/>
  <c r="D23" i="4" s="1"/>
  <c r="I225" i="3"/>
  <c r="R238" i="3"/>
  <c r="L238" i="3" s="1"/>
  <c r="K238" i="3" s="1"/>
  <c r="G21" i="3"/>
  <c r="G20" i="3" s="1"/>
  <c r="O20" i="3"/>
  <c r="Q19" i="3"/>
  <c r="Q18" i="3" s="1"/>
  <c r="Q10" i="3" s="1"/>
  <c r="I169" i="3" l="1"/>
  <c r="H152" i="3"/>
  <c r="H224" i="3"/>
  <c r="I224" i="3"/>
  <c r="I208" i="3"/>
  <c r="I187" i="3"/>
  <c r="I152" i="3"/>
  <c r="I121" i="3"/>
  <c r="I102" i="3"/>
  <c r="I83" i="3"/>
  <c r="H70" i="3"/>
  <c r="I70" i="3"/>
  <c r="H102" i="3"/>
  <c r="H176" i="3"/>
  <c r="H165" i="3"/>
  <c r="H142" i="3"/>
  <c r="I142" i="3" s="1"/>
  <c r="I136" i="3" s="1"/>
  <c r="H239" i="3"/>
  <c r="H68" i="3"/>
  <c r="I69" i="3"/>
  <c r="I68" i="3" s="1"/>
  <c r="I248" i="3"/>
  <c r="I247" i="3" s="1"/>
  <c r="H247" i="3"/>
  <c r="H121" i="3"/>
  <c r="I255" i="3"/>
  <c r="I176" i="3"/>
  <c r="H83" i="3"/>
  <c r="H187" i="3"/>
  <c r="H208" i="3"/>
  <c r="H243" i="3"/>
  <c r="I243" i="3" s="1"/>
  <c r="G19" i="3"/>
  <c r="G18" i="3" s="1"/>
  <c r="F238" i="3"/>
  <c r="F21" i="4"/>
  <c r="AO22" i="4"/>
  <c r="D22" i="4" s="1"/>
  <c r="O19" i="3"/>
  <c r="O18" i="3" s="1"/>
  <c r="O10" i="3" s="1"/>
  <c r="I165" i="3" l="1"/>
  <c r="H136" i="3"/>
  <c r="H238" i="3"/>
  <c r="I239" i="3"/>
  <c r="F20" i="4"/>
  <c r="AO21" i="4"/>
  <c r="D21" i="4" s="1"/>
  <c r="AO20" i="4" l="1"/>
  <c r="D20" i="4" s="1"/>
  <c r="I238" i="3"/>
  <c r="A21" i="4" l="1"/>
  <c r="B21" i="4"/>
  <c r="C21" i="4"/>
  <c r="A22" i="4"/>
  <c r="B22" i="4"/>
  <c r="C22" i="4"/>
  <c r="A23" i="4"/>
  <c r="B23" i="4"/>
  <c r="C23" i="4"/>
  <c r="A24" i="4"/>
  <c r="B24" i="4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2" i="4"/>
  <c r="B52" i="4"/>
  <c r="C52" i="4"/>
  <c r="A53" i="4"/>
  <c r="B53" i="4"/>
  <c r="C53" i="4"/>
  <c r="A54" i="4"/>
  <c r="B54" i="4"/>
  <c r="C54" i="4"/>
  <c r="A55" i="4"/>
  <c r="B55" i="4"/>
  <c r="C55" i="4"/>
  <c r="A56" i="4"/>
  <c r="B56" i="4"/>
  <c r="C56" i="4"/>
  <c r="A57" i="4"/>
  <c r="B57" i="4"/>
  <c r="C57" i="4"/>
  <c r="A58" i="4"/>
  <c r="B58" i="4"/>
  <c r="C58" i="4"/>
  <c r="A59" i="4"/>
  <c r="B59" i="4"/>
  <c r="C59" i="4"/>
  <c r="A60" i="4"/>
  <c r="B60" i="4"/>
  <c r="C60" i="4"/>
  <c r="A61" i="4"/>
  <c r="B61" i="4"/>
  <c r="C61" i="4"/>
  <c r="A62" i="4"/>
  <c r="B62" i="4"/>
  <c r="C62" i="4"/>
  <c r="A63" i="4"/>
  <c r="B63" i="4"/>
  <c r="C63" i="4"/>
  <c r="A64" i="4"/>
  <c r="B64" i="4"/>
  <c r="C64" i="4"/>
  <c r="A65" i="4"/>
  <c r="B65" i="4"/>
  <c r="C65" i="4"/>
  <c r="A66" i="4"/>
  <c r="B66" i="4"/>
  <c r="C66" i="4"/>
  <c r="A67" i="4"/>
  <c r="B67" i="4"/>
  <c r="C67" i="4"/>
  <c r="A68" i="4"/>
  <c r="B68" i="4"/>
  <c r="C68" i="4"/>
  <c r="A69" i="4"/>
  <c r="B69" i="4"/>
  <c r="C69" i="4"/>
  <c r="A70" i="4"/>
  <c r="B70" i="4"/>
  <c r="C70" i="4"/>
  <c r="A71" i="4"/>
  <c r="B71" i="4"/>
  <c r="C71" i="4"/>
  <c r="A72" i="4"/>
  <c r="B72" i="4"/>
  <c r="C72" i="4"/>
  <c r="A73" i="4"/>
  <c r="B73" i="4"/>
  <c r="C73" i="4"/>
  <c r="A74" i="4"/>
  <c r="B74" i="4"/>
  <c r="C74" i="4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126" i="4"/>
  <c r="B126" i="4"/>
  <c r="C126" i="4"/>
  <c r="A127" i="4"/>
  <c r="B127" i="4"/>
  <c r="C127" i="4"/>
  <c r="A128" i="4"/>
  <c r="B128" i="4"/>
  <c r="C128" i="4"/>
  <c r="A129" i="4"/>
  <c r="B129" i="4"/>
  <c r="C129" i="4"/>
  <c r="A130" i="4"/>
  <c r="B130" i="4"/>
  <c r="C130" i="4"/>
  <c r="A131" i="4"/>
  <c r="B131" i="4"/>
  <c r="C131" i="4"/>
  <c r="A132" i="4"/>
  <c r="B132" i="4"/>
  <c r="C132" i="4"/>
  <c r="A133" i="4"/>
  <c r="B133" i="4"/>
  <c r="C133" i="4"/>
  <c r="A134" i="4"/>
  <c r="B134" i="4"/>
  <c r="C134" i="4"/>
  <c r="A135" i="4"/>
  <c r="B135" i="4"/>
  <c r="C135" i="4"/>
  <c r="A136" i="4"/>
  <c r="B136" i="4"/>
  <c r="C136" i="4"/>
  <c r="A137" i="4"/>
  <c r="B137" i="4"/>
  <c r="C137" i="4"/>
  <c r="A138" i="4"/>
  <c r="B138" i="4"/>
  <c r="C138" i="4"/>
  <c r="A139" i="4"/>
  <c r="B139" i="4"/>
  <c r="C139" i="4"/>
  <c r="A140" i="4"/>
  <c r="B140" i="4"/>
  <c r="C140" i="4"/>
  <c r="A141" i="4"/>
  <c r="B141" i="4"/>
  <c r="C141" i="4"/>
  <c r="A142" i="4"/>
  <c r="B142" i="4"/>
  <c r="C142" i="4"/>
  <c r="A143" i="4"/>
  <c r="B143" i="4"/>
  <c r="C143" i="4"/>
  <c r="A144" i="4"/>
  <c r="B144" i="4"/>
  <c r="C144" i="4"/>
  <c r="A145" i="4"/>
  <c r="B145" i="4"/>
  <c r="C145" i="4"/>
  <c r="A146" i="4"/>
  <c r="B146" i="4"/>
  <c r="C146" i="4"/>
  <c r="A147" i="4"/>
  <c r="B147" i="4"/>
  <c r="C147" i="4"/>
  <c r="A148" i="4"/>
  <c r="B148" i="4"/>
  <c r="C148" i="4"/>
  <c r="A149" i="4"/>
  <c r="B149" i="4"/>
  <c r="C149" i="4"/>
  <c r="A150" i="4"/>
  <c r="B150" i="4"/>
  <c r="C150" i="4"/>
  <c r="A151" i="4"/>
  <c r="B151" i="4"/>
  <c r="C151" i="4"/>
  <c r="A152" i="4"/>
  <c r="B152" i="4"/>
  <c r="C152" i="4"/>
  <c r="A153" i="4"/>
  <c r="B153" i="4"/>
  <c r="C153" i="4"/>
  <c r="A154" i="4"/>
  <c r="B154" i="4"/>
  <c r="C154" i="4"/>
  <c r="A155" i="4"/>
  <c r="B155" i="4"/>
  <c r="C155" i="4"/>
  <c r="A156" i="4"/>
  <c r="B156" i="4"/>
  <c r="C156" i="4"/>
  <c r="A157" i="4"/>
  <c r="B157" i="4"/>
  <c r="C157" i="4"/>
  <c r="A158" i="4"/>
  <c r="B158" i="4"/>
  <c r="C158" i="4"/>
  <c r="A159" i="4"/>
  <c r="B159" i="4"/>
  <c r="C159" i="4"/>
  <c r="A160" i="4"/>
  <c r="B160" i="4"/>
  <c r="C160" i="4"/>
  <c r="A161" i="4"/>
  <c r="B161" i="4"/>
  <c r="C161" i="4"/>
  <c r="A162" i="4"/>
  <c r="B162" i="4"/>
  <c r="C162" i="4"/>
  <c r="A163" i="4"/>
  <c r="B163" i="4"/>
  <c r="C163" i="4"/>
  <c r="A164" i="4"/>
  <c r="B164" i="4"/>
  <c r="C164" i="4"/>
  <c r="A165" i="4"/>
  <c r="B165" i="4"/>
  <c r="C165" i="4"/>
  <c r="A166" i="4"/>
  <c r="B166" i="4"/>
  <c r="C166" i="4"/>
  <c r="A167" i="4"/>
  <c r="B167" i="4"/>
  <c r="C167" i="4"/>
  <c r="A168" i="4"/>
  <c r="B168" i="4"/>
  <c r="C168" i="4"/>
  <c r="A169" i="4"/>
  <c r="B169" i="4"/>
  <c r="C169" i="4"/>
  <c r="A170" i="4"/>
  <c r="B170" i="4"/>
  <c r="C170" i="4"/>
  <c r="A171" i="4"/>
  <c r="B171" i="4"/>
  <c r="C171" i="4"/>
  <c r="A172" i="4"/>
  <c r="B172" i="4"/>
  <c r="C172" i="4"/>
  <c r="A173" i="4"/>
  <c r="B173" i="4"/>
  <c r="C173" i="4"/>
  <c r="A174" i="4"/>
  <c r="B174" i="4"/>
  <c r="C174" i="4"/>
  <c r="A175" i="4"/>
  <c r="B175" i="4"/>
  <c r="C175" i="4"/>
  <c r="A176" i="4"/>
  <c r="B176" i="4"/>
  <c r="C176" i="4"/>
  <c r="A177" i="4"/>
  <c r="B177" i="4"/>
  <c r="C177" i="4"/>
  <c r="A178" i="4"/>
  <c r="B178" i="4"/>
  <c r="C178" i="4"/>
  <c r="A179" i="4"/>
  <c r="B179" i="4"/>
  <c r="C179" i="4"/>
  <c r="A180" i="4"/>
  <c r="B180" i="4"/>
  <c r="C180" i="4"/>
  <c r="A181" i="4"/>
  <c r="B181" i="4"/>
  <c r="C181" i="4"/>
  <c r="A182" i="4"/>
  <c r="B182" i="4"/>
  <c r="C182" i="4"/>
  <c r="A183" i="4"/>
  <c r="B183" i="4"/>
  <c r="C183" i="4"/>
  <c r="A184" i="4"/>
  <c r="B184" i="4"/>
  <c r="C184" i="4"/>
  <c r="A185" i="4"/>
  <c r="B185" i="4"/>
  <c r="C185" i="4"/>
  <c r="A186" i="4"/>
  <c r="B186" i="4"/>
  <c r="C186" i="4"/>
  <c r="A187" i="4"/>
  <c r="B187" i="4"/>
  <c r="C187" i="4"/>
  <c r="A188" i="4"/>
  <c r="B188" i="4"/>
  <c r="C188" i="4"/>
  <c r="A189" i="4"/>
  <c r="B189" i="4"/>
  <c r="C189" i="4"/>
  <c r="A190" i="4"/>
  <c r="B190" i="4"/>
  <c r="C190" i="4"/>
  <c r="A191" i="4"/>
  <c r="B191" i="4"/>
  <c r="C191" i="4"/>
  <c r="A192" i="4"/>
  <c r="B192" i="4"/>
  <c r="C192" i="4"/>
  <c r="A193" i="4"/>
  <c r="B193" i="4"/>
  <c r="C193" i="4"/>
  <c r="A194" i="4"/>
  <c r="B194" i="4"/>
  <c r="C194" i="4"/>
  <c r="A195" i="4"/>
  <c r="B195" i="4"/>
  <c r="C195" i="4"/>
  <c r="A196" i="4"/>
  <c r="B196" i="4"/>
  <c r="C196" i="4"/>
  <c r="A197" i="4"/>
  <c r="B197" i="4"/>
  <c r="C197" i="4"/>
  <c r="A198" i="4"/>
  <c r="B198" i="4"/>
  <c r="C198" i="4"/>
  <c r="A199" i="4"/>
  <c r="B199" i="4"/>
  <c r="C199" i="4"/>
  <c r="A200" i="4"/>
  <c r="B200" i="4"/>
  <c r="C200" i="4"/>
  <c r="A201" i="4"/>
  <c r="B201" i="4"/>
  <c r="C201" i="4"/>
  <c r="A202" i="4"/>
  <c r="B202" i="4"/>
  <c r="C202" i="4"/>
  <c r="A203" i="4"/>
  <c r="B203" i="4"/>
  <c r="C203" i="4"/>
  <c r="A204" i="4"/>
  <c r="B204" i="4"/>
  <c r="C204" i="4"/>
  <c r="A205" i="4"/>
  <c r="B205" i="4"/>
  <c r="C205" i="4"/>
  <c r="A206" i="4"/>
  <c r="B206" i="4"/>
  <c r="C206" i="4"/>
  <c r="A207" i="4"/>
  <c r="B207" i="4"/>
  <c r="C207" i="4"/>
  <c r="A208" i="4"/>
  <c r="B208" i="4"/>
  <c r="C208" i="4"/>
  <c r="A209" i="4"/>
  <c r="B209" i="4"/>
  <c r="C209" i="4"/>
  <c r="A210" i="4"/>
  <c r="B210" i="4"/>
  <c r="C210" i="4"/>
  <c r="A211" i="4"/>
  <c r="B211" i="4"/>
  <c r="C211" i="4"/>
  <c r="A212" i="4"/>
  <c r="B212" i="4"/>
  <c r="C212" i="4"/>
  <c r="A213" i="4"/>
  <c r="B213" i="4"/>
  <c r="C213" i="4"/>
  <c r="A214" i="4"/>
  <c r="B214" i="4"/>
  <c r="C214" i="4"/>
  <c r="A215" i="4"/>
  <c r="B215" i="4"/>
  <c r="C215" i="4"/>
  <c r="A216" i="4"/>
  <c r="B216" i="4"/>
  <c r="C216" i="4"/>
  <c r="A217" i="4"/>
  <c r="B217" i="4"/>
  <c r="C217" i="4"/>
  <c r="A218" i="4"/>
  <c r="B218" i="4"/>
  <c r="C218" i="4"/>
  <c r="A219" i="4"/>
  <c r="B219" i="4"/>
  <c r="C219" i="4"/>
  <c r="A220" i="4"/>
  <c r="B220" i="4"/>
  <c r="C220" i="4"/>
  <c r="A221" i="4"/>
  <c r="B221" i="4"/>
  <c r="C221" i="4"/>
  <c r="A222" i="4"/>
  <c r="B222" i="4"/>
  <c r="C222" i="4"/>
  <c r="A223" i="4"/>
  <c r="B223" i="4"/>
  <c r="C223" i="4"/>
  <c r="A224" i="4"/>
  <c r="B224" i="4"/>
  <c r="C224" i="4"/>
  <c r="A225" i="4"/>
  <c r="B225" i="4"/>
  <c r="C225" i="4"/>
  <c r="A226" i="4"/>
  <c r="B226" i="4"/>
  <c r="C226" i="4"/>
  <c r="A227" i="4"/>
  <c r="B227" i="4"/>
  <c r="C227" i="4"/>
  <c r="A228" i="4"/>
  <c r="B228" i="4"/>
  <c r="C228" i="4"/>
  <c r="A229" i="4"/>
  <c r="B229" i="4"/>
  <c r="C229" i="4"/>
  <c r="A230" i="4"/>
  <c r="B230" i="4"/>
  <c r="C230" i="4"/>
  <c r="A231" i="4"/>
  <c r="B231" i="4"/>
  <c r="C231" i="4"/>
  <c r="A232" i="4"/>
  <c r="B232" i="4"/>
  <c r="C232" i="4"/>
  <c r="A233" i="4"/>
  <c r="B233" i="4"/>
  <c r="C233" i="4"/>
  <c r="A234" i="4"/>
  <c r="B234" i="4"/>
  <c r="C234" i="4"/>
  <c r="A235" i="4"/>
  <c r="B235" i="4"/>
  <c r="C235" i="4"/>
  <c r="A236" i="4"/>
  <c r="B236" i="4"/>
  <c r="C236" i="4"/>
  <c r="A237" i="4"/>
  <c r="B237" i="4"/>
  <c r="C237" i="4"/>
  <c r="A238" i="4"/>
  <c r="B238" i="4"/>
  <c r="C238" i="4"/>
  <c r="A239" i="4"/>
  <c r="B239" i="4"/>
  <c r="C239" i="4"/>
  <c r="A240" i="4"/>
  <c r="B240" i="4"/>
  <c r="C240" i="4"/>
  <c r="A241" i="4"/>
  <c r="B241" i="4"/>
  <c r="C241" i="4"/>
  <c r="A242" i="4"/>
  <c r="B242" i="4"/>
  <c r="C242" i="4"/>
  <c r="A243" i="4"/>
  <c r="B243" i="4"/>
  <c r="C243" i="4"/>
  <c r="A244" i="4"/>
  <c r="B244" i="4"/>
  <c r="C244" i="4"/>
  <c r="A245" i="4"/>
  <c r="B245" i="4"/>
  <c r="C245" i="4"/>
  <c r="A246" i="4"/>
  <c r="B246" i="4"/>
  <c r="C246" i="4"/>
  <c r="A247" i="4"/>
  <c r="B247" i="4"/>
  <c r="C247" i="4"/>
  <c r="A248" i="4"/>
  <c r="B248" i="4"/>
  <c r="C248" i="4"/>
  <c r="A249" i="4"/>
  <c r="B249" i="4"/>
  <c r="C249" i="4"/>
  <c r="A250" i="4"/>
  <c r="B250" i="4"/>
  <c r="C250" i="4"/>
  <c r="A251" i="4"/>
  <c r="B251" i="4"/>
  <c r="C251" i="4"/>
  <c r="A252" i="4"/>
  <c r="B252" i="4"/>
  <c r="C252" i="4"/>
  <c r="A253" i="4"/>
  <c r="B253" i="4"/>
  <c r="C253" i="4"/>
  <c r="A254" i="4"/>
  <c r="B254" i="4"/>
  <c r="C254" i="4"/>
  <c r="A255" i="4"/>
  <c r="B255" i="4"/>
  <c r="C255" i="4"/>
  <c r="A256" i="4"/>
  <c r="B256" i="4"/>
  <c r="C256" i="4"/>
  <c r="A257" i="4"/>
  <c r="B257" i="4"/>
  <c r="C257" i="4"/>
  <c r="A258" i="4"/>
  <c r="B258" i="4"/>
  <c r="C258" i="4"/>
  <c r="A259" i="4"/>
  <c r="B259" i="4"/>
  <c r="C259" i="4"/>
  <c r="A260" i="4"/>
  <c r="B260" i="4"/>
  <c r="C260" i="4"/>
  <c r="A261" i="4"/>
  <c r="B261" i="4"/>
  <c r="C261" i="4"/>
  <c r="A262" i="4"/>
  <c r="B262" i="4"/>
  <c r="C262" i="4"/>
  <c r="A263" i="4"/>
  <c r="B263" i="4"/>
  <c r="C263" i="4"/>
  <c r="A264" i="4"/>
  <c r="B264" i="4"/>
  <c r="C264" i="4"/>
  <c r="A265" i="4"/>
  <c r="B265" i="4"/>
  <c r="C265" i="4"/>
  <c r="A266" i="4"/>
  <c r="B266" i="4"/>
  <c r="C266" i="4"/>
  <c r="A267" i="4"/>
  <c r="B267" i="4"/>
  <c r="C267" i="4"/>
  <c r="A268" i="4"/>
  <c r="B268" i="4"/>
  <c r="C268" i="4"/>
  <c r="A269" i="4"/>
  <c r="B269" i="4"/>
  <c r="C269" i="4"/>
  <c r="A270" i="4"/>
  <c r="B270" i="4"/>
  <c r="C270" i="4"/>
  <c r="A271" i="4"/>
  <c r="B271" i="4"/>
  <c r="C271" i="4"/>
  <c r="A272" i="4"/>
  <c r="B272" i="4"/>
  <c r="C272" i="4"/>
  <c r="A273" i="4"/>
  <c r="B273" i="4"/>
  <c r="C273" i="4"/>
  <c r="A274" i="4"/>
  <c r="B274" i="4"/>
  <c r="C274" i="4"/>
  <c r="A275" i="4"/>
  <c r="B275" i="4"/>
  <c r="C275" i="4"/>
  <c r="A276" i="4"/>
  <c r="B276" i="4"/>
  <c r="C276" i="4"/>
  <c r="A277" i="4"/>
  <c r="B277" i="4"/>
  <c r="C277" i="4"/>
  <c r="A278" i="4"/>
  <c r="B278" i="4"/>
  <c r="C278" i="4"/>
  <c r="A279" i="4"/>
  <c r="B279" i="4"/>
  <c r="C279" i="4"/>
  <c r="A280" i="4"/>
  <c r="B280" i="4"/>
  <c r="C280" i="4"/>
  <c r="A281" i="4"/>
  <c r="B281" i="4"/>
  <c r="C281" i="4"/>
  <c r="A282" i="4"/>
  <c r="B282" i="4"/>
  <c r="C282" i="4"/>
  <c r="A283" i="4"/>
  <c r="B283" i="4"/>
  <c r="C283" i="4"/>
  <c r="A284" i="4"/>
  <c r="B284" i="4"/>
  <c r="C284" i="4"/>
  <c r="A285" i="4"/>
  <c r="B285" i="4"/>
  <c r="C285" i="4"/>
  <c r="A286" i="4"/>
  <c r="B286" i="4"/>
  <c r="C286" i="4"/>
  <c r="A287" i="4"/>
  <c r="B287" i="4"/>
  <c r="C287" i="4"/>
  <c r="A288" i="4"/>
  <c r="B288" i="4"/>
  <c r="C288" i="4"/>
  <c r="A289" i="4"/>
  <c r="B289" i="4"/>
  <c r="C289" i="4"/>
  <c r="A290" i="4"/>
  <c r="B290" i="4"/>
  <c r="C290" i="4"/>
  <c r="A291" i="4"/>
  <c r="B291" i="4"/>
  <c r="C291" i="4"/>
  <c r="A292" i="4"/>
  <c r="B292" i="4"/>
  <c r="C292" i="4"/>
  <c r="A293" i="4"/>
  <c r="B293" i="4"/>
  <c r="C293" i="4"/>
  <c r="A294" i="4"/>
  <c r="B294" i="4"/>
  <c r="C294" i="4"/>
  <c r="A295" i="4"/>
  <c r="B295" i="4"/>
  <c r="C295" i="4"/>
  <c r="A296" i="4"/>
  <c r="B296" i="4"/>
  <c r="C296" i="4"/>
  <c r="A297" i="4"/>
  <c r="B297" i="4"/>
  <c r="C297" i="4"/>
  <c r="A298" i="4"/>
  <c r="B298" i="4"/>
  <c r="C298" i="4"/>
  <c r="A299" i="4"/>
  <c r="B299" i="4"/>
  <c r="C299" i="4"/>
  <c r="A300" i="4"/>
  <c r="B300" i="4"/>
  <c r="C300" i="4"/>
  <c r="A301" i="4"/>
  <c r="B301" i="4"/>
  <c r="C301" i="4"/>
  <c r="A302" i="4"/>
  <c r="B302" i="4"/>
  <c r="C302" i="4"/>
  <c r="A303" i="4"/>
  <c r="B303" i="4"/>
  <c r="C303" i="4"/>
  <c r="A304" i="4"/>
  <c r="B304" i="4"/>
  <c r="C304" i="4"/>
  <c r="A305" i="4"/>
  <c r="B305" i="4"/>
  <c r="C305" i="4"/>
  <c r="A306" i="4"/>
  <c r="B306" i="4"/>
  <c r="C306" i="4"/>
  <c r="A307" i="4"/>
  <c r="B307" i="4"/>
  <c r="C307" i="4"/>
  <c r="A308" i="4"/>
  <c r="B308" i="4"/>
  <c r="C308" i="4"/>
  <c r="A309" i="4"/>
  <c r="B309" i="4"/>
  <c r="C309" i="4"/>
  <c r="A310" i="4"/>
  <c r="B310" i="4"/>
  <c r="C310" i="4"/>
  <c r="A311" i="4"/>
  <c r="B311" i="4"/>
  <c r="C311" i="4"/>
  <c r="A312" i="4"/>
  <c r="B312" i="4"/>
  <c r="C312" i="4"/>
  <c r="A313" i="4"/>
  <c r="B313" i="4"/>
  <c r="C313" i="4"/>
  <c r="A314" i="4"/>
  <c r="B314" i="4"/>
  <c r="C314" i="4"/>
  <c r="A315" i="4"/>
  <c r="B315" i="4"/>
  <c r="C315" i="4"/>
  <c r="A316" i="4"/>
  <c r="B316" i="4"/>
  <c r="C316" i="4"/>
  <c r="A317" i="4"/>
  <c r="B317" i="4"/>
  <c r="C317" i="4"/>
  <c r="A318" i="4"/>
  <c r="B318" i="4"/>
  <c r="C318" i="4"/>
  <c r="A319" i="4"/>
  <c r="B319" i="4"/>
  <c r="C319" i="4"/>
  <c r="A320" i="4"/>
  <c r="B320" i="4"/>
  <c r="C320" i="4"/>
  <c r="A321" i="4"/>
  <c r="B321" i="4"/>
  <c r="C321" i="4"/>
  <c r="A322" i="4"/>
  <c r="B322" i="4"/>
  <c r="C322" i="4"/>
  <c r="A323" i="4"/>
  <c r="B323" i="4"/>
  <c r="C323" i="4"/>
  <c r="B20" i="4"/>
  <c r="C20" i="4"/>
  <c r="A20" i="4"/>
  <c r="A11" i="25"/>
  <c r="A12" i="6"/>
  <c r="A12" i="18"/>
  <c r="A12" i="17"/>
  <c r="A12" i="16"/>
  <c r="A12" i="15"/>
  <c r="A12" i="5"/>
  <c r="A11" i="4"/>
  <c r="A11" i="3"/>
  <c r="A11" i="2"/>
  <c r="A12" i="23"/>
  <c r="A12" i="22"/>
  <c r="A12" i="21"/>
  <c r="A12" i="20"/>
  <c r="A6" i="3"/>
  <c r="A6" i="2"/>
  <c r="A6" i="4" s="1"/>
  <c r="A7" i="5" s="1"/>
  <c r="A7" i="15" s="1"/>
  <c r="A7" i="16" s="1"/>
  <c r="A7" i="17" s="1"/>
  <c r="A7" i="18" s="1"/>
  <c r="A7" i="6" s="1"/>
  <c r="A7" i="25" s="1"/>
  <c r="L265" i="2"/>
  <c r="N265" i="2"/>
  <c r="S265" i="2"/>
  <c r="X265" i="2"/>
  <c r="AC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E265" i="2"/>
  <c r="F265" i="2"/>
  <c r="L256" i="2"/>
  <c r="N256" i="2"/>
  <c r="S256" i="2"/>
  <c r="X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E256" i="2"/>
  <c r="F256" i="2"/>
  <c r="L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E252" i="2"/>
  <c r="F252" i="2"/>
  <c r="L248" i="2"/>
  <c r="N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E248" i="2"/>
  <c r="F248" i="2"/>
  <c r="D247" i="2"/>
  <c r="L233" i="2"/>
  <c r="N233" i="2"/>
  <c r="S233" i="2"/>
  <c r="X233" i="2"/>
  <c r="AC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E233" i="2"/>
  <c r="F233" i="2"/>
  <c r="L217" i="2"/>
  <c r="N217" i="2"/>
  <c r="S217" i="2"/>
  <c r="X217" i="2"/>
  <c r="AC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E217" i="2"/>
  <c r="L196" i="2"/>
  <c r="N196" i="2"/>
  <c r="S196" i="2"/>
  <c r="X196" i="2"/>
  <c r="AC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E196" i="2"/>
  <c r="L185" i="2"/>
  <c r="N185" i="2"/>
  <c r="S185" i="2"/>
  <c r="X185" i="2"/>
  <c r="AC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E185" i="2"/>
  <c r="L173" i="2"/>
  <c r="N173" i="2"/>
  <c r="S173" i="2"/>
  <c r="X173" i="2"/>
  <c r="AC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E173" i="2"/>
  <c r="L159" i="2"/>
  <c r="N159" i="2"/>
  <c r="S159" i="2"/>
  <c r="X159" i="2"/>
  <c r="AC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E159" i="2"/>
  <c r="E142" i="2"/>
  <c r="L142" i="2"/>
  <c r="N142" i="2"/>
  <c r="X142" i="2"/>
  <c r="AC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L127" i="2"/>
  <c r="N127" i="2"/>
  <c r="S127" i="2"/>
  <c r="X127" i="2"/>
  <c r="AC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E127" i="2"/>
  <c r="L107" i="2"/>
  <c r="N107" i="2"/>
  <c r="S107" i="2"/>
  <c r="X107" i="2"/>
  <c r="AC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E107" i="2"/>
  <c r="L88" i="2"/>
  <c r="N88" i="2"/>
  <c r="S88" i="2"/>
  <c r="X88" i="2"/>
  <c r="AC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E88" i="2"/>
  <c r="L74" i="2"/>
  <c r="N74" i="2"/>
  <c r="S74" i="2"/>
  <c r="X74" i="2"/>
  <c r="AC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E74" i="2"/>
  <c r="F74" i="2"/>
  <c r="N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E71" i="2"/>
  <c r="L47" i="2"/>
  <c r="N47" i="2"/>
  <c r="S47" i="2"/>
  <c r="X47" i="2"/>
  <c r="AC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E47" i="2"/>
  <c r="F47" i="2"/>
  <c r="L22" i="2"/>
  <c r="N22" i="2"/>
  <c r="S22" i="2"/>
  <c r="X22" i="2"/>
  <c r="AC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E22" i="2"/>
  <c r="AW23" i="2"/>
  <c r="AW24" i="2"/>
  <c r="AZ24" i="2" s="1"/>
  <c r="AW25" i="2"/>
  <c r="AZ25" i="2" s="1"/>
  <c r="AW26" i="2"/>
  <c r="AW27" i="2"/>
  <c r="AZ27" i="2" s="1"/>
  <c r="AW28" i="2"/>
  <c r="AW29" i="2"/>
  <c r="AZ29" i="2" s="1"/>
  <c r="AW30" i="2"/>
  <c r="AW31" i="2"/>
  <c r="AZ31" i="2" s="1"/>
  <c r="AW32" i="2"/>
  <c r="AW33" i="2"/>
  <c r="AW34" i="2"/>
  <c r="AW35" i="2"/>
  <c r="AW36" i="2"/>
  <c r="AW37" i="2"/>
  <c r="AZ37" i="2" s="1"/>
  <c r="AW38" i="2"/>
  <c r="AW39" i="2"/>
  <c r="AZ39" i="2" s="1"/>
  <c r="AW40" i="2"/>
  <c r="AW41" i="2"/>
  <c r="AZ41" i="2" s="1"/>
  <c r="AW42" i="2"/>
  <c r="AZ42" i="2" s="1"/>
  <c r="AW43" i="2"/>
  <c r="AW44" i="2"/>
  <c r="AZ44" i="2" s="1"/>
  <c r="AW45" i="2"/>
  <c r="AW46" i="2"/>
  <c r="AZ46" i="2" s="1"/>
  <c r="AW48" i="2"/>
  <c r="AW49" i="2"/>
  <c r="AW50" i="2"/>
  <c r="AW51" i="2"/>
  <c r="AZ51" i="2" s="1"/>
  <c r="AW52" i="2"/>
  <c r="AW53" i="2"/>
  <c r="AZ53" i="2" s="1"/>
  <c r="AW54" i="2"/>
  <c r="AZ54" i="2" s="1"/>
  <c r="AW55" i="2"/>
  <c r="AW56" i="2"/>
  <c r="AW57" i="2"/>
  <c r="AZ57" i="2" s="1"/>
  <c r="AW58" i="2"/>
  <c r="AW59" i="2"/>
  <c r="AW60" i="2"/>
  <c r="AW61" i="2"/>
  <c r="AW62" i="2"/>
  <c r="AW63" i="2"/>
  <c r="AZ63" i="2" s="1"/>
  <c r="AW64" i="2"/>
  <c r="AW65" i="2"/>
  <c r="AZ65" i="2" s="1"/>
  <c r="AW66" i="2"/>
  <c r="AW67" i="2"/>
  <c r="AZ67" i="2" s="1"/>
  <c r="AW68" i="2"/>
  <c r="AW69" i="2"/>
  <c r="AZ69" i="2" s="1"/>
  <c r="AW70" i="2"/>
  <c r="AW73" i="2"/>
  <c r="AZ73" i="2" s="1"/>
  <c r="AW75" i="2"/>
  <c r="AW76" i="2"/>
  <c r="AW77" i="2"/>
  <c r="AZ77" i="2" s="1"/>
  <c r="AW78" i="2"/>
  <c r="AW79" i="2"/>
  <c r="AZ79" i="2" s="1"/>
  <c r="AW80" i="2"/>
  <c r="AW81" i="2"/>
  <c r="AZ81" i="2" s="1"/>
  <c r="AW82" i="2"/>
  <c r="AW83" i="2"/>
  <c r="AZ83" i="2" s="1"/>
  <c r="AW84" i="2"/>
  <c r="AW85" i="2"/>
  <c r="AZ85" i="2" s="1"/>
  <c r="AW86" i="2"/>
  <c r="AW87" i="2"/>
  <c r="AW89" i="2"/>
  <c r="AW90" i="2"/>
  <c r="AW91" i="2"/>
  <c r="AW92" i="2"/>
  <c r="AZ92" i="2" s="1"/>
  <c r="AW93" i="2"/>
  <c r="AW94" i="2"/>
  <c r="AZ94" i="2" s="1"/>
  <c r="AW95" i="2"/>
  <c r="AW96" i="2"/>
  <c r="AZ96" i="2" s="1"/>
  <c r="AW97" i="2"/>
  <c r="AW98" i="2"/>
  <c r="AZ98" i="2" s="1"/>
  <c r="AW99" i="2"/>
  <c r="AW100" i="2"/>
  <c r="AW101" i="2"/>
  <c r="AW102" i="2"/>
  <c r="AW103" i="2"/>
  <c r="AW104" i="2"/>
  <c r="AZ104" i="2" s="1"/>
  <c r="AW105" i="2"/>
  <c r="AW106" i="2"/>
  <c r="AZ106" i="2" s="1"/>
  <c r="AW108" i="2"/>
  <c r="AW109" i="2"/>
  <c r="AZ109" i="2" s="1"/>
  <c r="AW110" i="2"/>
  <c r="AW111" i="2"/>
  <c r="AZ111" i="2" s="1"/>
  <c r="AW112" i="2"/>
  <c r="AW113" i="2"/>
  <c r="AW114" i="2"/>
  <c r="AW115" i="2"/>
  <c r="AW116" i="2"/>
  <c r="AZ116" i="2" s="1"/>
  <c r="AW117" i="2"/>
  <c r="AW118" i="2"/>
  <c r="AZ118" i="2" s="1"/>
  <c r="AW119" i="2"/>
  <c r="AW120" i="2"/>
  <c r="AZ120" i="2" s="1"/>
  <c r="AW121" i="2"/>
  <c r="AW122" i="2"/>
  <c r="AZ122" i="2" s="1"/>
  <c r="AW123" i="2"/>
  <c r="AW124" i="2"/>
  <c r="AZ124" i="2" s="1"/>
  <c r="AW125" i="2"/>
  <c r="AW126" i="2"/>
  <c r="AZ126" i="2" s="1"/>
  <c r="AW128" i="2"/>
  <c r="AW129" i="2"/>
  <c r="AW130" i="2"/>
  <c r="AZ130" i="2" s="1"/>
  <c r="AW131" i="2"/>
  <c r="AZ131" i="2" s="1"/>
  <c r="AW132" i="2"/>
  <c r="AW133" i="2"/>
  <c r="AZ133" i="2" s="1"/>
  <c r="AW134" i="2"/>
  <c r="AW135" i="2"/>
  <c r="AZ135" i="2" s="1"/>
  <c r="AW136" i="2"/>
  <c r="AW137" i="2"/>
  <c r="AZ137" i="2" s="1"/>
  <c r="AW138" i="2"/>
  <c r="AW139" i="2"/>
  <c r="AZ139" i="2" s="1"/>
  <c r="AW140" i="2"/>
  <c r="AW141" i="2"/>
  <c r="AW143" i="2"/>
  <c r="AW144" i="2"/>
  <c r="AW145" i="2"/>
  <c r="AW146" i="2"/>
  <c r="AZ146" i="2" s="1"/>
  <c r="AW147" i="2"/>
  <c r="AZ147" i="2" s="1"/>
  <c r="AW150" i="2"/>
  <c r="AW151" i="2"/>
  <c r="AW152" i="2"/>
  <c r="AZ152" i="2" s="1"/>
  <c r="AW153" i="2"/>
  <c r="AW154" i="2"/>
  <c r="AZ154" i="2" s="1"/>
  <c r="AW155" i="2"/>
  <c r="AW156" i="2"/>
  <c r="AW157" i="2"/>
  <c r="AW158" i="2"/>
  <c r="AW160" i="2"/>
  <c r="AZ160" i="2" s="1"/>
  <c r="AW161" i="2"/>
  <c r="AW162" i="2"/>
  <c r="AZ162" i="2" s="1"/>
  <c r="AW163" i="2"/>
  <c r="AW164" i="2"/>
  <c r="AZ164" i="2" s="1"/>
  <c r="AW165" i="2"/>
  <c r="AW166" i="2"/>
  <c r="AZ166" i="2" s="1"/>
  <c r="AW167" i="2"/>
  <c r="AW168" i="2"/>
  <c r="AZ168" i="2" s="1"/>
  <c r="AW169" i="2"/>
  <c r="AW170" i="2"/>
  <c r="AW171" i="2"/>
  <c r="AW172" i="2"/>
  <c r="AW174" i="2"/>
  <c r="AW175" i="2"/>
  <c r="AW176" i="2"/>
  <c r="AZ176" i="2" s="1"/>
  <c r="AW177" i="2"/>
  <c r="AW178" i="2"/>
  <c r="AZ178" i="2" s="1"/>
  <c r="AW179" i="2"/>
  <c r="AW180" i="2"/>
  <c r="AZ180" i="2" s="1"/>
  <c r="AW181" i="2"/>
  <c r="AW182" i="2"/>
  <c r="AZ182" i="2" s="1"/>
  <c r="AW183" i="2"/>
  <c r="AW184" i="2"/>
  <c r="AZ184" i="2" s="1"/>
  <c r="AW186" i="2"/>
  <c r="AW187" i="2"/>
  <c r="AW188" i="2"/>
  <c r="AZ188" i="2" s="1"/>
  <c r="AW189" i="2"/>
  <c r="AW190" i="2"/>
  <c r="AZ190" i="2" s="1"/>
  <c r="AW191" i="2"/>
  <c r="AW192" i="2"/>
  <c r="AZ192" i="2" s="1"/>
  <c r="AW193" i="2"/>
  <c r="AW194" i="2"/>
  <c r="AZ194" i="2" s="1"/>
  <c r="AW195" i="2"/>
  <c r="AW197" i="2"/>
  <c r="AZ197" i="2" s="1"/>
  <c r="AW198" i="2"/>
  <c r="AW199" i="2"/>
  <c r="AZ199" i="2" s="1"/>
  <c r="AW200" i="2"/>
  <c r="AW201" i="2"/>
  <c r="AW202" i="2"/>
  <c r="AW203" i="2"/>
  <c r="AW204" i="2"/>
  <c r="AW205" i="2"/>
  <c r="AZ205" i="2" s="1"/>
  <c r="AW206" i="2"/>
  <c r="AW207" i="2"/>
  <c r="AZ207" i="2" s="1"/>
  <c r="AW208" i="2"/>
  <c r="AZ208" i="2" s="1"/>
  <c r="AW209" i="2"/>
  <c r="AW210" i="2"/>
  <c r="AZ210" i="2" s="1"/>
  <c r="AW211" i="2"/>
  <c r="AW212" i="2"/>
  <c r="AZ212" i="2" s="1"/>
  <c r="AW213" i="2"/>
  <c r="AW214" i="2"/>
  <c r="AZ214" i="2" s="1"/>
  <c r="AW215" i="2"/>
  <c r="AW216" i="2"/>
  <c r="AW218" i="2"/>
  <c r="AZ218" i="2" s="1"/>
  <c r="AW219" i="2"/>
  <c r="AZ219" i="2" s="1"/>
  <c r="AW220" i="2"/>
  <c r="AW221" i="2"/>
  <c r="AZ221" i="2" s="1"/>
  <c r="AW222" i="2"/>
  <c r="AZ222" i="2" s="1"/>
  <c r="AW223" i="2"/>
  <c r="AW224" i="2"/>
  <c r="AZ224" i="2" s="1"/>
  <c r="AW225" i="2"/>
  <c r="AW226" i="2"/>
  <c r="AZ226" i="2" s="1"/>
  <c r="AW227" i="2"/>
  <c r="AZ227" i="2" s="1"/>
  <c r="AW228" i="2"/>
  <c r="AZ228" i="2" s="1"/>
  <c r="AW229" i="2"/>
  <c r="AW230" i="2"/>
  <c r="AZ230" i="2" s="1"/>
  <c r="AW231" i="2"/>
  <c r="AZ231" i="2" s="1"/>
  <c r="AW232" i="2"/>
  <c r="AZ232" i="2" s="1"/>
  <c r="AW234" i="2"/>
  <c r="AW235" i="2"/>
  <c r="AZ235" i="2" s="1"/>
  <c r="AW236" i="2"/>
  <c r="AZ236" i="2" s="1"/>
  <c r="AW237" i="2"/>
  <c r="AW238" i="2"/>
  <c r="AZ238" i="2" s="1"/>
  <c r="AW239" i="2"/>
  <c r="AZ239" i="2" s="1"/>
  <c r="AW240" i="2"/>
  <c r="AW241" i="2"/>
  <c r="AZ241" i="2" s="1"/>
  <c r="AW242" i="2"/>
  <c r="AZ242" i="2" s="1"/>
  <c r="AW243" i="2"/>
  <c r="AW244" i="2"/>
  <c r="AZ244" i="2" s="1"/>
  <c r="AW245" i="2"/>
  <c r="AZ245" i="2" s="1"/>
  <c r="AW246" i="2"/>
  <c r="AZ246" i="2" s="1"/>
  <c r="AW249" i="2"/>
  <c r="AZ249" i="2" s="1"/>
  <c r="AW250" i="2"/>
  <c r="AZ250" i="2" s="1"/>
  <c r="AW251" i="2"/>
  <c r="AW253" i="2"/>
  <c r="AZ253" i="2" s="1"/>
  <c r="AW257" i="2"/>
  <c r="AW258" i="2"/>
  <c r="AZ258" i="2" s="1"/>
  <c r="AW259" i="2"/>
  <c r="AZ259" i="2" s="1"/>
  <c r="AW260" i="2"/>
  <c r="AZ260" i="2" s="1"/>
  <c r="AW261" i="2"/>
  <c r="AW262" i="2"/>
  <c r="AZ262" i="2" s="1"/>
  <c r="AW263" i="2"/>
  <c r="AZ263" i="2" s="1"/>
  <c r="AW266" i="2"/>
  <c r="AZ266" i="2" s="1"/>
  <c r="AW267" i="2"/>
  <c r="AZ267" i="2" s="1"/>
  <c r="AW268" i="2"/>
  <c r="AW269" i="2"/>
  <c r="AZ269" i="2" s="1"/>
  <c r="AW270" i="2"/>
  <c r="AZ270" i="2" s="1"/>
  <c r="AW271" i="2"/>
  <c r="AZ271" i="2" s="1"/>
  <c r="AW272" i="2"/>
  <c r="AW273" i="2"/>
  <c r="AZ273" i="2" s="1"/>
  <c r="AW274" i="2"/>
  <c r="AZ274" i="2" s="1"/>
  <c r="AW275" i="2"/>
  <c r="AZ275" i="2" s="1"/>
  <c r="AW276" i="2"/>
  <c r="AZ276" i="2" s="1"/>
  <c r="AW277" i="2"/>
  <c r="AW278" i="2"/>
  <c r="AZ278" i="2" s="1"/>
  <c r="AW279" i="2"/>
  <c r="AZ279" i="2" s="1"/>
  <c r="AW280" i="2"/>
  <c r="AZ280" i="2" s="1"/>
  <c r="AW281" i="2"/>
  <c r="AW282" i="2"/>
  <c r="AZ282" i="2" s="1"/>
  <c r="AW283" i="2"/>
  <c r="AZ283" i="2" s="1"/>
  <c r="AW284" i="2"/>
  <c r="AZ284" i="2" s="1"/>
  <c r="AW285" i="2"/>
  <c r="AW286" i="2"/>
  <c r="AZ286" i="2" s="1"/>
  <c r="AW287" i="2"/>
  <c r="AZ287" i="2" s="1"/>
  <c r="AW288" i="2"/>
  <c r="AZ288" i="2" s="1"/>
  <c r="AW289" i="2"/>
  <c r="AW290" i="2"/>
  <c r="AZ290" i="2" s="1"/>
  <c r="AW291" i="2"/>
  <c r="AZ291" i="2" s="1"/>
  <c r="AW292" i="2"/>
  <c r="AZ292" i="2" s="1"/>
  <c r="AW293" i="2"/>
  <c r="AW294" i="2"/>
  <c r="AZ294" i="2" s="1"/>
  <c r="AW295" i="2"/>
  <c r="AZ295" i="2" s="1"/>
  <c r="AW296" i="2"/>
  <c r="AZ296" i="2" s="1"/>
  <c r="AW297" i="2"/>
  <c r="AW298" i="2"/>
  <c r="AZ298" i="2" s="1"/>
  <c r="AW299" i="2"/>
  <c r="AZ299" i="2" s="1"/>
  <c r="AW300" i="2"/>
  <c r="AZ300" i="2" s="1"/>
  <c r="AW301" i="2"/>
  <c r="AW302" i="2"/>
  <c r="AZ302" i="2" s="1"/>
  <c r="AW303" i="2"/>
  <c r="AZ303" i="2" s="1"/>
  <c r="AW304" i="2"/>
  <c r="AZ304" i="2" s="1"/>
  <c r="AW305" i="2"/>
  <c r="AW306" i="2"/>
  <c r="AZ306" i="2" s="1"/>
  <c r="AW307" i="2"/>
  <c r="AZ307" i="2" s="1"/>
  <c r="AW308" i="2"/>
  <c r="AZ308" i="2" s="1"/>
  <c r="AW309" i="2"/>
  <c r="AW310" i="2"/>
  <c r="AZ310" i="2" s="1"/>
  <c r="AW311" i="2"/>
  <c r="AZ311" i="2" s="1"/>
  <c r="AW312" i="2"/>
  <c r="AZ312" i="2" s="1"/>
  <c r="AW313" i="2"/>
  <c r="AW314" i="2"/>
  <c r="AZ314" i="2" s="1"/>
  <c r="AW315" i="2"/>
  <c r="AZ315" i="2" s="1"/>
  <c r="AW316" i="2"/>
  <c r="AZ316" i="2" s="1"/>
  <c r="AW317" i="2"/>
  <c r="AW318" i="2"/>
  <c r="AZ318" i="2" s="1"/>
  <c r="AW319" i="2"/>
  <c r="AZ319" i="2" s="1"/>
  <c r="AW320" i="2"/>
  <c r="AZ320" i="2" s="1"/>
  <c r="AW321" i="2"/>
  <c r="AW322" i="2"/>
  <c r="AZ322" i="2" s="1"/>
  <c r="AW323" i="2"/>
  <c r="AZ323" i="2" s="1"/>
  <c r="AW324" i="2"/>
  <c r="AZ324" i="2" s="1"/>
  <c r="AW325" i="2"/>
  <c r="AW326" i="2"/>
  <c r="AZ326" i="2" s="1"/>
  <c r="AW327" i="2"/>
  <c r="AZ327" i="2" s="1"/>
  <c r="AW328" i="2"/>
  <c r="AZ328" i="2" s="1"/>
  <c r="AW329" i="2"/>
  <c r="I22" i="2"/>
  <c r="I47" i="2"/>
  <c r="I72" i="2"/>
  <c r="I71" i="2" s="1"/>
  <c r="I74" i="2"/>
  <c r="I88" i="2"/>
  <c r="I107" i="2"/>
  <c r="I127" i="2"/>
  <c r="I142" i="2"/>
  <c r="I159" i="2"/>
  <c r="I173" i="2"/>
  <c r="I185" i="2"/>
  <c r="I196" i="2"/>
  <c r="I217" i="2"/>
  <c r="I233" i="2"/>
  <c r="I248" i="2"/>
  <c r="I252" i="2"/>
  <c r="I256" i="2"/>
  <c r="I265" i="2"/>
  <c r="Q23" i="2"/>
  <c r="Q29" i="2"/>
  <c r="Q30" i="2"/>
  <c r="Q31" i="2"/>
  <c r="Q32" i="2"/>
  <c r="Q33" i="2"/>
  <c r="Q34" i="2"/>
  <c r="Q35" i="2"/>
  <c r="Q36" i="2"/>
  <c r="Q37" i="2"/>
  <c r="Q38" i="2"/>
  <c r="Q40" i="2"/>
  <c r="Q41" i="2"/>
  <c r="Q49" i="2"/>
  <c r="Q50" i="2"/>
  <c r="Q51" i="2"/>
  <c r="Q52" i="2"/>
  <c r="Q53" i="2"/>
  <c r="Q59" i="2"/>
  <c r="Q73" i="2"/>
  <c r="Q76" i="2"/>
  <c r="Q77" i="2"/>
  <c r="Q78" i="2"/>
  <c r="Q79" i="2"/>
  <c r="Q80" i="2"/>
  <c r="Q81" i="2"/>
  <c r="Q82" i="2"/>
  <c r="Q91" i="2"/>
  <c r="Q92" i="2"/>
  <c r="Q93" i="2"/>
  <c r="Q94" i="2"/>
  <c r="Q95" i="2"/>
  <c r="Q96" i="2"/>
  <c r="Q97" i="2"/>
  <c r="Q98" i="2"/>
  <c r="Q111" i="2"/>
  <c r="Q112" i="2"/>
  <c r="Q113" i="2"/>
  <c r="Q121" i="2"/>
  <c r="Q128" i="2"/>
  <c r="Q131" i="2"/>
  <c r="Q133" i="2"/>
  <c r="Q135" i="2"/>
  <c r="Q145" i="2"/>
  <c r="Q146" i="2"/>
  <c r="Q148" i="2"/>
  <c r="Q161" i="2"/>
  <c r="Q162" i="2"/>
  <c r="Q163" i="2"/>
  <c r="Q164" i="2"/>
  <c r="Q166" i="2"/>
  <c r="Q167" i="2"/>
  <c r="Q176" i="2"/>
  <c r="Q177" i="2"/>
  <c r="Q179" i="2"/>
  <c r="Q187" i="2"/>
  <c r="Q188" i="2"/>
  <c r="Q190" i="2"/>
  <c r="Q197" i="2"/>
  <c r="Q200" i="2"/>
  <c r="Q201" i="2"/>
  <c r="Q202" i="2"/>
  <c r="Q203" i="2"/>
  <c r="Q205" i="2"/>
  <c r="Q206" i="2"/>
  <c r="Q218" i="2"/>
  <c r="Q219" i="2"/>
  <c r="Q220" i="2"/>
  <c r="Q236" i="2"/>
  <c r="Q237" i="2"/>
  <c r="Q238" i="2"/>
  <c r="Q242" i="2"/>
  <c r="Q251" i="2"/>
  <c r="Q259" i="2"/>
  <c r="Q26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1" i="2"/>
  <c r="Q302" i="2"/>
  <c r="Q303" i="2"/>
  <c r="Q304" i="2"/>
  <c r="Q308" i="2"/>
  <c r="Q318" i="2"/>
  <c r="Q328" i="2"/>
  <c r="V23" i="2"/>
  <c r="V30" i="2"/>
  <c r="V31" i="2"/>
  <c r="V32" i="2"/>
  <c r="V33" i="2"/>
  <c r="V34" i="2"/>
  <c r="V35" i="2"/>
  <c r="V36" i="2"/>
  <c r="V39" i="2"/>
  <c r="V40" i="2"/>
  <c r="V41" i="2"/>
  <c r="V49" i="2"/>
  <c r="V50" i="2"/>
  <c r="V54" i="2"/>
  <c r="V55" i="2"/>
  <c r="V76" i="2"/>
  <c r="V77" i="2"/>
  <c r="V78" i="2"/>
  <c r="V79" i="2"/>
  <c r="V80" i="2"/>
  <c r="V83" i="2"/>
  <c r="V84" i="2"/>
  <c r="V86" i="2"/>
  <c r="V87" i="2"/>
  <c r="V89" i="2"/>
  <c r="V92" i="2"/>
  <c r="V93" i="2"/>
  <c r="V94" i="2"/>
  <c r="V95" i="2"/>
  <c r="V96" i="2"/>
  <c r="V97" i="2"/>
  <c r="V98" i="2"/>
  <c r="V99" i="2"/>
  <c r="V101" i="2"/>
  <c r="V104" i="2"/>
  <c r="V112" i="2"/>
  <c r="V113" i="2"/>
  <c r="V114" i="2"/>
  <c r="V115" i="2"/>
  <c r="V116" i="2"/>
  <c r="V117" i="2"/>
  <c r="V121" i="2"/>
  <c r="V123" i="2"/>
  <c r="V124" i="2"/>
  <c r="V132" i="2"/>
  <c r="V133" i="2"/>
  <c r="V134" i="2"/>
  <c r="V135" i="2"/>
  <c r="V137" i="2"/>
  <c r="V139" i="2"/>
  <c r="V140" i="2"/>
  <c r="V143" i="2"/>
  <c r="V145" i="2"/>
  <c r="V147" i="2"/>
  <c r="V150" i="2"/>
  <c r="V153" i="2"/>
  <c r="V162" i="2"/>
  <c r="V163" i="2"/>
  <c r="V166" i="2"/>
  <c r="V167" i="2"/>
  <c r="V168" i="2"/>
  <c r="V170" i="2"/>
  <c r="V175" i="2"/>
  <c r="V177" i="2"/>
  <c r="V178" i="2"/>
  <c r="V179" i="2"/>
  <c r="V180" i="2"/>
  <c r="V182" i="2"/>
  <c r="V187" i="2"/>
  <c r="V190" i="2"/>
  <c r="V191" i="2"/>
  <c r="V192" i="2"/>
  <c r="V193" i="2"/>
  <c r="V194" i="2"/>
  <c r="V195" i="2"/>
  <c r="V197" i="2"/>
  <c r="V201" i="2"/>
  <c r="V203" i="2"/>
  <c r="V204" i="2"/>
  <c r="V205" i="2"/>
  <c r="V206" i="2"/>
  <c r="V208" i="2"/>
  <c r="V219" i="2"/>
  <c r="V220" i="2"/>
  <c r="V221" i="2"/>
  <c r="V226" i="2"/>
  <c r="V234" i="2"/>
  <c r="V236" i="2"/>
  <c r="V237" i="2"/>
  <c r="V238" i="2"/>
  <c r="V242" i="2"/>
  <c r="V245" i="2"/>
  <c r="V259" i="2"/>
  <c r="V260" i="2"/>
  <c r="V261" i="2"/>
  <c r="V262" i="2"/>
  <c r="V281" i="2"/>
  <c r="V282" i="2"/>
  <c r="V283" i="2"/>
  <c r="V300" i="2"/>
  <c r="V305" i="2"/>
  <c r="V306" i="2"/>
  <c r="V307" i="2"/>
  <c r="V308" i="2"/>
  <c r="V309" i="2"/>
  <c r="V310" i="2"/>
  <c r="V311" i="2"/>
  <c r="V312" i="2"/>
  <c r="V325" i="2"/>
  <c r="V327" i="2"/>
  <c r="V329" i="2"/>
  <c r="AA23" i="2"/>
  <c r="AA29" i="2"/>
  <c r="AA31" i="2"/>
  <c r="AA32" i="2"/>
  <c r="AA34" i="2"/>
  <c r="AA50" i="2"/>
  <c r="AA53" i="2"/>
  <c r="AA56" i="2"/>
  <c r="AA57" i="2"/>
  <c r="AA58" i="2"/>
  <c r="AA59" i="2"/>
  <c r="AA60" i="2"/>
  <c r="AA61" i="2"/>
  <c r="AA62" i="2"/>
  <c r="AA63" i="2"/>
  <c r="AA67" i="2"/>
  <c r="AA77" i="2"/>
  <c r="AA79" i="2"/>
  <c r="AA81" i="2"/>
  <c r="AA83" i="2"/>
  <c r="AA85" i="2"/>
  <c r="AA86" i="2"/>
  <c r="AA87" i="2"/>
  <c r="AA89" i="2"/>
  <c r="AA99" i="2"/>
  <c r="AA100" i="2"/>
  <c r="AA101" i="2"/>
  <c r="AA102" i="2"/>
  <c r="AA103" i="2"/>
  <c r="AA104" i="2"/>
  <c r="AA105" i="2"/>
  <c r="AA106" i="2"/>
  <c r="AA115" i="2"/>
  <c r="AA116" i="2"/>
  <c r="AA118" i="2"/>
  <c r="AA121" i="2"/>
  <c r="AA123" i="2"/>
  <c r="AA124" i="2"/>
  <c r="AA134" i="2"/>
  <c r="AA135" i="2"/>
  <c r="AA136" i="2"/>
  <c r="AA137" i="2"/>
  <c r="AA138" i="2"/>
  <c r="AA139" i="2"/>
  <c r="AA140" i="2"/>
  <c r="AA141" i="2"/>
  <c r="AA149" i="2"/>
  <c r="AA150" i="2"/>
  <c r="AA151" i="2"/>
  <c r="AA152" i="2"/>
  <c r="AA153" i="2"/>
  <c r="AA157" i="2"/>
  <c r="AA158" i="2"/>
  <c r="AA167" i="2"/>
  <c r="AA168" i="2"/>
  <c r="AA169" i="2"/>
  <c r="AA170" i="2"/>
  <c r="AA178" i="2"/>
  <c r="AA181" i="2"/>
  <c r="AA182" i="2"/>
  <c r="AA183" i="2"/>
  <c r="AA187" i="2"/>
  <c r="AA190" i="2"/>
  <c r="AA191" i="2"/>
  <c r="AA192" i="2"/>
  <c r="AA193" i="2"/>
  <c r="AA194" i="2"/>
  <c r="AA195" i="2"/>
  <c r="AA197" i="2"/>
  <c r="AA201" i="2"/>
  <c r="AA204" i="2"/>
  <c r="AA207" i="2"/>
  <c r="AA208" i="2"/>
  <c r="AA209" i="2"/>
  <c r="AA210" i="2"/>
  <c r="AA211" i="2"/>
  <c r="AA214" i="2"/>
  <c r="AA215" i="2"/>
  <c r="AA220" i="2"/>
  <c r="AA222" i="2"/>
  <c r="AA223" i="2"/>
  <c r="AA224" i="2"/>
  <c r="AA225" i="2"/>
  <c r="AA226" i="2"/>
  <c r="AA227" i="2"/>
  <c r="AA228" i="2"/>
  <c r="AA229" i="2"/>
  <c r="AA230" i="2"/>
  <c r="AA231" i="2"/>
  <c r="AA234" i="2"/>
  <c r="AA236" i="2"/>
  <c r="AA239" i="2"/>
  <c r="AA241" i="2"/>
  <c r="AA243" i="2"/>
  <c r="AA244" i="2"/>
  <c r="AA245" i="2"/>
  <c r="AA261" i="2"/>
  <c r="AA262" i="2"/>
  <c r="AA285" i="2"/>
  <c r="AA286" i="2"/>
  <c r="AA288" i="2"/>
  <c r="AA307" i="2"/>
  <c r="AA310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F23" i="2"/>
  <c r="AF32" i="2"/>
  <c r="AF42" i="2"/>
  <c r="AF43" i="2"/>
  <c r="AF44" i="2"/>
  <c r="AF45" i="2"/>
  <c r="AF46" i="2"/>
  <c r="AF56" i="2"/>
  <c r="AF57" i="2"/>
  <c r="AF58" i="2"/>
  <c r="AF60" i="2"/>
  <c r="AF62" i="2"/>
  <c r="AF63" i="2"/>
  <c r="AF64" i="2"/>
  <c r="AF65" i="2"/>
  <c r="AF66" i="2"/>
  <c r="AF67" i="2"/>
  <c r="AF68" i="2"/>
  <c r="AF69" i="2"/>
  <c r="AF70" i="2"/>
  <c r="AF77" i="2"/>
  <c r="AF79" i="2"/>
  <c r="AF89" i="2"/>
  <c r="AF90" i="2"/>
  <c r="AF100" i="2"/>
  <c r="AF101" i="2"/>
  <c r="AF102" i="2"/>
  <c r="AF103" i="2"/>
  <c r="AF104" i="2"/>
  <c r="AF105" i="2"/>
  <c r="AF106" i="2"/>
  <c r="AF115" i="2"/>
  <c r="AF118" i="2"/>
  <c r="AF119" i="2"/>
  <c r="AF120" i="2"/>
  <c r="AF121" i="2"/>
  <c r="AF122" i="2"/>
  <c r="AF125" i="2"/>
  <c r="AF126" i="2"/>
  <c r="AF137" i="2"/>
  <c r="AF138" i="2"/>
  <c r="AF150" i="2"/>
  <c r="AF154" i="2"/>
  <c r="AF155" i="2"/>
  <c r="AF156" i="2"/>
  <c r="AF157" i="2"/>
  <c r="AF158" i="2"/>
  <c r="AF165" i="2"/>
  <c r="AF168" i="2"/>
  <c r="AF169" i="2"/>
  <c r="AF170" i="2"/>
  <c r="AF171" i="2"/>
  <c r="AF172" i="2"/>
  <c r="AF178" i="2"/>
  <c r="AF181" i="2"/>
  <c r="AF183" i="2"/>
  <c r="AF184" i="2"/>
  <c r="AF191" i="2"/>
  <c r="AF199" i="2"/>
  <c r="AF201" i="2"/>
  <c r="AF204" i="2"/>
  <c r="AF207" i="2"/>
  <c r="AF209" i="2"/>
  <c r="AF210" i="2"/>
  <c r="AF211" i="2"/>
  <c r="AF212" i="2"/>
  <c r="AF213" i="2"/>
  <c r="AF214" i="2"/>
  <c r="AF215" i="2"/>
  <c r="AF216" i="2"/>
  <c r="AF220" i="2"/>
  <c r="AF221" i="2"/>
  <c r="AF223" i="2"/>
  <c r="AF227" i="2"/>
  <c r="AF228" i="2"/>
  <c r="AF232" i="2"/>
  <c r="AF234" i="2"/>
  <c r="AF239" i="2"/>
  <c r="AF240" i="2"/>
  <c r="AF241" i="2"/>
  <c r="AF243" i="2"/>
  <c r="AF244" i="2"/>
  <c r="AF245" i="2"/>
  <c r="AF246" i="2"/>
  <c r="AF288" i="2"/>
  <c r="AF326" i="2"/>
  <c r="S149" i="2"/>
  <c r="V149" i="2" s="1"/>
  <c r="S148" i="2"/>
  <c r="AW148" i="2" s="1"/>
  <c r="L72" i="2"/>
  <c r="L71" i="2" s="1"/>
  <c r="E247" i="2" l="1"/>
  <c r="L247" i="2"/>
  <c r="N247" i="2"/>
  <c r="AV247" i="2"/>
  <c r="AR247" i="2"/>
  <c r="AN247" i="2"/>
  <c r="AJ247" i="2"/>
  <c r="AW149" i="2"/>
  <c r="AZ149" i="2" s="1"/>
  <c r="I247" i="2"/>
  <c r="AW252" i="2"/>
  <c r="G252" i="2" s="1"/>
  <c r="AW74" i="2"/>
  <c r="G74" i="2" s="1"/>
  <c r="S142" i="2"/>
  <c r="S21" i="2" s="1"/>
  <c r="S20" i="2" s="1"/>
  <c r="S19" i="2" s="1"/>
  <c r="S18" i="2" s="1"/>
  <c r="V148" i="2"/>
  <c r="V142" i="2" s="1"/>
  <c r="AW72" i="2"/>
  <c r="G72" i="2" s="1"/>
  <c r="AT21" i="2"/>
  <c r="AT20" i="2" s="1"/>
  <c r="AL21" i="2"/>
  <c r="AL20" i="2" s="1"/>
  <c r="AH21" i="2"/>
  <c r="AH20" i="2" s="1"/>
  <c r="AA265" i="2"/>
  <c r="AA256" i="2"/>
  <c r="AA196" i="2"/>
  <c r="V88" i="2"/>
  <c r="Q74" i="2"/>
  <c r="Q47" i="2"/>
  <c r="Q22" i="2"/>
  <c r="H251" i="2"/>
  <c r="G251" i="2"/>
  <c r="AZ251" i="2"/>
  <c r="AZ248" i="2" s="1"/>
  <c r="AW248" i="2"/>
  <c r="G243" i="2"/>
  <c r="H243" i="2"/>
  <c r="AZ243" i="2"/>
  <c r="H240" i="2"/>
  <c r="G240" i="2"/>
  <c r="AZ240" i="2"/>
  <c r="H237" i="2"/>
  <c r="G237" i="2"/>
  <c r="AZ237" i="2"/>
  <c r="H234" i="2"/>
  <c r="G234" i="2"/>
  <c r="AW233" i="2"/>
  <c r="AZ234" i="2"/>
  <c r="H229" i="2"/>
  <c r="G229" i="2"/>
  <c r="AZ229" i="2"/>
  <c r="H225" i="2"/>
  <c r="G225" i="2"/>
  <c r="AZ225" i="2"/>
  <c r="AW217" i="2"/>
  <c r="H213" i="2"/>
  <c r="G213" i="2"/>
  <c r="AZ213" i="2"/>
  <c r="H209" i="2"/>
  <c r="G209" i="2"/>
  <c r="AZ209" i="2"/>
  <c r="H206" i="2"/>
  <c r="G206" i="2"/>
  <c r="AZ206" i="2"/>
  <c r="H202" i="2"/>
  <c r="G202" i="2"/>
  <c r="AZ202" i="2"/>
  <c r="H198" i="2"/>
  <c r="G198" i="2"/>
  <c r="AZ198" i="2"/>
  <c r="H193" i="2"/>
  <c r="G193" i="2"/>
  <c r="AZ193" i="2"/>
  <c r="H189" i="2"/>
  <c r="G189" i="2"/>
  <c r="AZ189" i="2"/>
  <c r="H187" i="2"/>
  <c r="G187" i="2"/>
  <c r="AZ187" i="2"/>
  <c r="H183" i="2"/>
  <c r="G183" i="2"/>
  <c r="AZ183" i="2"/>
  <c r="H179" i="2"/>
  <c r="G179" i="2"/>
  <c r="AZ179" i="2"/>
  <c r="G175" i="2"/>
  <c r="H175" i="2"/>
  <c r="AZ175" i="2"/>
  <c r="H171" i="2"/>
  <c r="G171" i="2"/>
  <c r="AZ171" i="2"/>
  <c r="H167" i="2"/>
  <c r="G167" i="2"/>
  <c r="AZ167" i="2"/>
  <c r="H163" i="2"/>
  <c r="G163" i="2"/>
  <c r="AZ163" i="2"/>
  <c r="H157" i="2"/>
  <c r="G157" i="2"/>
  <c r="AZ157" i="2"/>
  <c r="H153" i="2"/>
  <c r="G153" i="2"/>
  <c r="AZ153" i="2"/>
  <c r="H150" i="2"/>
  <c r="G150" i="2"/>
  <c r="AZ150" i="2"/>
  <c r="V127" i="2"/>
  <c r="V107" i="2"/>
  <c r="V74" i="2"/>
  <c r="V47" i="2"/>
  <c r="V22" i="2"/>
  <c r="Q248" i="2"/>
  <c r="Q233" i="2"/>
  <c r="Q217" i="2"/>
  <c r="Q185" i="2"/>
  <c r="Q173" i="2"/>
  <c r="Q142" i="2"/>
  <c r="Q127" i="2"/>
  <c r="Q107" i="2"/>
  <c r="Q88" i="2"/>
  <c r="AF185" i="2"/>
  <c r="AF173" i="2"/>
  <c r="AF159" i="2"/>
  <c r="AF142" i="2"/>
  <c r="AF127" i="2"/>
  <c r="AF107" i="2"/>
  <c r="AF74" i="2"/>
  <c r="AF47" i="2"/>
  <c r="AF22" i="2"/>
  <c r="AA233" i="2"/>
  <c r="AA217" i="2"/>
  <c r="AA173" i="2"/>
  <c r="AA142" i="2"/>
  <c r="AA107" i="2"/>
  <c r="AA88" i="2"/>
  <c r="V185" i="2"/>
  <c r="V173" i="2"/>
  <c r="V159" i="2"/>
  <c r="Q265" i="2"/>
  <c r="Q256" i="2"/>
  <c r="Q196" i="2"/>
  <c r="Q71" i="2"/>
  <c r="H143" i="2"/>
  <c r="G143" i="2"/>
  <c r="AZ143" i="2"/>
  <c r="H138" i="2"/>
  <c r="G138" i="2"/>
  <c r="AZ138" i="2"/>
  <c r="H134" i="2"/>
  <c r="G134" i="2"/>
  <c r="AZ134" i="2"/>
  <c r="H128" i="2"/>
  <c r="G128" i="2"/>
  <c r="AZ128" i="2"/>
  <c r="H125" i="2"/>
  <c r="G125" i="2"/>
  <c r="AZ125" i="2"/>
  <c r="G121" i="2"/>
  <c r="H121" i="2"/>
  <c r="AZ121" i="2"/>
  <c r="H117" i="2"/>
  <c r="G117" i="2"/>
  <c r="AZ117" i="2"/>
  <c r="H114" i="2"/>
  <c r="G114" i="2"/>
  <c r="AZ114" i="2"/>
  <c r="H110" i="2"/>
  <c r="G110" i="2"/>
  <c r="AZ110" i="2"/>
  <c r="H105" i="2"/>
  <c r="G105" i="2"/>
  <c r="AZ105" i="2"/>
  <c r="H101" i="2"/>
  <c r="G101" i="2"/>
  <c r="AZ101" i="2"/>
  <c r="H97" i="2"/>
  <c r="G97" i="2"/>
  <c r="AZ97" i="2"/>
  <c r="H93" i="2"/>
  <c r="G93" i="2"/>
  <c r="AZ93" i="2"/>
  <c r="H56" i="2"/>
  <c r="G56" i="2"/>
  <c r="AZ56" i="2"/>
  <c r="H148" i="2"/>
  <c r="G148" i="2"/>
  <c r="AZ148" i="2"/>
  <c r="AF265" i="2"/>
  <c r="AF233" i="2"/>
  <c r="AF217" i="2"/>
  <c r="AF196" i="2"/>
  <c r="AF88" i="2"/>
  <c r="AA185" i="2"/>
  <c r="AA127" i="2"/>
  <c r="AA74" i="2"/>
  <c r="AA47" i="2"/>
  <c r="AA22" i="2"/>
  <c r="V265" i="2"/>
  <c r="V256" i="2"/>
  <c r="V233" i="2"/>
  <c r="V217" i="2"/>
  <c r="V196" i="2"/>
  <c r="H329" i="2"/>
  <c r="G329" i="2"/>
  <c r="AZ329" i="2"/>
  <c r="H325" i="2"/>
  <c r="G325" i="2"/>
  <c r="AZ325" i="2"/>
  <c r="H321" i="2"/>
  <c r="G321" i="2"/>
  <c r="AZ321" i="2"/>
  <c r="H317" i="2"/>
  <c r="G317" i="2"/>
  <c r="AZ317" i="2"/>
  <c r="H313" i="2"/>
  <c r="G313" i="2"/>
  <c r="AZ313" i="2"/>
  <c r="H309" i="2"/>
  <c r="G309" i="2"/>
  <c r="AZ309" i="2"/>
  <c r="H305" i="2"/>
  <c r="G305" i="2"/>
  <c r="AZ305" i="2"/>
  <c r="H301" i="2"/>
  <c r="G301" i="2"/>
  <c r="AZ301" i="2"/>
  <c r="H297" i="2"/>
  <c r="G297" i="2"/>
  <c r="AZ297" i="2"/>
  <c r="H293" i="2"/>
  <c r="G293" i="2"/>
  <c r="AZ293" i="2"/>
  <c r="H289" i="2"/>
  <c r="G289" i="2"/>
  <c r="AZ289" i="2"/>
  <c r="H285" i="2"/>
  <c r="G285" i="2"/>
  <c r="AZ285" i="2"/>
  <c r="H281" i="2"/>
  <c r="G281" i="2"/>
  <c r="AZ281" i="2"/>
  <c r="H277" i="2"/>
  <c r="G277" i="2"/>
  <c r="AZ277" i="2"/>
  <c r="H272" i="2"/>
  <c r="G272" i="2"/>
  <c r="AZ272" i="2"/>
  <c r="H268" i="2"/>
  <c r="G268" i="2"/>
  <c r="AZ268" i="2"/>
  <c r="AW265" i="2"/>
  <c r="H261" i="2"/>
  <c r="G261" i="2"/>
  <c r="AZ261" i="2"/>
  <c r="H257" i="2"/>
  <c r="G257" i="2"/>
  <c r="AW256" i="2"/>
  <c r="AZ257" i="2"/>
  <c r="AZ256" i="2" s="1"/>
  <c r="H84" i="2"/>
  <c r="G84" i="2"/>
  <c r="H80" i="2"/>
  <c r="G80" i="2"/>
  <c r="H76" i="2"/>
  <c r="G76" i="2"/>
  <c r="H68" i="2"/>
  <c r="G68" i="2"/>
  <c r="H64" i="2"/>
  <c r="G64" i="2"/>
  <c r="H60" i="2"/>
  <c r="G60" i="2"/>
  <c r="H50" i="2"/>
  <c r="G50" i="2"/>
  <c r="H45" i="2"/>
  <c r="G45" i="2"/>
  <c r="H38" i="2"/>
  <c r="G38" i="2"/>
  <c r="H34" i="2"/>
  <c r="G34" i="2"/>
  <c r="H30" i="2"/>
  <c r="G30" i="2"/>
  <c r="H26" i="2"/>
  <c r="G26" i="2"/>
  <c r="H23" i="2"/>
  <c r="G23" i="2"/>
  <c r="AZ60" i="2"/>
  <c r="AZ34" i="2"/>
  <c r="AP21" i="2"/>
  <c r="AP20" i="2" s="1"/>
  <c r="H326" i="2"/>
  <c r="G326" i="2"/>
  <c r="H322" i="2"/>
  <c r="G322" i="2"/>
  <c r="G318" i="2"/>
  <c r="H318" i="2"/>
  <c r="G314" i="2"/>
  <c r="H314" i="2"/>
  <c r="H310" i="2"/>
  <c r="G310" i="2"/>
  <c r="H306" i="2"/>
  <c r="G306" i="2"/>
  <c r="G302" i="2"/>
  <c r="H302" i="2"/>
  <c r="G298" i="2"/>
  <c r="H298" i="2"/>
  <c r="H294" i="2"/>
  <c r="G294" i="2"/>
  <c r="H290" i="2"/>
  <c r="G290" i="2"/>
  <c r="H286" i="2"/>
  <c r="G286" i="2"/>
  <c r="H282" i="2"/>
  <c r="G282" i="2"/>
  <c r="H278" i="2"/>
  <c r="G278" i="2"/>
  <c r="H275" i="2"/>
  <c r="G275" i="2"/>
  <c r="H273" i="2"/>
  <c r="G273" i="2"/>
  <c r="H269" i="2"/>
  <c r="G269" i="2"/>
  <c r="H262" i="2"/>
  <c r="G262" i="2"/>
  <c r="H258" i="2"/>
  <c r="G258" i="2"/>
  <c r="H253" i="2"/>
  <c r="G253" i="2"/>
  <c r="H249" i="2"/>
  <c r="G249" i="2"/>
  <c r="H244" i="2"/>
  <c r="G244" i="2"/>
  <c r="H241" i="2"/>
  <c r="G241" i="2"/>
  <c r="H238" i="2"/>
  <c r="G238" i="2"/>
  <c r="H235" i="2"/>
  <c r="G235" i="2"/>
  <c r="G230" i="2"/>
  <c r="H230" i="2"/>
  <c r="H226" i="2"/>
  <c r="G226" i="2"/>
  <c r="H222" i="2"/>
  <c r="G222" i="2"/>
  <c r="H219" i="2"/>
  <c r="G219" i="2"/>
  <c r="H214" i="2"/>
  <c r="G214" i="2"/>
  <c r="H210" i="2"/>
  <c r="G210" i="2"/>
  <c r="H207" i="2"/>
  <c r="G207" i="2"/>
  <c r="H203" i="2"/>
  <c r="G203" i="2"/>
  <c r="H199" i="2"/>
  <c r="G199" i="2"/>
  <c r="H194" i="2"/>
  <c r="G194" i="2"/>
  <c r="H190" i="2"/>
  <c r="G190" i="2"/>
  <c r="H184" i="2"/>
  <c r="G184" i="2"/>
  <c r="H180" i="2"/>
  <c r="G180" i="2"/>
  <c r="H176" i="2"/>
  <c r="G176" i="2"/>
  <c r="H172" i="2"/>
  <c r="G172" i="2"/>
  <c r="H168" i="2"/>
  <c r="G168" i="2"/>
  <c r="H164" i="2"/>
  <c r="G164" i="2"/>
  <c r="H160" i="2"/>
  <c r="G160" i="2"/>
  <c r="H158" i="2"/>
  <c r="G158" i="2"/>
  <c r="H154" i="2"/>
  <c r="G154" i="2"/>
  <c r="H147" i="2"/>
  <c r="G147" i="2"/>
  <c r="H144" i="2"/>
  <c r="G144" i="2"/>
  <c r="H139" i="2"/>
  <c r="G139" i="2"/>
  <c r="H135" i="2"/>
  <c r="G135" i="2"/>
  <c r="H131" i="2"/>
  <c r="G131" i="2"/>
  <c r="H126" i="2"/>
  <c r="G126" i="2"/>
  <c r="H122" i="2"/>
  <c r="G122" i="2"/>
  <c r="H118" i="2"/>
  <c r="G118" i="2"/>
  <c r="H115" i="2"/>
  <c r="G115" i="2"/>
  <c r="H111" i="2"/>
  <c r="G111" i="2"/>
  <c r="H106" i="2"/>
  <c r="G106" i="2"/>
  <c r="H102" i="2"/>
  <c r="G102" i="2"/>
  <c r="H98" i="2"/>
  <c r="G98" i="2"/>
  <c r="H94" i="2"/>
  <c r="G94" i="2"/>
  <c r="H89" i="2"/>
  <c r="G89" i="2"/>
  <c r="H85" i="2"/>
  <c r="G85" i="2"/>
  <c r="H81" i="2"/>
  <c r="G81" i="2"/>
  <c r="H77" i="2"/>
  <c r="G77" i="2"/>
  <c r="H73" i="2"/>
  <c r="G73" i="2"/>
  <c r="H69" i="2"/>
  <c r="G69" i="2"/>
  <c r="H65" i="2"/>
  <c r="G65" i="2"/>
  <c r="H61" i="2"/>
  <c r="G61" i="2"/>
  <c r="H57" i="2"/>
  <c r="G57" i="2"/>
  <c r="H54" i="2"/>
  <c r="G54" i="2"/>
  <c r="H51" i="2"/>
  <c r="G51" i="2"/>
  <c r="H46" i="2"/>
  <c r="G46" i="2"/>
  <c r="H42" i="2"/>
  <c r="G42" i="2"/>
  <c r="H39" i="2"/>
  <c r="G39" i="2"/>
  <c r="H35" i="2"/>
  <c r="G35" i="2"/>
  <c r="G31" i="2"/>
  <c r="H31" i="2"/>
  <c r="H27" i="2"/>
  <c r="G27" i="2"/>
  <c r="H24" i="2"/>
  <c r="G24" i="2"/>
  <c r="AZ203" i="2"/>
  <c r="AZ172" i="2"/>
  <c r="AZ158" i="2"/>
  <c r="AZ144" i="2"/>
  <c r="AZ115" i="2"/>
  <c r="AZ102" i="2"/>
  <c r="AZ89" i="2"/>
  <c r="AZ84" i="2"/>
  <c r="AZ61" i="2"/>
  <c r="AZ45" i="2"/>
  <c r="AZ35" i="2"/>
  <c r="AZ30" i="2"/>
  <c r="AU247" i="2"/>
  <c r="AQ247" i="2"/>
  <c r="AM247" i="2"/>
  <c r="AI247" i="2"/>
  <c r="AT247" i="2"/>
  <c r="AP247" i="2"/>
  <c r="AL247" i="2"/>
  <c r="AH247" i="2"/>
  <c r="H328" i="2"/>
  <c r="G328" i="2"/>
  <c r="H324" i="2"/>
  <c r="G324" i="2"/>
  <c r="H320" i="2"/>
  <c r="G320" i="2"/>
  <c r="H316" i="2"/>
  <c r="G316" i="2"/>
  <c r="H312" i="2"/>
  <c r="G312" i="2"/>
  <c r="H308" i="2"/>
  <c r="G308" i="2"/>
  <c r="H304" i="2"/>
  <c r="G304" i="2"/>
  <c r="H300" i="2"/>
  <c r="G300" i="2"/>
  <c r="H296" i="2"/>
  <c r="G296" i="2"/>
  <c r="H292" i="2"/>
  <c r="G292" i="2"/>
  <c r="H288" i="2"/>
  <c r="G288" i="2"/>
  <c r="H284" i="2"/>
  <c r="G284" i="2"/>
  <c r="H280" i="2"/>
  <c r="G280" i="2"/>
  <c r="H276" i="2"/>
  <c r="G276" i="2"/>
  <c r="H271" i="2"/>
  <c r="G271" i="2"/>
  <c r="H267" i="2"/>
  <c r="G267" i="2"/>
  <c r="H263" i="2"/>
  <c r="G263" i="2"/>
  <c r="H260" i="2"/>
  <c r="G260" i="2"/>
  <c r="H250" i="2"/>
  <c r="G250" i="2"/>
  <c r="H246" i="2"/>
  <c r="G246" i="2"/>
  <c r="H239" i="2"/>
  <c r="G239" i="2"/>
  <c r="H236" i="2"/>
  <c r="G236" i="2"/>
  <c r="H232" i="2"/>
  <c r="G232" i="2"/>
  <c r="H228" i="2"/>
  <c r="G228" i="2"/>
  <c r="H224" i="2"/>
  <c r="G224" i="2"/>
  <c r="H221" i="2"/>
  <c r="G221" i="2"/>
  <c r="H218" i="2"/>
  <c r="G218" i="2"/>
  <c r="H216" i="2"/>
  <c r="G216" i="2"/>
  <c r="H212" i="2"/>
  <c r="G212" i="2"/>
  <c r="H208" i="2"/>
  <c r="G208" i="2"/>
  <c r="H205" i="2"/>
  <c r="G205" i="2"/>
  <c r="H201" i="2"/>
  <c r="G201" i="2"/>
  <c r="H197" i="2"/>
  <c r="G197" i="2"/>
  <c r="H192" i="2"/>
  <c r="G192" i="2"/>
  <c r="G188" i="2"/>
  <c r="H188" i="2"/>
  <c r="H182" i="2"/>
  <c r="G182" i="2"/>
  <c r="H178" i="2"/>
  <c r="G178" i="2"/>
  <c r="H170" i="2"/>
  <c r="G170" i="2"/>
  <c r="H166" i="2"/>
  <c r="G166" i="2"/>
  <c r="H162" i="2"/>
  <c r="G162" i="2"/>
  <c r="H156" i="2"/>
  <c r="G156" i="2"/>
  <c r="H152" i="2"/>
  <c r="G152" i="2"/>
  <c r="H146" i="2"/>
  <c r="G146" i="2"/>
  <c r="H141" i="2"/>
  <c r="G141" i="2"/>
  <c r="H137" i="2"/>
  <c r="G137" i="2"/>
  <c r="G133" i="2"/>
  <c r="H133" i="2"/>
  <c r="H130" i="2"/>
  <c r="G130" i="2"/>
  <c r="H124" i="2"/>
  <c r="G124" i="2"/>
  <c r="H120" i="2"/>
  <c r="G120" i="2"/>
  <c r="H116" i="2"/>
  <c r="G116" i="2"/>
  <c r="H113" i="2"/>
  <c r="G113" i="2"/>
  <c r="H109" i="2"/>
  <c r="G109" i="2"/>
  <c r="H104" i="2"/>
  <c r="G104" i="2"/>
  <c r="H100" i="2"/>
  <c r="G100" i="2"/>
  <c r="H96" i="2"/>
  <c r="G96" i="2"/>
  <c r="H92" i="2"/>
  <c r="G92" i="2"/>
  <c r="H87" i="2"/>
  <c r="G87" i="2"/>
  <c r="H83" i="2"/>
  <c r="G83" i="2"/>
  <c r="H79" i="2"/>
  <c r="G79" i="2"/>
  <c r="H67" i="2"/>
  <c r="G67" i="2"/>
  <c r="H63" i="2"/>
  <c r="G63" i="2"/>
  <c r="H59" i="2"/>
  <c r="G59" i="2"/>
  <c r="H53" i="2"/>
  <c r="G53" i="2"/>
  <c r="H48" i="2"/>
  <c r="G48" i="2"/>
  <c r="H44" i="2"/>
  <c r="G44" i="2"/>
  <c r="H41" i="2"/>
  <c r="G41" i="2"/>
  <c r="H37" i="2"/>
  <c r="G37" i="2"/>
  <c r="H33" i="2"/>
  <c r="G33" i="2"/>
  <c r="H29" i="2"/>
  <c r="G29" i="2"/>
  <c r="H25" i="2"/>
  <c r="G25" i="2"/>
  <c r="AZ216" i="2"/>
  <c r="AZ201" i="2"/>
  <c r="AZ170" i="2"/>
  <c r="AZ156" i="2"/>
  <c r="AZ141" i="2"/>
  <c r="AZ113" i="2"/>
  <c r="AZ100" i="2"/>
  <c r="AZ87" i="2"/>
  <c r="AZ76" i="2"/>
  <c r="AZ64" i="2"/>
  <c r="AZ59" i="2"/>
  <c r="AZ50" i="2"/>
  <c r="AZ48" i="2"/>
  <c r="AZ38" i="2"/>
  <c r="AZ33" i="2"/>
  <c r="AZ23" i="2"/>
  <c r="AW196" i="2"/>
  <c r="AS247" i="2"/>
  <c r="AO247" i="2"/>
  <c r="AK247" i="2"/>
  <c r="AA159" i="2"/>
  <c r="Q159" i="2"/>
  <c r="H327" i="2"/>
  <c r="G327" i="2"/>
  <c r="H323" i="2"/>
  <c r="G323" i="2"/>
  <c r="H319" i="2"/>
  <c r="G319" i="2"/>
  <c r="H315" i="2"/>
  <c r="G315" i="2"/>
  <c r="H311" i="2"/>
  <c r="G311" i="2"/>
  <c r="H307" i="2"/>
  <c r="G307" i="2"/>
  <c r="H303" i="2"/>
  <c r="G303" i="2"/>
  <c r="H299" i="2"/>
  <c r="G299" i="2"/>
  <c r="H295" i="2"/>
  <c r="G295" i="2"/>
  <c r="H291" i="2"/>
  <c r="G291" i="2"/>
  <c r="H287" i="2"/>
  <c r="G287" i="2"/>
  <c r="H283" i="2"/>
  <c r="G283" i="2"/>
  <c r="H279" i="2"/>
  <c r="G279" i="2"/>
  <c r="H274" i="2"/>
  <c r="G274" i="2"/>
  <c r="H270" i="2"/>
  <c r="G270" i="2"/>
  <c r="H266" i="2"/>
  <c r="G266" i="2"/>
  <c r="H259" i="2"/>
  <c r="G259" i="2"/>
  <c r="H245" i="2"/>
  <c r="G245" i="2"/>
  <c r="H242" i="2"/>
  <c r="G242" i="2"/>
  <c r="H231" i="2"/>
  <c r="G231" i="2"/>
  <c r="H227" i="2"/>
  <c r="G227" i="2"/>
  <c r="H223" i="2"/>
  <c r="G223" i="2"/>
  <c r="AZ223" i="2"/>
  <c r="H220" i="2"/>
  <c r="G220" i="2"/>
  <c r="AZ220" i="2"/>
  <c r="H215" i="2"/>
  <c r="G215" i="2"/>
  <c r="AZ215" i="2"/>
  <c r="H211" i="2"/>
  <c r="G211" i="2"/>
  <c r="AZ211" i="2"/>
  <c r="H204" i="2"/>
  <c r="G204" i="2"/>
  <c r="AZ204" i="2"/>
  <c r="H200" i="2"/>
  <c r="G200" i="2"/>
  <c r="AZ200" i="2"/>
  <c r="H195" i="2"/>
  <c r="G195" i="2"/>
  <c r="AZ195" i="2"/>
  <c r="H191" i="2"/>
  <c r="G191" i="2"/>
  <c r="AZ191" i="2"/>
  <c r="H186" i="2"/>
  <c r="G186" i="2"/>
  <c r="AW185" i="2"/>
  <c r="AZ186" i="2"/>
  <c r="H181" i="2"/>
  <c r="G181" i="2"/>
  <c r="AZ181" i="2"/>
  <c r="H177" i="2"/>
  <c r="G177" i="2"/>
  <c r="AZ177" i="2"/>
  <c r="H174" i="2"/>
  <c r="G174" i="2"/>
  <c r="AZ174" i="2"/>
  <c r="H169" i="2"/>
  <c r="G169" i="2"/>
  <c r="AZ169" i="2"/>
  <c r="H165" i="2"/>
  <c r="G165" i="2"/>
  <c r="AZ165" i="2"/>
  <c r="H161" i="2"/>
  <c r="G161" i="2"/>
  <c r="AZ161" i="2"/>
  <c r="H155" i="2"/>
  <c r="G155" i="2"/>
  <c r="AZ155" i="2"/>
  <c r="H151" i="2"/>
  <c r="G151" i="2"/>
  <c r="AZ151" i="2"/>
  <c r="H145" i="2"/>
  <c r="G145" i="2"/>
  <c r="AZ145" i="2"/>
  <c r="H140" i="2"/>
  <c r="G140" i="2"/>
  <c r="AZ140" i="2"/>
  <c r="H136" i="2"/>
  <c r="G136" i="2"/>
  <c r="AZ136" i="2"/>
  <c r="H132" i="2"/>
  <c r="G132" i="2"/>
  <c r="AZ132" i="2"/>
  <c r="H129" i="2"/>
  <c r="G129" i="2"/>
  <c r="AZ129" i="2"/>
  <c r="AW127" i="2"/>
  <c r="H123" i="2"/>
  <c r="G123" i="2"/>
  <c r="AZ123" i="2"/>
  <c r="H119" i="2"/>
  <c r="G119" i="2"/>
  <c r="AZ119" i="2"/>
  <c r="H112" i="2"/>
  <c r="G112" i="2"/>
  <c r="AZ112" i="2"/>
  <c r="H108" i="2"/>
  <c r="G108" i="2"/>
  <c r="AZ108" i="2"/>
  <c r="H103" i="2"/>
  <c r="G103" i="2"/>
  <c r="AZ103" i="2"/>
  <c r="H99" i="2"/>
  <c r="G99" i="2"/>
  <c r="AZ99" i="2"/>
  <c r="H95" i="2"/>
  <c r="G95" i="2"/>
  <c r="AZ95" i="2"/>
  <c r="H91" i="2"/>
  <c r="G91" i="2"/>
  <c r="AZ91" i="2"/>
  <c r="H90" i="2"/>
  <c r="G90" i="2"/>
  <c r="AZ90" i="2"/>
  <c r="H86" i="2"/>
  <c r="G86" i="2"/>
  <c r="AZ86" i="2"/>
  <c r="G82" i="2"/>
  <c r="H82" i="2"/>
  <c r="AZ82" i="2"/>
  <c r="H78" i="2"/>
  <c r="G78" i="2"/>
  <c r="AZ78" i="2"/>
  <c r="H75" i="2"/>
  <c r="G75" i="2"/>
  <c r="AZ75" i="2"/>
  <c r="H70" i="2"/>
  <c r="G70" i="2"/>
  <c r="AZ70" i="2"/>
  <c r="H66" i="2"/>
  <c r="G66" i="2"/>
  <c r="AZ66" i="2"/>
  <c r="H62" i="2"/>
  <c r="G62" i="2"/>
  <c r="AZ62" i="2"/>
  <c r="H58" i="2"/>
  <c r="G58" i="2"/>
  <c r="AZ58" i="2"/>
  <c r="H55" i="2"/>
  <c r="G55" i="2"/>
  <c r="AZ55" i="2"/>
  <c r="H52" i="2"/>
  <c r="G52" i="2"/>
  <c r="AZ52" i="2"/>
  <c r="H49" i="2"/>
  <c r="G49" i="2"/>
  <c r="AZ49" i="2"/>
  <c r="AW47" i="2"/>
  <c r="H43" i="2"/>
  <c r="G43" i="2"/>
  <c r="AZ43" i="2"/>
  <c r="H40" i="2"/>
  <c r="G40" i="2"/>
  <c r="AZ40" i="2"/>
  <c r="H36" i="2"/>
  <c r="G36" i="2"/>
  <c r="AZ36" i="2"/>
  <c r="H32" i="2"/>
  <c r="G32" i="2"/>
  <c r="AZ32" i="2"/>
  <c r="H28" i="2"/>
  <c r="G28" i="2"/>
  <c r="AZ28" i="2"/>
  <c r="AW22" i="2"/>
  <c r="AZ80" i="2"/>
  <c r="AZ68" i="2"/>
  <c r="AZ26" i="2"/>
  <c r="N21" i="2"/>
  <c r="N20" i="2" s="1"/>
  <c r="AW88" i="2"/>
  <c r="AW107" i="2"/>
  <c r="AW159" i="2"/>
  <c r="AW173" i="2"/>
  <c r="F247" i="2"/>
  <c r="AS21" i="2"/>
  <c r="AS20" i="2" s="1"/>
  <c r="AO21" i="2"/>
  <c r="AO20" i="2" s="1"/>
  <c r="AK21" i="2"/>
  <c r="AK20" i="2" s="1"/>
  <c r="AC21" i="2"/>
  <c r="AC20" i="2" s="1"/>
  <c r="AU21" i="2"/>
  <c r="AU20" i="2" s="1"/>
  <c r="AQ21" i="2"/>
  <c r="AQ20" i="2" s="1"/>
  <c r="AM21" i="2"/>
  <c r="AM20" i="2" s="1"/>
  <c r="AI21" i="2"/>
  <c r="AI20" i="2" s="1"/>
  <c r="AV21" i="2"/>
  <c r="AV20" i="2" s="1"/>
  <c r="AV19" i="2" s="1"/>
  <c r="AV18" i="2" s="1"/>
  <c r="AR21" i="2"/>
  <c r="AR20" i="2" s="1"/>
  <c r="AR19" i="2" s="1"/>
  <c r="AR18" i="2" s="1"/>
  <c r="AN21" i="2"/>
  <c r="AN20" i="2" s="1"/>
  <c r="AJ21" i="2"/>
  <c r="AJ20" i="2" s="1"/>
  <c r="X21" i="2"/>
  <c r="X20" i="2" s="1"/>
  <c r="X19" i="2" s="1"/>
  <c r="X18" i="2" s="1"/>
  <c r="L21" i="2"/>
  <c r="L20" i="2" s="1"/>
  <c r="L19" i="2" s="1"/>
  <c r="L18" i="2" s="1"/>
  <c r="E21" i="2"/>
  <c r="E20" i="2" s="1"/>
  <c r="E19" i="2" s="1"/>
  <c r="E18" i="2" s="1"/>
  <c r="I21" i="2"/>
  <c r="I20" i="2" s="1"/>
  <c r="AZ72" i="2" l="1"/>
  <c r="AZ71" i="2" s="1"/>
  <c r="H72" i="2"/>
  <c r="N19" i="2"/>
  <c r="N18" i="2" s="1"/>
  <c r="G149" i="2"/>
  <c r="H74" i="2"/>
  <c r="AN19" i="2"/>
  <c r="AN18" i="2" s="1"/>
  <c r="AJ19" i="2"/>
  <c r="AJ18" i="2" s="1"/>
  <c r="H149" i="2"/>
  <c r="AW142" i="2"/>
  <c r="H142" i="2" s="1"/>
  <c r="AS19" i="2"/>
  <c r="AS18" i="2" s="1"/>
  <c r="H252" i="2"/>
  <c r="AW247" i="2"/>
  <c r="G247" i="2" s="1"/>
  <c r="AP19" i="2"/>
  <c r="AP18" i="2" s="1"/>
  <c r="AQ19" i="2"/>
  <c r="AQ18" i="2" s="1"/>
  <c r="AK19" i="2"/>
  <c r="AK18" i="2" s="1"/>
  <c r="AZ22" i="2"/>
  <c r="AL19" i="2"/>
  <c r="AL18" i="2" s="1"/>
  <c r="Q21" i="2"/>
  <c r="Q20" i="2" s="1"/>
  <c r="AM19" i="2"/>
  <c r="AM18" i="2" s="1"/>
  <c r="AT19" i="2"/>
  <c r="AT18" i="2" s="1"/>
  <c r="AW71" i="2"/>
  <c r="I19" i="2"/>
  <c r="I18" i="2" s="1"/>
  <c r="AU19" i="2"/>
  <c r="AU18" i="2" s="1"/>
  <c r="AZ233" i="2"/>
  <c r="AO19" i="2"/>
  <c r="AO18" i="2" s="1"/>
  <c r="AZ159" i="2"/>
  <c r="AZ173" i="2"/>
  <c r="AF21" i="2"/>
  <c r="AF20" i="2" s="1"/>
  <c r="Q247" i="2"/>
  <c r="AZ196" i="2"/>
  <c r="AH19" i="2"/>
  <c r="AH18" i="2" s="1"/>
  <c r="AA21" i="2"/>
  <c r="AA20" i="2" s="1"/>
  <c r="H107" i="2"/>
  <c r="G107" i="2"/>
  <c r="H127" i="2"/>
  <c r="G127" i="2"/>
  <c r="AZ185" i="2"/>
  <c r="AI19" i="2"/>
  <c r="AI18" i="2" s="1"/>
  <c r="H159" i="2"/>
  <c r="G159" i="2"/>
  <c r="H47" i="2"/>
  <c r="G47" i="2"/>
  <c r="AZ74" i="2"/>
  <c r="AZ127" i="2"/>
  <c r="AZ88" i="2"/>
  <c r="H256" i="2"/>
  <c r="G256" i="2"/>
  <c r="AZ142" i="2"/>
  <c r="AZ217" i="2"/>
  <c r="H22" i="2"/>
  <c r="G22" i="2"/>
  <c r="H196" i="2"/>
  <c r="G196" i="2"/>
  <c r="AZ265" i="2"/>
  <c r="H217" i="2"/>
  <c r="G217" i="2"/>
  <c r="H233" i="2"/>
  <c r="G233" i="2"/>
  <c r="AC19" i="2"/>
  <c r="AC18" i="2" s="1"/>
  <c r="H88" i="2"/>
  <c r="G88" i="2"/>
  <c r="AZ107" i="2"/>
  <c r="H173" i="2"/>
  <c r="G173" i="2"/>
  <c r="AZ47" i="2"/>
  <c r="H185" i="2"/>
  <c r="G185" i="2"/>
  <c r="AZ252" i="2"/>
  <c r="AZ247" i="2" s="1"/>
  <c r="H265" i="2"/>
  <c r="G265" i="2"/>
  <c r="V21" i="2"/>
  <c r="V20" i="2" s="1"/>
  <c r="H248" i="2"/>
  <c r="G248" i="2"/>
  <c r="AF19" i="2" l="1"/>
  <c r="AF18" i="2" s="1"/>
  <c r="G142" i="2"/>
  <c r="H247" i="2"/>
  <c r="Q19" i="2"/>
  <c r="Q18" i="2" s="1"/>
  <c r="H71" i="2"/>
  <c r="G71" i="2"/>
  <c r="AW21" i="2"/>
  <c r="G21" i="2" s="1"/>
  <c r="AA19" i="2"/>
  <c r="AA18" i="2" s="1"/>
  <c r="V19" i="2"/>
  <c r="V18" i="2" s="1"/>
  <c r="AZ21" i="2"/>
  <c r="AZ20" i="2" s="1"/>
  <c r="AZ19" i="2" s="1"/>
  <c r="AZ18" i="2" s="1"/>
  <c r="AW20" i="2" l="1"/>
  <c r="H20" i="2" s="1"/>
  <c r="H21" i="2"/>
  <c r="G20" i="2" l="1"/>
  <c r="AW19" i="2"/>
  <c r="H19" i="2" s="1"/>
  <c r="AW18" i="2" l="1"/>
  <c r="H18" i="2" s="1"/>
  <c r="G19" i="2"/>
  <c r="R35" i="3"/>
  <c r="R36" i="3"/>
  <c r="AU20" i="4"/>
  <c r="G18" i="2" l="1"/>
  <c r="F36" i="3"/>
  <c r="L36" i="3"/>
  <c r="K36" i="3" s="1"/>
  <c r="F35" i="3"/>
  <c r="L35" i="3"/>
  <c r="K35" i="3" s="1"/>
  <c r="R26" i="3"/>
  <c r="H35" i="3" l="1"/>
  <c r="I35" i="3" s="1"/>
  <c r="F26" i="3"/>
  <c r="L26" i="3"/>
  <c r="K26" i="3" s="1"/>
  <c r="H36" i="3"/>
  <c r="I36" i="3" s="1"/>
  <c r="AU21" i="22"/>
  <c r="AU89" i="22"/>
  <c r="AU88" i="22" s="1"/>
  <c r="Y91" i="22"/>
  <c r="Y88" i="22" s="1"/>
  <c r="Y22" i="22" s="1"/>
  <c r="AU92" i="22"/>
  <c r="AU91" i="22" s="1"/>
  <c r="AU94" i="22"/>
  <c r="Y21" i="22" l="1"/>
  <c r="Y20" i="22" s="1"/>
  <c r="Y19" i="22" s="1"/>
  <c r="H26" i="3"/>
  <c r="I26" i="3" s="1"/>
  <c r="X22" i="22"/>
  <c r="X21" i="22" s="1"/>
  <c r="X20" i="22" s="1"/>
  <c r="X19" i="22" s="1"/>
  <c r="AU20" i="22"/>
  <c r="AU19" i="22" s="1"/>
  <c r="AU22" i="23" l="1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D130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D21" i="21"/>
  <c r="D115" i="20"/>
  <c r="AW112" i="20"/>
  <c r="AU112" i="20"/>
  <c r="AS112" i="20"/>
  <c r="AQ112" i="20"/>
  <c r="AO112" i="20"/>
  <c r="AM112" i="20"/>
  <c r="AK112" i="20"/>
  <c r="AI112" i="20"/>
  <c r="AG112" i="20"/>
  <c r="AE112" i="20"/>
  <c r="AC112" i="20"/>
  <c r="Z112" i="20"/>
  <c r="X112" i="20"/>
  <c r="V112" i="20"/>
  <c r="T112" i="20"/>
  <c r="R112" i="20"/>
  <c r="P112" i="20"/>
  <c r="N112" i="20"/>
  <c r="L112" i="20"/>
  <c r="J112" i="20"/>
  <c r="H112" i="20"/>
  <c r="F112" i="20"/>
  <c r="D112" i="20"/>
  <c r="D22" i="20"/>
  <c r="AU21" i="23" l="1"/>
  <c r="AU20" i="23" s="1"/>
  <c r="D20" i="21"/>
  <c r="D19" i="21" s="1"/>
  <c r="D21" i="20"/>
  <c r="D20" i="20" s="1"/>
  <c r="L20" i="5" l="1"/>
  <c r="E20" i="5"/>
  <c r="S21" i="5" l="1"/>
  <c r="Z21" i="5" l="1"/>
  <c r="S20" i="5"/>
  <c r="Z20" i="5" s="1"/>
  <c r="AA67" i="1" l="1"/>
  <c r="AA66" i="1" s="1"/>
  <c r="AA21" i="1" s="1"/>
  <c r="D67" i="1"/>
  <c r="D66" i="1" s="1"/>
  <c r="AA72" i="1"/>
  <c r="D76" i="1"/>
  <c r="D72" i="1"/>
  <c r="D22" i="1"/>
  <c r="D21" i="1" l="1"/>
  <c r="D20" i="1" s="1"/>
  <c r="AA20" i="1"/>
  <c r="D71" i="1" l="1"/>
  <c r="R27" i="3"/>
  <c r="R41" i="3"/>
  <c r="R42" i="3"/>
  <c r="F42" i="3" l="1"/>
  <c r="L42" i="3"/>
  <c r="K42" i="3" s="1"/>
  <c r="F41" i="3"/>
  <c r="L41" i="3"/>
  <c r="K41" i="3" s="1"/>
  <c r="F27" i="3"/>
  <c r="L27" i="3"/>
  <c r="K27" i="3" s="1"/>
  <c r="R40" i="3"/>
  <c r="F40" i="3" l="1"/>
  <c r="L40" i="3"/>
  <c r="K40" i="3" s="1"/>
  <c r="H41" i="3"/>
  <c r="I41" i="3" s="1"/>
  <c r="H27" i="3"/>
  <c r="I27" i="3" s="1"/>
  <c r="H42" i="3"/>
  <c r="I42" i="3" s="1"/>
  <c r="R25" i="3"/>
  <c r="F25" i="3" l="1"/>
  <c r="H25" i="3" s="1"/>
  <c r="I25" i="3" s="1"/>
  <c r="L25" i="3"/>
  <c r="K25" i="3" s="1"/>
  <c r="H40" i="3"/>
  <c r="I40" i="3" s="1"/>
  <c r="R24" i="3"/>
  <c r="F24" i="3" l="1"/>
  <c r="L24" i="3"/>
  <c r="K24" i="3" s="1"/>
  <c r="R52" i="3"/>
  <c r="M22" i="3"/>
  <c r="F52" i="3" l="1"/>
  <c r="H52" i="3" s="1"/>
  <c r="H44" i="3" s="1"/>
  <c r="L52" i="3"/>
  <c r="K52" i="3" s="1"/>
  <c r="H24" i="3"/>
  <c r="R22" i="3"/>
  <c r="M44" i="3"/>
  <c r="I24" i="3" l="1"/>
  <c r="H22" i="3"/>
  <c r="H21" i="3" s="1"/>
  <c r="H20" i="3" s="1"/>
  <c r="H19" i="3" s="1"/>
  <c r="H18" i="3" s="1"/>
  <c r="F22" i="3"/>
  <c r="L22" i="3"/>
  <c r="K22" i="3" s="1"/>
  <c r="R44" i="3"/>
  <c r="M21" i="3"/>
  <c r="I52" i="3"/>
  <c r="I44" i="3" s="1"/>
  <c r="F44" i="3" l="1"/>
  <c r="L44" i="3"/>
  <c r="K44" i="3" s="1"/>
  <c r="I22" i="3"/>
  <c r="M20" i="3"/>
  <c r="R21" i="3"/>
  <c r="I21" i="3" l="1"/>
  <c r="I20" i="3" s="1"/>
  <c r="I19" i="3" s="1"/>
  <c r="I18" i="3" s="1"/>
  <c r="F21" i="3"/>
  <c r="L21" i="3"/>
  <c r="K21" i="3" s="1"/>
  <c r="R20" i="3"/>
  <c r="M19" i="3"/>
  <c r="F20" i="3" l="1"/>
  <c r="L20" i="3"/>
  <c r="K20" i="3" s="1"/>
  <c r="R19" i="3"/>
  <c r="M18" i="3"/>
  <c r="M10" i="3" s="1"/>
  <c r="R18" i="3" l="1"/>
  <c r="L19" i="3"/>
  <c r="K19" i="3" s="1"/>
  <c r="F19" i="3"/>
  <c r="L18" i="3" l="1"/>
  <c r="R10" i="3"/>
  <c r="F18" i="3"/>
</calcChain>
</file>

<file path=xl/sharedStrings.xml><?xml version="1.0" encoding="utf-8"?>
<sst xmlns="http://schemas.openxmlformats.org/spreadsheetml/2006/main" count="5390" uniqueCount="1268">
  <si>
    <t>полное наименование субъекта электроэнергетики</t>
  </si>
  <si>
    <t>реквизиты решения органа исполнительной власти, утвердившего инвестиционную программу</t>
  </si>
  <si>
    <t>Номер группы инвестиционных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</si>
  <si>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</si>
  <si>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</si>
  <si>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Цели реализации инвестиционных проектов и плановые (фактические) значения количественных показателей, характеризующие достижение таких целей</t>
  </si>
  <si>
    <t>Развитие электрической сети/усиление существующей электрической сети, связанное с подключением новых потребителей</t>
  </si>
  <si>
    <t>Замещение (обновление) электрической сети/повышение экономической эффективности (мероприятия направленные на снижение эксплуатационных затрат) оказания услуг в сфере электроэнергетики</t>
  </si>
  <si>
    <t xml:space="preserve">Повышение надежности оказываемых услуг в сфере электроэнергетики </t>
  </si>
  <si>
    <t xml:space="preserve">Повышение качества оказываемых услуг в сфере электроэнергетики </t>
  </si>
  <si>
    <t>Выполнение требований законодательства Российской Федерации, предписаний органов исполнительной власти, регламентов рынков электрической энергии</t>
  </si>
  <si>
    <t>Обеспечение текущей деятельности в сфере электроэнергетики, в том числе развитие информационной инфраструктуры, хозяйственное обеспечение деятельности</t>
  </si>
  <si>
    <t>Инвестиции, связанные с деятельностью, не относящейся к сфере электроэнергетики</t>
  </si>
  <si>
    <t>Показатель увеличения мощности трансформаторов на ПС, не связанных с осуществлением технологического присоединения, МВА</t>
  </si>
  <si>
    <t>Показатель увеличения протяженности линий электропередачи, не связанного с осуществлением технологического присоединения, км</t>
  </si>
  <si>
    <t>Показатель увеличения протяженности линий электропередачи, связанного с осуществлением технологического присоединения, км</t>
  </si>
  <si>
    <t>Показатель максимальной мощности присоединяемых потребителей электрической энергии, Мвт</t>
  </si>
  <si>
    <t>Показатель максимальной мощности присоединяемых объектов по производству электрической энергии, МВТ</t>
  </si>
  <si>
    <t>Показатель максимальной мощности энергопринимающих устройств при осуществлении технологического присоединения объектов электросетевого хозяйства, принадлежащих иным ТСО или иным лицам, МВт</t>
  </si>
  <si>
    <t>Показатель степени загрузки трансформаторной подстанции, %</t>
  </si>
  <si>
    <t>Показатель замены силовых трансформаторов, МВА</t>
  </si>
  <si>
    <t>Показател замены линий электропередач, км</t>
  </si>
  <si>
    <t>Показатель замены выключателей, шт.</t>
  </si>
  <si>
    <t>Показатель замены устройств компенсации реактивной мощности, шт.</t>
  </si>
  <si>
    <t>Показатель изменений доли полезного отпуска ээ, который формруется посредством приборов учета, включенных в систему сбора и передачи данных, %</t>
  </si>
  <si>
    <t>Показатель оценки изменения средней продолжительности прекращения передачи электрической энергии потребителям услуг (saidi)</t>
  </si>
  <si>
    <t>Показатель оценки изменения средней частоты прекращения предачи электрической энергии потребителям услуг (saifi)</t>
  </si>
  <si>
    <t>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</t>
  </si>
  <si>
    <t>Показатель числа обязательств сетевой организации по осуществлению технологического присоединения, исполненных в рамках инвестиционной программы с нарушением установленного срока технологического присоединения</t>
  </si>
  <si>
    <t>Показатель объема финансовых потребностей, необходимых для реализации мероприятий, направленных на выполнение требований законодательства, млн. рублей</t>
  </si>
  <si>
    <t>Показатель объема финансовых потребностей, необходимых для реализации мероприятий, направленых на выполнение предписаний органов исполнительной власти, млн. рублей</t>
  </si>
  <si>
    <t>Показатель объема финансовых потребностей, необходимых для реализации мероприятий, направленных на развитие информационной инфраструктуры, млн. рублей</t>
  </si>
  <si>
    <t>Показатель объема финансовых потребностей, необходимых для реализации мероприятий, направленных на реализацию инвестиционных проектов, связанных с деятельностью, не относящейся к сфере электроэнергетики, млн. рублей</t>
  </si>
  <si>
    <t>Утвержденный план</t>
  </si>
  <si>
    <t>Предложение по корректировке утвержденного плана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</si>
  <si>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</si>
  <si>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</si>
  <si>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</si>
  <si>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</si>
  <si>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</si>
  <si>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</si>
  <si>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</si>
  <si>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</si>
  <si>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</si>
  <si>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</si>
  <si>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</si>
  <si>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</si>
  <si>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</si>
  <si>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</si>
  <si>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</si>
  <si>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</si>
  <si>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</si>
  <si>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</si>
  <si>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</si>
  <si>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</si>
  <si>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</si>
  <si>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</si>
  <si>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</si>
  <si>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</si>
  <si>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</si>
  <si>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</si>
  <si>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6.1</t>
  </si>
  <si>
    <t>6.2</t>
  </si>
  <si>
    <t>6.3</t>
  </si>
  <si>
    <t>6.4</t>
  </si>
  <si>
    <t>7.1</t>
  </si>
  <si>
    <t>7.2</t>
  </si>
  <si>
    <t>7.3</t>
  </si>
  <si>
    <t>7.4</t>
  </si>
  <si>
    <t>8.1</t>
  </si>
  <si>
    <t>8.2</t>
  </si>
  <si>
    <t>8.3</t>
  </si>
  <si>
    <t>8.4</t>
  </si>
  <si>
    <t>8.5</t>
  </si>
  <si>
    <t>8.6</t>
  </si>
  <si>
    <t>9.1</t>
  </si>
  <si>
    <t>9.2</t>
  </si>
  <si>
    <t>9.3</t>
  </si>
  <si>
    <t>10.1</t>
  </si>
  <si>
    <t>10.2</t>
  </si>
  <si>
    <t>0</t>
  </si>
  <si>
    <t>ВСЕГО по инвестиционной программе,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</si>
  <si>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</si>
  <si>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</si>
  <si>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1.4</t>
  </si>
  <si>
    <t>Прочее новое строительство объектов электросетевого хозяйства, всего, в том числе:</t>
  </si>
  <si>
    <t>1.6</t>
  </si>
  <si>
    <t>Прочие инвестиционные проекты, всего, в том числе:</t>
  </si>
  <si>
    <t>Год раскрытия информации: 2017 год</t>
  </si>
  <si>
    <t>Показатель увеличения мощности трансформаторов на ПС, связанных с осуществлением технологического присоединения, МВА</t>
  </si>
  <si>
    <t>Показатель объема финансовых потребностей, необходимых для реализации мероприятий, направленых на выполенение требований регламентов рынков электрической энергии, млн. рублей</t>
  </si>
  <si>
    <t>Реконструкция, модернизация, техническое перевооружение всего, в том числе:</t>
  </si>
  <si>
    <t>1.2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</si>
  <si>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</si>
  <si>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</t>
  </si>
  <si>
    <t>Г</t>
  </si>
  <si>
    <t>3</t>
  </si>
  <si>
    <t>Год начала  реализации инвестиционного проекта</t>
  </si>
  <si>
    <t xml:space="preserve">Оценка полной стоимости инвестиционного проекта в прогнозных ценах соответствующих лет, млн. рублей (с НДС) </t>
  </si>
  <si>
    <t xml:space="preserve">Остаток финансирования капитальных вложений в прогнозных ценах соответствующих лет,  млн. рублей (с НДС) </t>
  </si>
  <si>
    <t>Финансирование капитальных вложений в прогнозных ценах соответствующих лет, млн. рублей (с НДС)</t>
  </si>
  <si>
    <t>Краткое обоснование  корректировки утвержденного плана</t>
  </si>
  <si>
    <t>План</t>
  </si>
  <si>
    <t>Предложение по корректировке утвержденного плана 2021 года</t>
  </si>
  <si>
    <t>Предложение по корректировке утвержденного плана 2022 года</t>
  </si>
  <si>
    <t>Итого за период реализации инвестиционной программы (план)</t>
  </si>
  <si>
    <t>Итого за период реализации инвестиционной программы (с учетом предложений по корректировке утвержденного плана)</t>
  </si>
  <si>
    <t xml:space="preserve">План </t>
  </si>
  <si>
    <t>в ценах, сложившихся ко времени составления сметной документации, млн. рублей (с НДС)</t>
  </si>
  <si>
    <t>месяц и год составления сметной документации</t>
  </si>
  <si>
    <t>План на 01.01.2017 год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</si>
  <si>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</si>
  <si>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</si>
  <si>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</t>
  </si>
  <si>
    <t>средств, полученных от оказания услуг по регулируемым государством ценам (тарифам)</t>
  </si>
  <si>
    <t>иных источников финансирования</t>
  </si>
  <si>
    <t>32.46</t>
  </si>
  <si>
    <t>32.47</t>
  </si>
  <si>
    <t>32.48</t>
  </si>
  <si>
    <t>32.49</t>
  </si>
  <si>
    <t>32.50</t>
  </si>
  <si>
    <t>нд</t>
  </si>
  <si>
    <t>Увеличение объема работ</t>
  </si>
  <si>
    <t>Перенос сроков реализации мероприятия</t>
  </si>
  <si>
    <t xml:space="preserve">Необходимость внедрения системы АИИСКУЭ </t>
  </si>
  <si>
    <t>Отсутствие мероприятия в утвержденной инвестиционной программе</t>
  </si>
  <si>
    <t>Перенос сроков застройки микрорайона</t>
  </si>
  <si>
    <t>Отмена мероприятия</t>
  </si>
  <si>
    <t>Необходимость приобретения спецтехники</t>
  </si>
  <si>
    <t>Остаток освоения капитальных вложений, млн. рублей (без НДС)</t>
  </si>
  <si>
    <t>План на 01.01.2017 года</t>
  </si>
  <si>
    <t>2018 год</t>
  </si>
  <si>
    <t>2019 год</t>
  </si>
  <si>
    <t>2020 год</t>
  </si>
  <si>
    <t>2021 год</t>
  </si>
  <si>
    <t>Итого за период реализации инвестиционной программы (предложение по корректировке утвержденного плана)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</si>
  <si>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</si>
  <si>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</si>
  <si>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</si>
  <si>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</si>
  <si>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</si>
  <si>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</si>
  <si>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</si>
  <si>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2017 год</t>
  </si>
  <si>
    <t>нематериальные активы</t>
  </si>
  <si>
    <t>основные средства</t>
  </si>
  <si>
    <t>млн. рублей (без НДС)</t>
  </si>
  <si>
    <t>МВ×А</t>
  </si>
  <si>
    <t>Мвар</t>
  </si>
  <si>
    <t>км ЛЭП</t>
  </si>
  <si>
    <t>МВт</t>
  </si>
  <si>
    <t>Другое</t>
  </si>
  <si>
    <t>9</t>
  </si>
  <si>
    <t>I кв.</t>
  </si>
  <si>
    <t>II кв.</t>
  </si>
  <si>
    <t>III кв.</t>
  </si>
  <si>
    <t>IV кв.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</si>
  <si>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</si>
  <si>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</si>
  <si>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</si>
  <si>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</si>
  <si>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</si>
  <si>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</si>
  <si>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</si>
  <si>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</si>
  <si>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</si>
  <si>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</si>
  <si>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</si>
  <si>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</si>
  <si>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</si>
  <si>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</si>
  <si>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4.3.1</t>
  </si>
  <si>
    <t>4.3.2</t>
  </si>
  <si>
    <t>4.3.3</t>
  </si>
  <si>
    <t>4.3.4</t>
  </si>
  <si>
    <t>4.3.5</t>
  </si>
  <si>
    <t>4.3.6</t>
  </si>
  <si>
    <t>4.3.7</t>
  </si>
  <si>
    <t>4.4.1</t>
  </si>
  <si>
    <t>4.4.2</t>
  </si>
  <si>
    <t>4.4.3</t>
  </si>
  <si>
    <t>4.4.4</t>
  </si>
  <si>
    <t>4.4.5</t>
  </si>
  <si>
    <t>4.4.6</t>
  </si>
  <si>
    <t>4.4.7</t>
  </si>
  <si>
    <t>5</t>
  </si>
  <si>
    <t>6</t>
  </si>
  <si>
    <t>7</t>
  </si>
  <si>
    <t>8</t>
  </si>
  <si>
    <t>10</t>
  </si>
  <si>
    <t>11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</si>
  <si>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 в 2017 году</t>
  </si>
  <si>
    <t>План (Утвержденный план)</t>
  </si>
  <si>
    <t>Квартал</t>
  </si>
  <si>
    <t>5.1.1</t>
  </si>
  <si>
    <t>5.1.2</t>
  </si>
  <si>
    <t>5.1.3</t>
  </si>
  <si>
    <t>5.1.4</t>
  </si>
  <si>
    <t>5.1.5</t>
  </si>
  <si>
    <t>5.1.6</t>
  </si>
  <si>
    <t>5.2.1</t>
  </si>
  <si>
    <t>5.2.2</t>
  </si>
  <si>
    <t>5.2.3</t>
  </si>
  <si>
    <t>5.2.4</t>
  </si>
  <si>
    <t>5.2.5</t>
  </si>
  <si>
    <t>5.2.6</t>
  </si>
  <si>
    <t>5.3.1</t>
  </si>
  <si>
    <t>5.3.2</t>
  </si>
  <si>
    <t>5.3.3</t>
  </si>
  <si>
    <t>5.3.4</t>
  </si>
  <si>
    <t>5.3.5</t>
  </si>
  <si>
    <t>5.3.6</t>
  </si>
  <si>
    <t>5.4.1</t>
  </si>
  <si>
    <t>5.4.2</t>
  </si>
  <si>
    <t>5.4.3</t>
  </si>
  <si>
    <t>5.4.4</t>
  </si>
  <si>
    <t>5.4.5</t>
  </si>
  <si>
    <t>5.4.6</t>
  </si>
  <si>
    <t>5.5.1</t>
  </si>
  <si>
    <t>5.5.2</t>
  </si>
  <si>
    <t>5.5.3</t>
  </si>
  <si>
    <t>5.5.4</t>
  </si>
  <si>
    <t>5.5.5</t>
  </si>
  <si>
    <t>5.5.6</t>
  </si>
  <si>
    <t>5.7.1</t>
  </si>
  <si>
    <t>5.7.2</t>
  </si>
  <si>
    <t>5.7.3</t>
  </si>
  <si>
    <t>5.7.4</t>
  </si>
  <si>
    <t>5.7.5</t>
  </si>
  <si>
    <t>5.7.6</t>
  </si>
  <si>
    <t>Итого план 2017 год</t>
  </si>
  <si>
    <t>Итого план 2018 год</t>
  </si>
  <si>
    <t>Итого план 2019 год</t>
  </si>
  <si>
    <t>Итого план 2020 год</t>
  </si>
  <si>
    <t xml:space="preserve">на 2018 год </t>
  </si>
  <si>
    <t xml:space="preserve">на 2019 год </t>
  </si>
  <si>
    <t xml:space="preserve">на 2017 год </t>
  </si>
  <si>
    <t xml:space="preserve">на 2020 год </t>
  </si>
  <si>
    <t xml:space="preserve">на 2021 год </t>
  </si>
  <si>
    <t>Показатель объема финансовых потребностей, необходимых для реализации мероприятий, направленных на реализацию инвестиционных проектов, связанных с деятельностью, не относящейся к сфере электроэнергетики, млн. рублей без НДС</t>
  </si>
  <si>
    <t>Показатель объема финансовых потребностей, необходимых для реализации мероприятий, направленных на хозяйственное обеспечение деятельности сетевой организации, млн. рублей без НДС</t>
  </si>
  <si>
    <t>Показатель объема финансовых потребностей, необходимых для реализации мероприятий, направленных на развитие информационной инфраструктуры, млн. рублей без НДС</t>
  </si>
  <si>
    <t xml:space="preserve"> </t>
  </si>
  <si>
    <t>Раздел 1. Перечень инвестиционных проектов</t>
  </si>
  <si>
    <t xml:space="preserve"> План ввода основных средств (плановые показатели реализации инвестиционной  программы)</t>
  </si>
  <si>
    <t>Раздел 1. План принятия основных средств и нематериальных активов к бухгалтерскому учету</t>
  </si>
  <si>
    <t>План ввода основных средств</t>
  </si>
  <si>
    <t>Раздел 2.  План принятия основных средств и нематериальных активов к бухгалтерскому учету (с распределением по кварталам) на 2018год</t>
  </si>
  <si>
    <t>Раздел 2.  План принятия основных средств и нематериальных активов к бухгалтерскому учету (с распределением по кварталам) на 2019 год</t>
  </si>
  <si>
    <t>Раздел 2.  План принятия основных средств и нематериальных активов к бухгалтерскому учету (с распределением по кварталам) на 2020 год</t>
  </si>
  <si>
    <t>Раздел 2.  План принятия основных средств и нематериальных активов к бухгалтерскому учету (с распределением по кварталам) на 2021 год</t>
  </si>
  <si>
    <t>Раздел 1. Краткое описание инвестиционной программы. 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</si>
  <si>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Плановые показатели реализации инвестиционной программы</t>
  </si>
  <si>
    <t xml:space="preserve">Приложение  № </t>
  </si>
  <si>
    <t>к приказу МПИП РБ</t>
  </si>
  <si>
    <t>от 31.10.2016 №251</t>
  </si>
  <si>
    <t>11.1</t>
  </si>
  <si>
    <t>11.2</t>
  </si>
  <si>
    <t>План 2019 года, млн. рублей (с НДС)</t>
  </si>
  <si>
    <t>План 2020 года, млн. рублей (с НДС)</t>
  </si>
  <si>
    <t>План 2021 года, млн. рублей (с НДС)</t>
  </si>
  <si>
    <t>План, млн. руб. (без НДС)</t>
  </si>
  <si>
    <t>14.1</t>
  </si>
  <si>
    <t>14.2</t>
  </si>
  <si>
    <t>14.3</t>
  </si>
  <si>
    <t>14.4</t>
  </si>
  <si>
    <t>14.5</t>
  </si>
  <si>
    <t>15</t>
  </si>
  <si>
    <t xml:space="preserve">Год начала реализации инвестиционного проекта </t>
  </si>
  <si>
    <t>.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</si>
  <si>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</si>
  <si>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</si>
  <si>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</si>
  <si>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</si>
  <si>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</si>
  <si>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</si>
  <si>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</si>
  <si>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</si>
  <si>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</si>
  <si>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</si>
  <si>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</si>
  <si>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</si>
  <si>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</si>
  <si>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</si>
  <si>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</si>
  <si>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</si>
  <si>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</si>
  <si>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</si>
  <si>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</si>
  <si>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</si>
  <si>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</si>
  <si>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</si>
  <si>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</si>
  <si>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</si>
  <si>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</si>
  <si>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</si>
  <si>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</si>
  <si>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</si>
  <si>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12</t>
  </si>
  <si>
    <t>13</t>
  </si>
  <si>
    <t>Освоение капитальных вложений в прогнозных ценах соответствующих лет, млн. руб. (без НДС)</t>
  </si>
  <si>
    <t>14</t>
  </si>
  <si>
    <t>16</t>
  </si>
  <si>
    <t>Утвержденный план 2017 года, млн. рублей (с НДС)</t>
  </si>
  <si>
    <t>5.1.7</t>
  </si>
  <si>
    <t>5.2.7</t>
  </si>
  <si>
    <t>5.3.7</t>
  </si>
  <si>
    <t>5.4.7</t>
  </si>
  <si>
    <t>5.5.7</t>
  </si>
  <si>
    <t>Итого</t>
  </si>
  <si>
    <t>6.1.1</t>
  </si>
  <si>
    <t>6.1.2</t>
  </si>
  <si>
    <t>6.1.3</t>
  </si>
  <si>
    <t>6.1.4</t>
  </si>
  <si>
    <t>6.1.5</t>
  </si>
  <si>
    <t>6.1.6</t>
  </si>
  <si>
    <t>6.1.7</t>
  </si>
  <si>
    <t>План 2018 года, млн. рублей (с НДС)</t>
  </si>
  <si>
    <t xml:space="preserve">Первоначальная стоимостьпринимаемых к учету основных средств и нематериальных активов, млн. руб (без НДС) </t>
  </si>
  <si>
    <t>Полная сметная стоимость инвестиционного проекта в соответствии с утвержденной проектной документацией</t>
  </si>
  <si>
    <t>Оценка полной стоимости  в прогнозных ценах соответствующих лет, млн. руб. (без НДС)</t>
  </si>
  <si>
    <t>Принятие основных средств и нематериальных активов к бухгалтерскому учету</t>
  </si>
  <si>
    <t>Раздел 2.Ввод объектов инвестиционной деятельности (мощностей) в эксплуатацию</t>
  </si>
  <si>
    <t>км ЛЭП 1-цеп</t>
  </si>
  <si>
    <t>км ЛЭП 2-цеп</t>
  </si>
  <si>
    <t>км КЛ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</si>
  <si>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</si>
  <si>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</t>
  </si>
  <si>
    <t>Раздел 2.  План принятия основных средств и нематериальных активов к бухгалтерскому учету (с распределением по кварталам) на 2017 год</t>
  </si>
  <si>
    <t>1.2.1.1.1.5</t>
  </si>
  <si>
    <t>Замена ТТ-220кВ (Кредиторская задолжность 2016 г.)</t>
  </si>
  <si>
    <t>I_СПС_2016_1.2.1.1.1.5</t>
  </si>
  <si>
    <t>1.2.1.1.1</t>
  </si>
  <si>
    <t>ПС Бекетово</t>
  </si>
  <si>
    <t>1.2.1.1.1.7</t>
  </si>
  <si>
    <t>Модернизация ПА-220 кВ (Кредиторская задолжность 2016 г.)</t>
  </si>
  <si>
    <t>I_РЗА_2016_1.2.1.1.1.7</t>
  </si>
  <si>
    <t>1.2.1.1.1.8</t>
  </si>
  <si>
    <t>Замена ТН-500 кВ, замена вводов 500 кВ и 220 кВ ф.В АТ-5, замена ВАЗП, реконструкция пожаротушения</t>
  </si>
  <si>
    <t>I_СПС_2017_1.2.1.1.1.1</t>
  </si>
  <si>
    <t>1.2.1.1.1.9</t>
  </si>
  <si>
    <t>Замена РЗА ВЛ-500 кВ Смеловская</t>
  </si>
  <si>
    <t>I_РЗА_2017_1.2.1.1.1.2</t>
  </si>
  <si>
    <t>1.2.1.1.1.10</t>
  </si>
  <si>
    <t>Реконструкция резервной фазы АТ-2 (Кредиторская задолжность 2016 г.)</t>
  </si>
  <si>
    <t>I_СПС_2017_1.2.1.1.1.4</t>
  </si>
  <si>
    <t>1.2.1.1.2</t>
  </si>
  <si>
    <t>ПС Буйская</t>
  </si>
  <si>
    <t>1.2.1.1.2.2</t>
  </si>
  <si>
    <t>Замена ТТ-500 кВ</t>
  </si>
  <si>
    <t>I_СПС_2016_1.2.1.1.2.2</t>
  </si>
  <si>
    <t>1.2.1.1.2.5</t>
  </si>
  <si>
    <t xml:space="preserve">Модернизация ПА-220, 500 кВ </t>
  </si>
  <si>
    <t>I_РЗА_2016_1.2.1.1.2.5</t>
  </si>
  <si>
    <t>1.2.1.1.3</t>
  </si>
  <si>
    <t>ПС Затон</t>
  </si>
  <si>
    <t>1.2.1.1.3.2</t>
  </si>
  <si>
    <t>Монтаж АТ-1</t>
  </si>
  <si>
    <t>I_СПС_2017_1.2.1.1.13.1</t>
  </si>
  <si>
    <t>1.2.1.1.4</t>
  </si>
  <si>
    <t>ПС НПЗ</t>
  </si>
  <si>
    <t>1.2.1.1.4.5</t>
  </si>
  <si>
    <t>Реконструкция защит ШСВ-110 кВ, СВ-110кВ (Кредиторская задолжность 2016 г.)</t>
  </si>
  <si>
    <t>I_РЗА_2016_1.2.1.1.4.5</t>
  </si>
  <si>
    <t>1.2.1.1.5</t>
  </si>
  <si>
    <t>ПС Уфа-Южная</t>
  </si>
  <si>
    <t>1.2.1.1.5.2</t>
  </si>
  <si>
    <t>Замена разъединителей 220 кВ</t>
  </si>
  <si>
    <t>I_СПС_2016_1.2.1.1.5.2</t>
  </si>
  <si>
    <t>1.2.1.1.5.10</t>
  </si>
  <si>
    <t xml:space="preserve">Модернизация ПА-110 кВ </t>
  </si>
  <si>
    <t>I_РЗА_2018_1.2.1.1.3.5</t>
  </si>
  <si>
    <t>1.2.1.1.6</t>
  </si>
  <si>
    <t>ПС Белорецк-220</t>
  </si>
  <si>
    <t>1.2.1.1.6.5</t>
  </si>
  <si>
    <t>Замена ВМ-220 кВ на элегазовый</t>
  </si>
  <si>
    <t>I_СПС_2017_1.2.1.1.5.1</t>
  </si>
  <si>
    <t>1.2.1.1.6.6</t>
  </si>
  <si>
    <t>Замена АПП ВЛ 110 кВ Белорецк-220 – Серменево-тяга, ВЛ 110 кВ Белорецк-220 – Юша-тяга</t>
  </si>
  <si>
    <t>I_РЗА_2017_1.2.1.1.5.2</t>
  </si>
  <si>
    <t>1.2.1.1.6.7</t>
  </si>
  <si>
    <t>Замена ШАОТ АТ-1 (кредиторская задолжность 2016 г)</t>
  </si>
  <si>
    <t>I_РЗА_2017_1.2.1.1.5.3</t>
  </si>
  <si>
    <t>1.2.1.1.7</t>
  </si>
  <si>
    <t>ПС Аксаково</t>
  </si>
  <si>
    <t>1.2.1.1.7.3</t>
  </si>
  <si>
    <t>Реконструкция защит АТ (ПИР)</t>
  </si>
  <si>
    <t>I_РЗА_2016_1.2.1.1.7.3</t>
  </si>
  <si>
    <t>1.2.1.1.7.5</t>
  </si>
  <si>
    <t>Замена элементов БСК, замена опорных изоляторов</t>
  </si>
  <si>
    <t>I_СПС_2017_1.2.1.1.6.1</t>
  </si>
  <si>
    <t>1.2.1.1.7.6</t>
  </si>
  <si>
    <t xml:space="preserve">Замена РЗА ВЛ 110 кВ </t>
  </si>
  <si>
    <t>I_РЗА_2017_1.2.1.1.6.2</t>
  </si>
  <si>
    <t>1.2.1.1.8</t>
  </si>
  <si>
    <t>ПС Самаровка</t>
  </si>
  <si>
    <t>1.2.1.1.8.1</t>
  </si>
  <si>
    <t xml:space="preserve">Замена ВМ-110 кВ и замена ТТ </t>
  </si>
  <si>
    <t>I_СПС_2016_1.2.1.1.8.1</t>
  </si>
  <si>
    <t>1.2.1.1.8.2</t>
  </si>
  <si>
    <t xml:space="preserve">Реконструкция защит АТ (Кредиторская задолжность 2016 г.) </t>
  </si>
  <si>
    <t>I_РЗА_2016_1.2.1.1.8.3</t>
  </si>
  <si>
    <t>1.2.1.1.9</t>
  </si>
  <si>
    <t>ПС Ашкадар</t>
  </si>
  <si>
    <t>1.2.1.1.9.4</t>
  </si>
  <si>
    <t xml:space="preserve">Реконструкция защит АТ-2 (Кредиторская задолжность 2016 г.) </t>
  </si>
  <si>
    <t>I_РЗА_2016_1.2.1.1.9.4</t>
  </si>
  <si>
    <t>1.2.1.1.10</t>
  </si>
  <si>
    <t>ПС Уфимская</t>
  </si>
  <si>
    <t>1.2.1.1.10.1</t>
  </si>
  <si>
    <t xml:space="preserve">Реконструкция АОПО АТ-2 (Кредиторская задолжность 2016 г.) </t>
  </si>
  <si>
    <t>I_РЗА_2016_1.2.1.1.10.1</t>
  </si>
  <si>
    <t>1.2.1.1.11</t>
  </si>
  <si>
    <t>ПС Благовар</t>
  </si>
  <si>
    <t>1.2.1.1.11.1</t>
  </si>
  <si>
    <t>Замена ТН-220 кВ, ТН-110 кВ</t>
  </si>
  <si>
    <t>I_СПС_2017_1.2.1.1.4.1</t>
  </si>
  <si>
    <t>1.2.1.1.11.7</t>
  </si>
  <si>
    <t xml:space="preserve">Модернизация ПА-220 кВ (Кредиторская задолжность 2016 г.) </t>
  </si>
  <si>
    <t>I_РЗА_2019_1.2.1.1.4.8</t>
  </si>
  <si>
    <t>1.2.1.1.12</t>
  </si>
  <si>
    <t>ПС Аргамак</t>
  </si>
  <si>
    <t>1.2.1.1.12.1</t>
  </si>
  <si>
    <t>Модернизация ПА</t>
  </si>
  <si>
    <t>I_РЗА_2016_1.2.1.1.12.2</t>
  </si>
  <si>
    <t>1.2.1.1.12.2</t>
  </si>
  <si>
    <t>Замена защит ВЛ-110 кВ Аргамак-Чекмагуш-1,2.</t>
  </si>
  <si>
    <t>I_РЗА_2017_1.2.1.1.9.1</t>
  </si>
  <si>
    <t>1.2.1.1.13</t>
  </si>
  <si>
    <t>ПС Иремель</t>
  </si>
  <si>
    <t>1.2.1.1.13.4</t>
  </si>
  <si>
    <t xml:space="preserve">Замена резервных защит ВЛ-110 кВ, реконструкция РЗА ВЛ-220 кВ </t>
  </si>
  <si>
    <t>I_РЗА_2017_1.2.1.1.10.1</t>
  </si>
  <si>
    <t>1.2.1.1.14</t>
  </si>
  <si>
    <t>ПС Туймазы</t>
  </si>
  <si>
    <t>1.2.1.1.14.2</t>
  </si>
  <si>
    <t>Замена РЗА ВЛ 110 кВ Туймазы – Субханкулово 3.</t>
  </si>
  <si>
    <t>I_РЗА_2017_1.2.1.1.11.1</t>
  </si>
  <si>
    <t>1.2.1.1.14.13</t>
  </si>
  <si>
    <t>I_РЗА_2019_1.2.1.1.11.9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</si>
  <si>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</si>
  <si>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</si>
  <si>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</si>
  <si>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</si>
  <si>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1.2.4.2.2</t>
  </si>
  <si>
    <t>Мероприятия по обеспечению антитеррор. защищенности</t>
  </si>
  <si>
    <t>I_АЗ_2016_1.2.4.2.2</t>
  </si>
  <si>
    <t>1.2.4.2.4</t>
  </si>
  <si>
    <t>Реконструкция устройств ОМП (определение мест повреждений) на ПС ООО "БСК"</t>
  </si>
  <si>
    <t>I_РЗА_2017_1.2.4.1.1</t>
  </si>
  <si>
    <t>Мероприятия по обеспечению СВМ Затонской ТЭЦ</t>
  </si>
  <si>
    <t>1.2.4.2.4.5</t>
  </si>
  <si>
    <t>Мероприятия по обеспечению СВМ Затонской ТЭЦ (переустройство ВЛ 220 кВ Бекетово-НПЗ, перекладка КЛ 220 кВ, ПС Уфа-Южная замена ошиновки, замена устройств РЗАиПА ПС Бекетово, НПЗ, Уфа-Южная)</t>
  </si>
  <si>
    <t>I_СВМ_2017_1.2.4.1.3</t>
  </si>
  <si>
    <t>1.4.1</t>
  </si>
  <si>
    <t>Строительство автодороги к ПС "Затон"</t>
  </si>
  <si>
    <t>I_НС_2016_1.4.1</t>
  </si>
  <si>
    <t>1.4.2</t>
  </si>
  <si>
    <t>Строительство ПС 220 Гвардейская с питающей ВЛ 220 кВ</t>
  </si>
  <si>
    <t>I_НС_2016_1.3.2.1</t>
  </si>
  <si>
    <t>1.4.8</t>
  </si>
  <si>
    <t>ВЛ 110 кВ "Затон-Краснодонская"</t>
  </si>
  <si>
    <t>I_НС_2016_1.4.3</t>
  </si>
  <si>
    <t>1.6.7</t>
  </si>
  <si>
    <t>Тестер высокочастотный ВЧТ-25М (6 шт.)</t>
  </si>
  <si>
    <t>I_ОНМ_2017_1.6.1</t>
  </si>
  <si>
    <t>1.6.8</t>
  </si>
  <si>
    <t>Магазин затуханий ВЧА-75М (11 шт.)</t>
  </si>
  <si>
    <t>I_ОНМ_2017_1.6.2</t>
  </si>
  <si>
    <t>1.6.9</t>
  </si>
  <si>
    <t>Испытательный комплекс для РЗА РЕТОМ-51 (в комплекте с управляющим устройством и стойкой СПУ) (2 шт.)</t>
  </si>
  <si>
    <t>I_ОНМ_2017_1.6.3</t>
  </si>
  <si>
    <t>1.6.10</t>
  </si>
  <si>
    <t>Нептун 3 (3 шт.)</t>
  </si>
  <si>
    <t>I_ОНМ_2017_1.6.4</t>
  </si>
  <si>
    <t>1.6.11</t>
  </si>
  <si>
    <t>Бензопила Husqvarna 395 XP (2 шт.)</t>
  </si>
  <si>
    <t>I_ОНМ_2017_1.6.5</t>
  </si>
  <si>
    <t>1.6.12</t>
  </si>
  <si>
    <t>Кусторез Husqvarna 555 Fx (2 шт.)</t>
  </si>
  <si>
    <t>I_ОНМ_2017_1.6.6</t>
  </si>
  <si>
    <t>1.6.13</t>
  </si>
  <si>
    <t>Бензиновый опрыскиватель Maruyama MD181DX (1 шт.)</t>
  </si>
  <si>
    <t>I_ОНМ_2017_1.6.7</t>
  </si>
  <si>
    <t>1.6.14</t>
  </si>
  <si>
    <t>Фрезерно-сверлильный станок JET JMD-X1 50000025M (1 шт.)</t>
  </si>
  <si>
    <t>I_ОНМ_2017_1.6.8</t>
  </si>
  <si>
    <t>1.6.15</t>
  </si>
  <si>
    <t>Синхронный генератор GV 7000A Wacker Neuson (1 шт.)</t>
  </si>
  <si>
    <t>I_ОНМ_2017_1.6.9</t>
  </si>
  <si>
    <t>1.6.18</t>
  </si>
  <si>
    <t>Приобретение оргтехники для ОИТиСК (1 комплект)</t>
  </si>
  <si>
    <t>I_ОНМ_2017_1.6.13</t>
  </si>
  <si>
    <t>1.6.20</t>
  </si>
  <si>
    <t>КАМАЗ-45141,с/с, 6х6,14т. (1 шт.)</t>
  </si>
  <si>
    <t>I_ОНМ_2017_1.6.15</t>
  </si>
  <si>
    <t>1.6.21</t>
  </si>
  <si>
    <t>Бригадный а/м на базе КАМАЗ 43118 (1 шт.)</t>
  </si>
  <si>
    <t>I_ОНМ_2017_1.6.16</t>
  </si>
  <si>
    <t>1.6.22</t>
  </si>
  <si>
    <t>ГАЗ-2705, (7 мест), дизель (1 шт.)</t>
  </si>
  <si>
    <t>I_ОНМ_2017_1.6.17</t>
  </si>
  <si>
    <t>1.6.23</t>
  </si>
  <si>
    <t>Газ-2217 Соболь (6 мест) (1 шт.)</t>
  </si>
  <si>
    <t>I_ОНМ_2017_1.6.20</t>
  </si>
  <si>
    <t>1.6.24</t>
  </si>
  <si>
    <t>Приобретение ноутбука Lenovo</t>
  </si>
  <si>
    <t>I_ОНМ_2017_1.6.21</t>
  </si>
  <si>
    <t>1.6.76</t>
  </si>
  <si>
    <t xml:space="preserve">УАЗ –Патриот </t>
  </si>
  <si>
    <t>I_ОНМ_2020_1.6.1.21</t>
  </si>
  <si>
    <t>1.2.1.1.1.4</t>
  </si>
  <si>
    <t>Замена разъединителей</t>
  </si>
  <si>
    <t>I_СПС_2016_1.2.1.1.1.4</t>
  </si>
  <si>
    <t>1.2.1.1.1.11</t>
  </si>
  <si>
    <t>Замена РЗА ВЛ-110 кВ</t>
  </si>
  <si>
    <t>I_РЗА_2018_1.2.1.1.1.2</t>
  </si>
  <si>
    <t>1.2.1.1.1.12</t>
  </si>
  <si>
    <t>I_СПС_2018_1.2.1.1.1.4</t>
  </si>
  <si>
    <t>1.2.1.1.1.13</t>
  </si>
  <si>
    <t>Реконструкция АТ с заменой вводов 500, 220 кВ</t>
  </si>
  <si>
    <t>I_СПС_2018_1.2.1.1.1.5</t>
  </si>
  <si>
    <t>1.2.1.1.1.15</t>
  </si>
  <si>
    <t>Замена ТТ-110 кВ</t>
  </si>
  <si>
    <t>I_СПС_2018_1.2.1.1.1.7</t>
  </si>
  <si>
    <t>1.2.1.1.1.16</t>
  </si>
  <si>
    <t>Замена ТН-110 кВ</t>
  </si>
  <si>
    <t>I_СПС_2018_1.2.1.1.1.8</t>
  </si>
  <si>
    <t>1.2.1.1.1.17</t>
  </si>
  <si>
    <t>Замена КРУН-10</t>
  </si>
  <si>
    <t>I_СПС_2018_1.2.1.1.1.9</t>
  </si>
  <si>
    <t>1.2.1.1.1.18</t>
  </si>
  <si>
    <t>Реконструкция пожаротушения</t>
  </si>
  <si>
    <t>I_СПС_2018_1.2.1.1.1.10</t>
  </si>
  <si>
    <t>1.2.1.1.1.19</t>
  </si>
  <si>
    <t>Замена ТН-500 кВ</t>
  </si>
  <si>
    <t>I_СПС_2018_1.2.1.1.1.11</t>
  </si>
  <si>
    <t>1.2.1.1.1.20</t>
  </si>
  <si>
    <t>Реконструкция центральной сигнализации</t>
  </si>
  <si>
    <t>I_РЗА_2018_1.2.1.1.1.12</t>
  </si>
  <si>
    <t>1.2.1.1.1.21</t>
  </si>
  <si>
    <t>Модернизация АОПО (Дема 1,2,3)</t>
  </si>
  <si>
    <t>I_РЗА_2018_1.2.1.1.1.13</t>
  </si>
  <si>
    <t>1.2.1.1.1.23</t>
  </si>
  <si>
    <t>Реконструкция АРА АТ-2, АТ-5, АРА АТ-6, САОН</t>
  </si>
  <si>
    <t>I_РЗА_2019_1.2.1.1.1.11</t>
  </si>
  <si>
    <t>1.2.1.1.1.24</t>
  </si>
  <si>
    <t xml:space="preserve">Реконструкция ДЗШ, УРОВ 220 кВ </t>
  </si>
  <si>
    <t>I_РЗА_2019_1.2.1.1.1.12</t>
  </si>
  <si>
    <t>1.2.1.1.2.8</t>
  </si>
  <si>
    <t>Реконструкция защит ВЛ-500 кВ</t>
  </si>
  <si>
    <t>I_РЗА_2018_1.2.1.1.2.1</t>
  </si>
  <si>
    <t>1.2.1.1.2.10</t>
  </si>
  <si>
    <t>Замена РЗА ВЛ-220 кВ</t>
  </si>
  <si>
    <t>I_РЗА_2018_1.2.1.1.2.3</t>
  </si>
  <si>
    <t>1.2.1.1.2.12</t>
  </si>
  <si>
    <t>Реконструкция ДЗШ-500 кВ</t>
  </si>
  <si>
    <t>I_РЗА_2018_1.2.1.1.2.5</t>
  </si>
  <si>
    <t>1.2.1.1.2.13</t>
  </si>
  <si>
    <t>Рекоснтрукция защит ВЛ 110 кВ</t>
  </si>
  <si>
    <t>I_РЗА_2018_1.2.1.1.2.6</t>
  </si>
  <si>
    <t>1.2.1.1.2.22</t>
  </si>
  <si>
    <t>Замена ВАЗП</t>
  </si>
  <si>
    <t>I_СПС_2020_1.2.1.1.2.5</t>
  </si>
  <si>
    <t>1.2.1.1.3.3</t>
  </si>
  <si>
    <t>Установка токограничивающих реакторов на стороне 10 кВ АТ</t>
  </si>
  <si>
    <t>I_СПС_2017_1.2.1.1.13.2</t>
  </si>
  <si>
    <t>1.2.1.1.4.7</t>
  </si>
  <si>
    <t>Замена ЩСН-0,4 кВ</t>
  </si>
  <si>
    <t>I_СПС_2018_1.2.1.1.8.2</t>
  </si>
  <si>
    <t>1.2.1.1.4.8</t>
  </si>
  <si>
    <t>Замена разъеденителей 35кВ 110 кВ</t>
  </si>
  <si>
    <t>I_СПС_2018_1.2.1.1.8.3</t>
  </si>
  <si>
    <t>1.2.1.1.4.9</t>
  </si>
  <si>
    <t>I_РЗА_2018_1.2.1.1.8.4</t>
  </si>
  <si>
    <t>1.2.1.1.4.10</t>
  </si>
  <si>
    <t>Реконструкция защит ВЛ-110 кВ</t>
  </si>
  <si>
    <t>I_РЗА_2018_1.2.1.1.8.5</t>
  </si>
  <si>
    <t>1.2.1.1.4.11</t>
  </si>
  <si>
    <t>Реконструкция ПА</t>
  </si>
  <si>
    <t>I_РЗА_2018_1.2.1.1.8.6</t>
  </si>
  <si>
    <t>1.2.1.1.4.13</t>
  </si>
  <si>
    <t>Реконструкция ДЗШ-110 кВ</t>
  </si>
  <si>
    <t>I_РЗА_2018_1.2.1.1.8.8</t>
  </si>
  <si>
    <t>1.2.1.1.4.14</t>
  </si>
  <si>
    <t>Реконструкция защит ВЛ-220 кВ</t>
  </si>
  <si>
    <t>I_РЗА_2018_1.2.1.1.8.9</t>
  </si>
  <si>
    <t>1.2.1.1.5.7</t>
  </si>
  <si>
    <t>I_РЗА_2018_1.2.1.1.3.2</t>
  </si>
  <si>
    <t>1.2.1.1.5.8</t>
  </si>
  <si>
    <t>Реконструкция защит ОВ-220 кВ</t>
  </si>
  <si>
    <t>I_РЗА_2018_1.2.1.1.3.3</t>
  </si>
  <si>
    <t>1.2.1.1.5.9</t>
  </si>
  <si>
    <t>Реконструкция защит ОВ-110 кВ</t>
  </si>
  <si>
    <t>I_РЗА_2018_1.2.1.1.3.4</t>
  </si>
  <si>
    <t>1.2.1.1.5.11</t>
  </si>
  <si>
    <t>I_РЗА_2018_1.2.1.1.3.7</t>
  </si>
  <si>
    <t>1.2.1.1.5.13</t>
  </si>
  <si>
    <t>I_РЗА_2018_1.2.1.1.3.9</t>
  </si>
  <si>
    <t>1.2.1.1.5.14</t>
  </si>
  <si>
    <t>Реконструкция РЗА ШСВ-220 кВ</t>
  </si>
  <si>
    <t>I_РЗА_2018_1.2.1.1.3.10</t>
  </si>
  <si>
    <t>1.2.1.1.5.15</t>
  </si>
  <si>
    <t>Реконструкция РЗА ШСВ-110 кВ СВ-110 кВ</t>
  </si>
  <si>
    <t>I_РЗА_2018_1.2.1.1.3.11</t>
  </si>
  <si>
    <t>1.2.1.1.6.9</t>
  </si>
  <si>
    <t>Реконструкция основных защит ВЛ-110 кВ</t>
  </si>
  <si>
    <t>I_РЗА_2018_1.2.1.1.5.3</t>
  </si>
  <si>
    <t>1.2.1.1.6.10</t>
  </si>
  <si>
    <t>Замена ТН-220 кВ</t>
  </si>
  <si>
    <t>I_СПС_2018_1.2.1.1.5.5</t>
  </si>
  <si>
    <t>1.2.1.1.6.11</t>
  </si>
  <si>
    <t xml:space="preserve">Замена В-110 кВ и ТТ-110 кВ </t>
  </si>
  <si>
    <t>I_СПС_2018_1.2.1.1.5.6</t>
  </si>
  <si>
    <t>1.2.1.1.6.20</t>
  </si>
  <si>
    <t>Реконструкция основных и резервных защит ВЛ-110 кВ</t>
  </si>
  <si>
    <t>I_РЗА_2019_1.2.1.1.5.11</t>
  </si>
  <si>
    <t>1.2.1.1.7.9</t>
  </si>
  <si>
    <t>Реконструкция АОПО АТ-1,2 (ПИР)</t>
  </si>
  <si>
    <t>I_РЗА_2018_1.2.1.1.6.5</t>
  </si>
  <si>
    <t>1.2.1.1.7.11</t>
  </si>
  <si>
    <t xml:space="preserve">Замена разъединителей 35 кв </t>
  </si>
  <si>
    <t>I_СПС_2019_1.2.1.1.6.4</t>
  </si>
  <si>
    <t>1.2.1.1.7.13</t>
  </si>
  <si>
    <t xml:space="preserve">Реконструкция плавки гололеда с заменой КРУН-10 4Т, УПТ-1,2 </t>
  </si>
  <si>
    <t>I_СПС_2020_1.2.1.1.6.1</t>
  </si>
  <si>
    <t>1.2.1.1.8.3</t>
  </si>
  <si>
    <t>Модернизация ПА-110 кВ</t>
  </si>
  <si>
    <t>I_РЗА_2016_1.2.1.1.8.5</t>
  </si>
  <si>
    <t>1.2.1.1.8.5</t>
  </si>
  <si>
    <t>I_РЗА_2018_1.2.1.1.7.3</t>
  </si>
  <si>
    <t>1.2.1.1.8.8</t>
  </si>
  <si>
    <t>I_СПС_2019_1.2.1.1.7.2</t>
  </si>
  <si>
    <t>1.2.1.1.9.5</t>
  </si>
  <si>
    <t>Реконструкция РЗА ОСВ-220 кВ</t>
  </si>
  <si>
    <t>I_РЗА_2018_1.2.1.1.12.2</t>
  </si>
  <si>
    <t>1.2.1.1.9.6</t>
  </si>
  <si>
    <t>Реконструкция АТ с заменой вводов 220 кВ</t>
  </si>
  <si>
    <t>I_СПС_2018_1.2.1.1.12.3</t>
  </si>
  <si>
    <t>1.2.1.1.9.7</t>
  </si>
  <si>
    <t>Замена пожарных емкостей</t>
  </si>
  <si>
    <t>I_СПС_2018_1.2.1.1.12.4</t>
  </si>
  <si>
    <t>1.2.1.1.9.8</t>
  </si>
  <si>
    <t>Реконструкция защит ВЛ 220 кВ</t>
  </si>
  <si>
    <t>I_РЗА_2018_1.2.1.1.12.5</t>
  </si>
  <si>
    <t>1.2.1.1.9.10</t>
  </si>
  <si>
    <t>I_РЗА_2019_1.2.1.1.12.4</t>
  </si>
  <si>
    <t>1.2.1.1.9.11</t>
  </si>
  <si>
    <t>Замена разъединителей 220кВ</t>
  </si>
  <si>
    <t>I_СПС_2020_1.2.1.1.12.1</t>
  </si>
  <si>
    <t>1.2.1.1.10.5</t>
  </si>
  <si>
    <t>I_РЗА_2018_1.2.1.1.13.3</t>
  </si>
  <si>
    <t>1.2.1.1.10.6</t>
  </si>
  <si>
    <t>I_РЗА_2018_1.2.1.1.13.4</t>
  </si>
  <si>
    <t>1.2.1.1.10.9</t>
  </si>
  <si>
    <t>Замена ТТ-500</t>
  </si>
  <si>
    <t>I_СПС_2019_1.2.1.1.13.4</t>
  </si>
  <si>
    <t>1.2.1.1.11.3</t>
  </si>
  <si>
    <t>Замена ТН 110; замена ТТ 220кВ</t>
  </si>
  <si>
    <t>I_СПС_2018_1.2.1.1.4.1</t>
  </si>
  <si>
    <t>1.2.1.1.11.6</t>
  </si>
  <si>
    <t>Реконструкция РЗА ВЛ 220 кВ</t>
  </si>
  <si>
    <t>I_РЗА_2018_1.2.1.1.4.6</t>
  </si>
  <si>
    <t>1.2.1.1.11.10</t>
  </si>
  <si>
    <t>I_СПС_2020_1.2.1.1.4.3</t>
  </si>
  <si>
    <t>1.2.1.1.12.4</t>
  </si>
  <si>
    <t>I_РЗА_2018_1.2.1.1.9.3</t>
  </si>
  <si>
    <t>1.2.1.1.12.5</t>
  </si>
  <si>
    <t>I_РЗА_2018_1.2.1.1.9.4</t>
  </si>
  <si>
    <t>1.2.1.1.12.6</t>
  </si>
  <si>
    <t>Реконструкция защит ШСВ-110 кВ</t>
  </si>
  <si>
    <t>I_РЗА_2018_1.2.1.1.9.5</t>
  </si>
  <si>
    <t>1.2.1.1.12.7</t>
  </si>
  <si>
    <t>Замена ЩПТ</t>
  </si>
  <si>
    <t>I_СПС_2018_1.2.1.1.9.8</t>
  </si>
  <si>
    <t>1.2.1.1.12.10</t>
  </si>
  <si>
    <t>Замена ТН 35 кВ, ТН-110 кВ</t>
  </si>
  <si>
    <t>I_СПС_2019_1.2.1.1.9.2</t>
  </si>
  <si>
    <t>1.2.1.1.12.11</t>
  </si>
  <si>
    <t>I_СПС_2019_1.2.1.1.9.4</t>
  </si>
  <si>
    <t>1.2.1.1.13.6</t>
  </si>
  <si>
    <t>Замена ТН-110кВ</t>
  </si>
  <si>
    <t>I_СПС_2019_1.2.1.1.10.1</t>
  </si>
  <si>
    <t>1.2.1.1.13.7</t>
  </si>
  <si>
    <t>I_РЗА_2019_1.2.1.1.10.2</t>
  </si>
  <si>
    <t>1.2.1.1.14.4</t>
  </si>
  <si>
    <t>I_РЗА_2018_1.2.1.1.11.2</t>
  </si>
  <si>
    <t>1.2.1.1.14.5</t>
  </si>
  <si>
    <t>I_СПС_2018_1.2.1.1.11.5</t>
  </si>
  <si>
    <t>1.2.1.1.14.6</t>
  </si>
  <si>
    <t>Реконструкция АТ с заменой вводов</t>
  </si>
  <si>
    <t>I_СПС_2019_1.2.1.1.11.1</t>
  </si>
  <si>
    <t>1.2.4.2.5</t>
  </si>
  <si>
    <t>Мероприятия по обеспечению антитеррор. Защищенности ПС Гвардейская</t>
  </si>
  <si>
    <t>I_АЗ_2018_1.2.4.1.1.3</t>
  </si>
  <si>
    <t>1.4.3</t>
  </si>
  <si>
    <t>Строительство подъездной дороги ПС Гвардейская</t>
  </si>
  <si>
    <t>I_СПС_2019_1.2.1.1.14.1</t>
  </si>
  <si>
    <t>1.4.4</t>
  </si>
  <si>
    <t>Строительство тракторного гаража, совмещенного с теплым боксом ПС Гвардейская</t>
  </si>
  <si>
    <t>I_СПС_2019_1.2.1.1.14.2</t>
  </si>
  <si>
    <t>1.6.25</t>
  </si>
  <si>
    <t>Ямаха викинг (3 шт.)</t>
  </si>
  <si>
    <t>1.6.26</t>
  </si>
  <si>
    <t>МЗСА-817711.001-05 с тентом, уклон спереди.(стойка, зап. Кол. С креплением) 5 шт.</t>
  </si>
  <si>
    <t>1.6.27</t>
  </si>
  <si>
    <t>Газ-2705, 7 мест, диз. Дв. (4 шт)</t>
  </si>
  <si>
    <t>1.6.28</t>
  </si>
  <si>
    <t>ГАЗель NEXT ГАЗ-A65R32, Турист.</t>
  </si>
  <si>
    <t>1.6.29</t>
  </si>
  <si>
    <t>Приобретение 20 местного пасажирского автобуса  2 шт.</t>
  </si>
  <si>
    <t>1.6.31</t>
  </si>
  <si>
    <t>Мегаомметр цифровой</t>
  </si>
  <si>
    <t>1.6.32</t>
  </si>
  <si>
    <t>Прибор контроля устройств РПН трансформаторов</t>
  </si>
  <si>
    <t>1.6.33</t>
  </si>
  <si>
    <t>Устройство контроля тока проводимости ОПН</t>
  </si>
  <si>
    <t>1.6.34</t>
  </si>
  <si>
    <t>Хроматограф газовый серии "Хроматэк-Кристалл"</t>
  </si>
  <si>
    <t>1.6.35</t>
  </si>
  <si>
    <t xml:space="preserve">Снегоуборщик </t>
  </si>
  <si>
    <t>1.6.38</t>
  </si>
  <si>
    <t>Домкрат Werther-OMA 496P.5</t>
  </si>
  <si>
    <t>1.6.39</t>
  </si>
  <si>
    <t>Квадрокоптер DL Mavic Pro Combo</t>
  </si>
  <si>
    <t>1.6.40</t>
  </si>
  <si>
    <t>Мойка высокого давления без подогрева воды Karcher HD 9/19 M plus *EU-I 1.524-308</t>
  </si>
  <si>
    <t>1.6.41</t>
  </si>
  <si>
    <t xml:space="preserve">Пусковое устройство BERKUT Smart Power SP-9024 </t>
  </si>
  <si>
    <t>1.6.42</t>
  </si>
  <si>
    <t>Пресс гидравлический Краб      HX 41.06.000, 36т с набором  матриц, насос  ручной                  HX 41.60.000-01 с рукавом высокого давления HX.41.69.000.(комплект)</t>
  </si>
  <si>
    <t>1.6.43</t>
  </si>
  <si>
    <t>Аппарат высокого давления "КАRCHER" НD 9/20-4М</t>
  </si>
  <si>
    <t>1.6.44</t>
  </si>
  <si>
    <t>Зубчатый (шестеренный) насос "Calpeda" IRR 25/4E  (ЗИП к дегазационной установке)</t>
  </si>
  <si>
    <t>1.6.45</t>
  </si>
  <si>
    <t xml:space="preserve">Пластинчато-роторный вакуумный насос "DVP" LC.12 (ЗИП к дегазационной установке) </t>
  </si>
  <si>
    <t>1.6.46</t>
  </si>
  <si>
    <t>Снегоочиститель шнекороторный СШР-2,0 на трактор МТЗ</t>
  </si>
  <si>
    <t>1.6.48</t>
  </si>
  <si>
    <t>Плуг трехкорпусный навесной ПЛН 3-35</t>
  </si>
  <si>
    <t>1.6.49</t>
  </si>
  <si>
    <t>Прибор контроля высоковольтных выключателей ПКВ/М7 (с USB портом)</t>
  </si>
  <si>
    <t>1.6.50</t>
  </si>
  <si>
    <t>Цифровой микроомметр МКИ-600</t>
  </si>
  <si>
    <t>1.6.51</t>
  </si>
  <si>
    <t>Вышка-тура алюминиевая KRAUSE MONTO "ProTec XXL" Н- 7,3 м</t>
  </si>
  <si>
    <t>1.6.56</t>
  </si>
  <si>
    <t>Легковой автомобиль высокой с проходимостью (2 шт.)</t>
  </si>
  <si>
    <t>1.6.72</t>
  </si>
  <si>
    <t>Прибор контроля в/в выключателей</t>
  </si>
  <si>
    <t>1.6.83</t>
  </si>
  <si>
    <t>Приобретение установки для испытания трансформаторного масла Тангенс-3М</t>
  </si>
  <si>
    <t>I_ОНМ_2018_1.6.8</t>
  </si>
  <si>
    <t>I_ОНМ_2018_1.6.9</t>
  </si>
  <si>
    <t>I_ОНМ_2018_1.6.10</t>
  </si>
  <si>
    <t>I_ОНМ_2018_1.6.13</t>
  </si>
  <si>
    <t>I_ОНМ_2018_1.6.14</t>
  </si>
  <si>
    <t>I_ОНМ_2018_1.6.16</t>
  </si>
  <si>
    <t>I_ОНМ_2018_1.6.17</t>
  </si>
  <si>
    <t>I_ОНМ_2018_1.6.19</t>
  </si>
  <si>
    <t>I_ОНМ_2018_1.6.20</t>
  </si>
  <si>
    <t>I_ОНМ_2018_1.6.21</t>
  </si>
  <si>
    <t>I_ОНМ_2018_1.6.24</t>
  </si>
  <si>
    <t>I_ОНМ_2018_1.6.25</t>
  </si>
  <si>
    <t>I_ОНМ_2018_1.6.26</t>
  </si>
  <si>
    <t>I_ОНМ_2018_1.6.27</t>
  </si>
  <si>
    <t>I_ОНМ_2018_1.6.28</t>
  </si>
  <si>
    <t>I_ОНМ_2018_1.6.29</t>
  </si>
  <si>
    <t>I_ОНМ_2018_1.6.30</t>
  </si>
  <si>
    <t>I_ОНМ_2018_1.6.31</t>
  </si>
  <si>
    <t>I_ОНМ_2018_1.6.32</t>
  </si>
  <si>
    <t>I_ОНМ_2018_1.6.34</t>
  </si>
  <si>
    <t>I_ОНМ_2018_1.6.35</t>
  </si>
  <si>
    <t>I_ОНМ_2018_1.6.36</t>
  </si>
  <si>
    <t>I_ОНМ_2018_1.6.37</t>
  </si>
  <si>
    <t>I_ОНМ_2019_1.6.8</t>
  </si>
  <si>
    <t>I_ОНМ_2020_1.6.1.16</t>
  </si>
  <si>
    <t>I_ОНМ_2018_1.6.1.4</t>
  </si>
  <si>
    <t>1.2.1.1</t>
  </si>
  <si>
    <t>Реконструкция трансформаторных и иных подстанций, всего, в том числе:</t>
  </si>
  <si>
    <t>1.2.1.1.1.22</t>
  </si>
  <si>
    <t>Замена ОПН-500 кВ</t>
  </si>
  <si>
    <t>I_СПС_2019_1.2.1.1.1.7</t>
  </si>
  <si>
    <t>1.2.1.1.2.15</t>
  </si>
  <si>
    <t xml:space="preserve">Замена КС-500 кВ </t>
  </si>
  <si>
    <t>I_СПС_2019_1.2.1.1.2.2</t>
  </si>
  <si>
    <t>1.2.1.1.2.16</t>
  </si>
  <si>
    <t>Реконструкция подъездной дороги</t>
  </si>
  <si>
    <t>I_СПС_2019_1.2.1.1.2.3</t>
  </si>
  <si>
    <t>1.2.1.1.4.15</t>
  </si>
  <si>
    <t>Реконструкция системы охлаждения АТ с заменой двигателей вентиляторов, турбин насосов, ШАОТов</t>
  </si>
  <si>
    <t>I_СПС_2019_1.2.1.1.8.2</t>
  </si>
  <si>
    <t>1.2.1.1.4.17</t>
  </si>
  <si>
    <t>Реконструкция системы  вентиляции и охлаждения помещений РЩ здания ОПУ (установка кондиционеров)</t>
  </si>
  <si>
    <t>I_СПС_2019_1.2.1.1.8.1</t>
  </si>
  <si>
    <t>1.2.1.1.4.19</t>
  </si>
  <si>
    <t>Реконструкция ОБР</t>
  </si>
  <si>
    <t>I_РЗА_2020_1.2.1.1.8.6</t>
  </si>
  <si>
    <t>1.2.1.1.4.20</t>
  </si>
  <si>
    <t>Реконструкция автоматики сигнализации ЩПТ</t>
  </si>
  <si>
    <t>I_РЗА_2020_1.2.1.1.8.7</t>
  </si>
  <si>
    <t>1.2.1.1.5.16</t>
  </si>
  <si>
    <t>Реконструкция АТ с заменой ввода 220</t>
  </si>
  <si>
    <t>I_СПС_2019_1.2.1.1.3.1</t>
  </si>
  <si>
    <t>1.2.1.1.5.18</t>
  </si>
  <si>
    <t>Реконструкции защит АТ</t>
  </si>
  <si>
    <t>I_РЗА_2019_1.2.1.1.3.6</t>
  </si>
  <si>
    <t>1.2.1.1.5.24</t>
  </si>
  <si>
    <t>I_СПС_2020_1.2.1.1.3.5</t>
  </si>
  <si>
    <t>1.2.1.1.6.12</t>
  </si>
  <si>
    <t>Замена ТТ-220 кВ</t>
  </si>
  <si>
    <t>I_СПС_2019_1.2.1.1.5.1</t>
  </si>
  <si>
    <t>1.2.1.1.6.13</t>
  </si>
  <si>
    <t>Замена разъеденителейт 110 кВ</t>
  </si>
  <si>
    <t>I_СПС_2019_1.2.1.1.5.3</t>
  </si>
  <si>
    <t>1.2.1.1.6.15</t>
  </si>
  <si>
    <t>I_СПС_2019_1.2.1.1.5.6</t>
  </si>
  <si>
    <t>1.2.1.1.6.16</t>
  </si>
  <si>
    <t xml:space="preserve">Реконструкция АТ </t>
  </si>
  <si>
    <t>I_СПС_2019_1.2.1.1.5.7</t>
  </si>
  <si>
    <t>1.2.1.1.6.22</t>
  </si>
  <si>
    <t xml:space="preserve">Реконструкция асфальто-бетонного покрытия, проездных путей ОРУ-110/220 кВ, хоздвора </t>
  </si>
  <si>
    <t>I_СПС_2020_1.2.1.1.5.2</t>
  </si>
  <si>
    <t>1.2.1.1.6.24</t>
  </si>
  <si>
    <t>I_РЗА_2020_1.2.1.1.5.6</t>
  </si>
  <si>
    <t>1.2.1.1.7.10</t>
  </si>
  <si>
    <t>I_СПС_2019_1.2.1.1.6.2</t>
  </si>
  <si>
    <t>1.2.1.1.7.12</t>
  </si>
  <si>
    <t>I_РЗА_2019_1.2.1.1.6.5</t>
  </si>
  <si>
    <t>1.2.1.1.7.15</t>
  </si>
  <si>
    <t>Замена разъединителей 110 кВ</t>
  </si>
  <si>
    <t>I_СПС_2020_1.2.1.1.6.3</t>
  </si>
  <si>
    <t>1.2.1.1.7.17</t>
  </si>
  <si>
    <t>Реконструкция СН ПС с установкой ТСН</t>
  </si>
  <si>
    <t>I_СПС_2020_1.2.1.1.6.5</t>
  </si>
  <si>
    <t>1.2.1.1.7.18</t>
  </si>
  <si>
    <t>Реконструкция АТ</t>
  </si>
  <si>
    <t>I_СПС_2020_1.2.1.1.6.6</t>
  </si>
  <si>
    <t>1.2.1.1.8.7</t>
  </si>
  <si>
    <t xml:space="preserve">Замена переключающего устройства РПН АТ-2 </t>
  </si>
  <si>
    <t>I_СПС_2019_1.2.1.1.7.1</t>
  </si>
  <si>
    <t>1.2.1.1.8.9</t>
  </si>
  <si>
    <t>I_СПС_2019_1.2.1.1.7.3</t>
  </si>
  <si>
    <t>1.2.1.1.8.10</t>
  </si>
  <si>
    <t>I_РЗА_2019_1.2.1.1.7.5</t>
  </si>
  <si>
    <t>1.2.1.1.8.14</t>
  </si>
  <si>
    <t>I_РЗА_2020_1.2.1.1.7.4</t>
  </si>
  <si>
    <t>1.2.1.1.9.12</t>
  </si>
  <si>
    <t xml:space="preserve">Замена разъединителей 110кВ </t>
  </si>
  <si>
    <t>I_СПС_2020_1.2.1.1.12.2</t>
  </si>
  <si>
    <t>1.2.1.1.9.14</t>
  </si>
  <si>
    <t>Реконструкция защит ВЛ 110 кВ</t>
  </si>
  <si>
    <t>I_РЗА_2020_1.2.1.1.12.4</t>
  </si>
  <si>
    <t>1.2.1.1.10.3</t>
  </si>
  <si>
    <t>Замена АКБ</t>
  </si>
  <si>
    <t>I_СПС_2018_1.2.1.1.13.1</t>
  </si>
  <si>
    <t>1.2.1.1.10.7</t>
  </si>
  <si>
    <t>Реконструкции защит ВЛ 500</t>
  </si>
  <si>
    <t>I_РЗА_2019_1.2.1.1.13.2</t>
  </si>
  <si>
    <t>1.2.1.1.10.10</t>
  </si>
  <si>
    <t>Устройство внутренних автодорог</t>
  </si>
  <si>
    <t>I_СПС_2019_1.2.1.1.13.5</t>
  </si>
  <si>
    <t>1.2.1.1.10.13</t>
  </si>
  <si>
    <t>I_СПС_2020_1.2.1.1.13.2</t>
  </si>
  <si>
    <t>1.2.1.1.11.11</t>
  </si>
  <si>
    <t>I_СПС_2020_1.2.1.1.4.4</t>
  </si>
  <si>
    <t>1.2.1.1.11.13</t>
  </si>
  <si>
    <t>Замена пожарной емкости</t>
  </si>
  <si>
    <t>I_СПС_2020_1.2.1.1.4.7</t>
  </si>
  <si>
    <t>1.2.1.1.11.14</t>
  </si>
  <si>
    <t>I_РЗА_2020_1.2.1.1.4.8</t>
  </si>
  <si>
    <t>1.2.1.1.11.15</t>
  </si>
  <si>
    <t>I_РЗА_2020_1.2.1.1.4.9</t>
  </si>
  <si>
    <t>1.2.1.1.11.16</t>
  </si>
  <si>
    <t>Реконструкция ДЗШ 110 кВ</t>
  </si>
  <si>
    <t>I_РЗА_2020_1.2.1.1.4.10</t>
  </si>
  <si>
    <t>1.2.1.1.12.9</t>
  </si>
  <si>
    <t>Замена В-110 кВ и ТТ-110 кВ</t>
  </si>
  <si>
    <t>I_СПС_2019_1.2.1.1.9.1</t>
  </si>
  <si>
    <t>1.2.1.1.12.16</t>
  </si>
  <si>
    <t>I_СПС_2020_1.2.1.1.9.4</t>
  </si>
  <si>
    <t>1.2.1.1.13.8</t>
  </si>
  <si>
    <t>I_РЗА_2019_1.2.1.1.10.3</t>
  </si>
  <si>
    <t>1.2.1.1.13.14</t>
  </si>
  <si>
    <t>I_РЗА_2020_1.2.1.1.10.6</t>
  </si>
  <si>
    <t>1.2.1.1.14.1</t>
  </si>
  <si>
    <t>I_РЗА_2016_1.2.1.1.14.1</t>
  </si>
  <si>
    <t>1.2.1.1.14.17</t>
  </si>
  <si>
    <t>I_СПС_2020_1.2.1.1.11.3</t>
  </si>
  <si>
    <t>1.4.5</t>
  </si>
  <si>
    <t>Строительство теплого бокса (гараж, склад, слесарка) ПС Затон</t>
  </si>
  <si>
    <t>I_СПС_2020_1.4.1.1.1</t>
  </si>
  <si>
    <t>1.4.6</t>
  </si>
  <si>
    <t>Строительство теплого бокса (гараж, склад, слесарка) ПС Благовар</t>
  </si>
  <si>
    <t>I_СПС_2020_1.4.2.1.1</t>
  </si>
  <si>
    <t>1.6.47</t>
  </si>
  <si>
    <t>Прицеп 2 ПТС-4 самосвал (1 шт.)</t>
  </si>
  <si>
    <t>I_ОНМ_2018_1.6.33</t>
  </si>
  <si>
    <t>1.6.52</t>
  </si>
  <si>
    <t>Мини-погрузчик АНТ 1000 с навесным оборуд.(Ковш, вилы, отвал, шнекоротор)</t>
  </si>
  <si>
    <t>I_ОНМ_2019_1.6.2</t>
  </si>
  <si>
    <t>1.6.54</t>
  </si>
  <si>
    <t>Автовышка Socage DAJ-337 на базе УРАЛ НЕКСТ</t>
  </si>
  <si>
    <t>I_ОНМ_2019_1.6.6</t>
  </si>
  <si>
    <t>1.6.55</t>
  </si>
  <si>
    <t>МК 03 на базе МТЗ-82 (кош, отвал, вилы, щетка)</t>
  </si>
  <si>
    <t>I_ОНМ_2019_1.6.7</t>
  </si>
  <si>
    <t>1.6.57</t>
  </si>
  <si>
    <t>цельнометаллический фургон Газель A31R32/A31R33 с короткой базой и средней крышей. 3 мест</t>
  </si>
  <si>
    <t>I_ОНМ_2019_1.6.9</t>
  </si>
  <si>
    <t>1.6.58</t>
  </si>
  <si>
    <t>Микроомметр</t>
  </si>
  <si>
    <t>I_ОНМ_2019_1.6.10</t>
  </si>
  <si>
    <t>1.6.61</t>
  </si>
  <si>
    <t>Установка очистки сточных вод ПОТОК 1М</t>
  </si>
  <si>
    <t>I_ОНМ_2019_1.6.13</t>
  </si>
  <si>
    <t>1.6.62</t>
  </si>
  <si>
    <t>Электроталь«Балканско Exo»   тип Т-10 г/п 5т.</t>
  </si>
  <si>
    <t>I_ОНМ_2019_1.6.14</t>
  </si>
  <si>
    <t>1.6.80</t>
  </si>
  <si>
    <t>Бригадный а/м линейщиков на базе КАМАЗ-5350</t>
  </si>
  <si>
    <t>I_ОНМ_2021_1.6.1.1</t>
  </si>
  <si>
    <t>1.6.82</t>
  </si>
  <si>
    <t>Приобретение прибора контроля выключателей ПКВ/М7</t>
  </si>
  <si>
    <t>I_ОНМ_2019_1.6.1.3</t>
  </si>
  <si>
    <t>1.6.84</t>
  </si>
  <si>
    <t>Приобретение анализатора характеристик выключателей EGIL</t>
  </si>
  <si>
    <t>I_ОНМ_2019_1.6.1.5</t>
  </si>
  <si>
    <t>1.2.1.1.2.18</t>
  </si>
  <si>
    <t>Замена АТ-1</t>
  </si>
  <si>
    <t>I_СПС_2020_1.2.1.1.2.1</t>
  </si>
  <si>
    <t>1.2.1.1.2.19</t>
  </si>
  <si>
    <t>Замена ТН-500кВ</t>
  </si>
  <si>
    <t>I_СПС_2020_1.2.1.1.2.2</t>
  </si>
  <si>
    <t>1.2.1.1.2.20</t>
  </si>
  <si>
    <t>Замена ТТ-500 кВ и ОПН 500 кВ</t>
  </si>
  <si>
    <t>I_СПС_2020_1.2.1.1.2.3</t>
  </si>
  <si>
    <t>1.2.1.1.2.23</t>
  </si>
  <si>
    <t>Замена разъединителей 500 кВ</t>
  </si>
  <si>
    <t>I_СПС_2020_1.2.1.1.2.6</t>
  </si>
  <si>
    <t>1.2.1.1.2.24</t>
  </si>
  <si>
    <t>Замена В-35 кВ</t>
  </si>
  <si>
    <t>I_СПС_2020_1.2.1.1.2.7</t>
  </si>
  <si>
    <t>1.2.1.1.2.25</t>
  </si>
  <si>
    <t>Реконструкции осн защит ВЛ 500</t>
  </si>
  <si>
    <t>I_РЗА_2020_1.2.1.1.2.9</t>
  </si>
  <si>
    <t>1.2.1.1.2.26</t>
  </si>
  <si>
    <t>Рекоснтрукция РЗА ОВ 220 кВ</t>
  </si>
  <si>
    <t>I_РЗА_2020_1.2.1.1.2.11</t>
  </si>
  <si>
    <t>1.2.1.1.2.31</t>
  </si>
  <si>
    <t>I_СПС_2021_1.2.1.1.2.12</t>
  </si>
  <si>
    <t>1.2.1.1.4.18</t>
  </si>
  <si>
    <t>I_СПС_2020_1.2.1.1.8.2</t>
  </si>
  <si>
    <t>1.2.1.1.5.17</t>
  </si>
  <si>
    <t>Замена ТТ-220 кВ и ВМТ-220 кВ</t>
  </si>
  <si>
    <t>I_СПС_2019_1.2.1.1.3.4</t>
  </si>
  <si>
    <t>1.2.1.1.5.22</t>
  </si>
  <si>
    <t>I_СПС_2020_1.2.1.1.3.3</t>
  </si>
  <si>
    <t>1.2.1.1.5.23</t>
  </si>
  <si>
    <t>Замена ТН-220,110 кВ</t>
  </si>
  <si>
    <t>I_СПС_2020_1.2.1.1.3.4</t>
  </si>
  <si>
    <t>1.2.1.1.5.25</t>
  </si>
  <si>
    <t>I_РЗА_2021_1.2.1.1.3.6</t>
  </si>
  <si>
    <t>1.2.1.1.5.26</t>
  </si>
  <si>
    <t>I_РЗА_2021_1.2.1.1.3.7</t>
  </si>
  <si>
    <t>1.2.1.1.6.17</t>
  </si>
  <si>
    <t>I_РЗА_2019_1.2.1.1.5.8</t>
  </si>
  <si>
    <t>1.2.1.1.7.14</t>
  </si>
  <si>
    <t>Замена вводов 110 кВ</t>
  </si>
  <si>
    <t>I_СПС_2020_1.2.1.1.6.2</t>
  </si>
  <si>
    <t>1.2.1.1.7.16</t>
  </si>
  <si>
    <t>Замена ТТ-35 кВ и ТН-35 кВ</t>
  </si>
  <si>
    <t>I_СПС_2020_1.2.1.1.6.4</t>
  </si>
  <si>
    <t>1.2.1.1.7.19</t>
  </si>
  <si>
    <t>Реконструкция ОРУ 35 кВ</t>
  </si>
  <si>
    <t>I_СПС_2020_1.2.1.1.6.7</t>
  </si>
  <si>
    <t>1.2.1.1.8.12</t>
  </si>
  <si>
    <t xml:space="preserve">Замена вводов 110 кВ </t>
  </si>
  <si>
    <t>I_СПС_2020_1.2.1.1.7.2</t>
  </si>
  <si>
    <t>1.2.1.1.8.13</t>
  </si>
  <si>
    <t>Замена ТСН (ПИР)</t>
  </si>
  <si>
    <t>I_СПС_2020_1.2.1.1.7.3</t>
  </si>
  <si>
    <t>1.2.1.1.8.18</t>
  </si>
  <si>
    <t>Реконструкция ДЗОШ-220 кВ</t>
  </si>
  <si>
    <t>I_РЗА_2021_1.2.1.1.7.5</t>
  </si>
  <si>
    <t>1.2.1.1.8.19</t>
  </si>
  <si>
    <t>Реконструкция РЗА 1Т</t>
  </si>
  <si>
    <t>I_РЗА_2021_1.2.1.1.7.6</t>
  </si>
  <si>
    <t>1.2.1.1.9.13</t>
  </si>
  <si>
    <t>Замена ТН-220</t>
  </si>
  <si>
    <t>I_СПС_2020_1.2.1.1.12.3</t>
  </si>
  <si>
    <t>1.2.1.1.10.12</t>
  </si>
  <si>
    <t>Замена ВМ-35</t>
  </si>
  <si>
    <t>I_СПС_2020_1.2.1.1.13.1</t>
  </si>
  <si>
    <t>1.2.1.1.10.14</t>
  </si>
  <si>
    <t>I_СПС_2020_1.2.1.1.13.3</t>
  </si>
  <si>
    <t>1.2.1.1.12.12</t>
  </si>
  <si>
    <t>Реконструкция защит АТ</t>
  </si>
  <si>
    <t>I_РЗА_2019_1.2.1.1.9.6</t>
  </si>
  <si>
    <t>1.2.1.1.12.17</t>
  </si>
  <si>
    <t>I_РЗА_2020_1.2.1.1.9.7</t>
  </si>
  <si>
    <t>1.2.1.1.12.18</t>
  </si>
  <si>
    <t>I_РЗА_2020_1.2.1.1.9.8</t>
  </si>
  <si>
    <t>1.2.1.1.12.19</t>
  </si>
  <si>
    <t>Реконструкция защит 1Т, 2Т</t>
  </si>
  <si>
    <t>I_РЗА_2020_1.2.1.1.9.9</t>
  </si>
  <si>
    <t>1.2.1.1.12.24</t>
  </si>
  <si>
    <t>I_СПС_2021_1.2.1.1.9.5</t>
  </si>
  <si>
    <t>1.2.1.1.12.25</t>
  </si>
  <si>
    <t>Замена В-35 кВ и ТТ-35 кВ</t>
  </si>
  <si>
    <t>I_СПС_2021_1.2.1.1.9.6</t>
  </si>
  <si>
    <t>1.2.1.1.13.10</t>
  </si>
  <si>
    <t>Замена вводов 220 кВ</t>
  </si>
  <si>
    <t>I_СПС_2020_1.2.1.1.10.1</t>
  </si>
  <si>
    <t>1.2.1.1.13.11</t>
  </si>
  <si>
    <t xml:space="preserve">Замена ТН-220 кВ </t>
  </si>
  <si>
    <t>I_СПС_2020_1.2.1.1.10.2</t>
  </si>
  <si>
    <t>1.2.1.1.13.12</t>
  </si>
  <si>
    <t>Замена ТТ-110 (ПИР)</t>
  </si>
  <si>
    <t>I_СПС_2020_1.2.1.1.10.3</t>
  </si>
  <si>
    <t>1.2.1.1.13.13</t>
  </si>
  <si>
    <t>Замена оборудования ВЧ-связи ВЛ-220 (КС, ВЧЗ, ФПМ, РЗА и ВЛ-110 (КС, ВЧЗ, ФПМ, РЗА, замена  шкафов ШОН-301</t>
  </si>
  <si>
    <t>I_СПС_2020_1.2.1.1.10.4</t>
  </si>
  <si>
    <t>1.2.1.1.13.15</t>
  </si>
  <si>
    <t>I_РЗА_2020_1.2.1.1.10.7</t>
  </si>
  <si>
    <t>1.2.1.1.13.16</t>
  </si>
  <si>
    <t>I_РЗА_2020_1.2.1.1.10.8</t>
  </si>
  <si>
    <t>1.2.1.1.13.17</t>
  </si>
  <si>
    <t>Реконструкции защит АТ (ПИР)</t>
  </si>
  <si>
    <t>I_РЗА_2020_1.2.1.1.10.9</t>
  </si>
  <si>
    <t>1.2.1.1.12.26</t>
  </si>
  <si>
    <t>Замена В 110 кВ</t>
  </si>
  <si>
    <t>I_СПС_2020_1.2.1.1.10.15</t>
  </si>
  <si>
    <t>1.2.1.1.13.18</t>
  </si>
  <si>
    <t xml:space="preserve">Реконструкция схемы питания плавки гололеда </t>
  </si>
  <si>
    <t>I_СПС_2020_1.2.1.1.10.16</t>
  </si>
  <si>
    <t>1.2.1.1.14.9</t>
  </si>
  <si>
    <t>Реконструкции защит АТ-1</t>
  </si>
  <si>
    <t>I_РЗА_2019_1.2.1.1.11.5</t>
  </si>
  <si>
    <t>1.2.1.1.14.12</t>
  </si>
  <si>
    <t>Реконструкция ШСВ-110 кВ</t>
  </si>
  <si>
    <t>I_РЗА_2019_1.2.1.1.11.8</t>
  </si>
  <si>
    <t>1.2.1.1.14.15</t>
  </si>
  <si>
    <t>I_СПС_2020_1.2.1.1.11.1</t>
  </si>
  <si>
    <t>1.2.1.1.14.16</t>
  </si>
  <si>
    <t xml:space="preserve">Замена разъединителей 220 кВ </t>
  </si>
  <si>
    <t>I_СПС_2020_1.2.1.1.11.2</t>
  </si>
  <si>
    <t>1.6.63</t>
  </si>
  <si>
    <t>КС-35714К-2 на базе КАМАЗ 6х6</t>
  </si>
  <si>
    <t>I_ОНМ_2020_1.6.1.1</t>
  </si>
  <si>
    <t>1.6.67</t>
  </si>
  <si>
    <t>ЛВИ на базе ГАЗель цельнометаллический фургон A32R22/A32R23 с короткой базой и средней крышей. 7 мест</t>
  </si>
  <si>
    <t>I_ОНМ_2020_1.6.1.9</t>
  </si>
  <si>
    <t>1.6.68</t>
  </si>
  <si>
    <t>КамАЗ-65117 КМУ-240-04</t>
  </si>
  <si>
    <t>I_ОНМ_2020_1.6.1.10</t>
  </si>
  <si>
    <t>1.6.70</t>
  </si>
  <si>
    <t>Тепловизор профессиональный</t>
  </si>
  <si>
    <t>I_ОНМ_2020_1.6.1.12</t>
  </si>
  <si>
    <t>1.6.71</t>
  </si>
  <si>
    <t>Мост переменного тока</t>
  </si>
  <si>
    <t>I_ОНМ_2020_1.6.1.15</t>
  </si>
  <si>
    <t>1.6.73</t>
  </si>
  <si>
    <t>Мобильный индикаторный комплекс для проверки фарфоровых изоляторов</t>
  </si>
  <si>
    <t>I_ОНМ_2020_1.6.1.17</t>
  </si>
  <si>
    <t>1.6.74</t>
  </si>
  <si>
    <t>Буран АДЕ</t>
  </si>
  <si>
    <t>I_ОНМ_2020_1.6.1.19</t>
  </si>
  <si>
    <t>1.6.75</t>
  </si>
  <si>
    <t>Опрыскиватель « Hardi PU-300» с 2 к-та шлангов с распрыскивателями</t>
  </si>
  <si>
    <t>I_ОНМ_2020_1.6.1.20</t>
  </si>
  <si>
    <t>1.6.78</t>
  </si>
  <si>
    <t xml:space="preserve">Установка высокого высокого давления для мойки Профессиональная серия АВД U 200/15 на составной раме </t>
  </si>
  <si>
    <t>I_ОНМ_2020_1.6.1.23</t>
  </si>
  <si>
    <t>1.6.79</t>
  </si>
  <si>
    <t xml:space="preserve">Пуско-зарядное устройство для автомобиля Gystart 1224T, GYS-025394.  </t>
  </si>
  <si>
    <t>I_ОНМ_2020_1.6.1.24</t>
  </si>
  <si>
    <t>1.2.1.1.1.28</t>
  </si>
  <si>
    <t>Замена В-220 (ПИР)</t>
  </si>
  <si>
    <t>I_СПС_2021_1.2.1.1.1.1</t>
  </si>
  <si>
    <t>1.2.1.1.1.29</t>
  </si>
  <si>
    <t>Замена разъединителей 35кВ</t>
  </si>
  <si>
    <t>I_СПС_2021_1.2.1.1.1.2</t>
  </si>
  <si>
    <t>1.2.1.1.1.30</t>
  </si>
  <si>
    <t>Реконструкция РЗА АТ (ПИР)</t>
  </si>
  <si>
    <t>I_РЗА_2021_1.2.1.1.1.4</t>
  </si>
  <si>
    <t>1.2.1.1.1.31</t>
  </si>
  <si>
    <t>Реконструкция ОБР (ПИР)</t>
  </si>
  <si>
    <t>I_РЗА_2021_1.2.1.1.1.5</t>
  </si>
  <si>
    <t>1.2.1.1.1.32</t>
  </si>
  <si>
    <t>Реконструкция автоматики сигнализации ЩПТ (ПИР)</t>
  </si>
  <si>
    <t>I_РЗА_2021_1.2.1.1.1.6</t>
  </si>
  <si>
    <t>1.2.1.1.2.27</t>
  </si>
  <si>
    <t>Замена ввода АТ 500 кВ</t>
  </si>
  <si>
    <t>I_СПС_2021_1.2.1.1.2.2</t>
  </si>
  <si>
    <t>1.2.1.1.2.28</t>
  </si>
  <si>
    <t>Замена В-220 кВ и ТТ-220 кВ (ПИР)</t>
  </si>
  <si>
    <t>I_СПС_2021_1.2.1.1.2.6</t>
  </si>
  <si>
    <t>1.2.1.1.2.30</t>
  </si>
  <si>
    <t>Замена ТН-220кВ (ПИР)</t>
  </si>
  <si>
    <t>I_СПС_2021_1.2.1.1.2.8</t>
  </si>
  <si>
    <t>1.2.1.1.2.32</t>
  </si>
  <si>
    <t>Реконструкция зданий и сооружений</t>
  </si>
  <si>
    <t>I_СПС_2021_1.2.1.1.2.13</t>
  </si>
  <si>
    <t>I_РЗА_2021_1.2.1.1.2.10</t>
  </si>
  <si>
    <t>1.2.1.1.2.33</t>
  </si>
  <si>
    <t>I_РЗА_2021_1.2.1.1.2.11</t>
  </si>
  <si>
    <t>1.2.1.1.6.18</t>
  </si>
  <si>
    <t xml:space="preserve">Реконструкции защит АТ (ПИР) </t>
  </si>
  <si>
    <t>I_РЗА_2019_1.2.1.1.5.9</t>
  </si>
  <si>
    <t>1.2.1.1.6.19</t>
  </si>
  <si>
    <t>Реконструкция основных и резервных защит ВЛ-220 кВ</t>
  </si>
  <si>
    <t>I_РЗА_2019_1.2.1.1.5.10</t>
  </si>
  <si>
    <t>1.2.1.1.6.21</t>
  </si>
  <si>
    <t>Реконструкция РЗА ШСВ-110 кВ (ПИР)</t>
  </si>
  <si>
    <t>I_РЗА_2019_1.2.1.1.5.12</t>
  </si>
  <si>
    <t>1.2.1.1.6.25</t>
  </si>
  <si>
    <t>I_РЗА_2021_1.2.1.1.5.7</t>
  </si>
  <si>
    <t>1.2.1.1.6.26</t>
  </si>
  <si>
    <t>I_РЗА_2021_1.2.1.1.5.8</t>
  </si>
  <si>
    <t>1.2.1.1.8.15</t>
  </si>
  <si>
    <t>Замена ТТ-110  кВ (ПИР)</t>
  </si>
  <si>
    <t>I_СПС_2021_1.2.1.1.7.1</t>
  </si>
  <si>
    <t>1.2.1.1.8.16</t>
  </si>
  <si>
    <t>I_РЗА_2021_1.2.1.1.7.3</t>
  </si>
  <si>
    <t>1.2.1.1.8.17</t>
  </si>
  <si>
    <t>I_РЗА_2021_1.2.1.1.7.4</t>
  </si>
  <si>
    <t>1.2.1.1.9.9</t>
  </si>
  <si>
    <t>Реконструкция ШСВ-110 кВ (ПИР)</t>
  </si>
  <si>
    <t>I_РЗА_2019_1.2.1.1.12.3</t>
  </si>
  <si>
    <t>1.2.1.1.9.15</t>
  </si>
  <si>
    <t>I_РЗА_2021_1.2.1.1.12.5</t>
  </si>
  <si>
    <t>1.2.1.1.9.16</t>
  </si>
  <si>
    <t>I_РЗА_2021_1.2.1.1.12.6</t>
  </si>
  <si>
    <t>1.2.1.1.10.15</t>
  </si>
  <si>
    <t>Реконструкция АТ-2 с заменой вводов 500 кВ и вводов 220 кВ</t>
  </si>
  <si>
    <t>I_СПС_2021_1.2.1.1.13.1</t>
  </si>
  <si>
    <t>1.2.1.1.12.3</t>
  </si>
  <si>
    <t>I_РЗА_2018_1.2.1.1.9.2</t>
  </si>
  <si>
    <t>1.2.1.1.12.20</t>
  </si>
  <si>
    <t>Замена В-220 кВ (ПИР)</t>
  </si>
  <si>
    <t>I_СПС_2021_1.2.1.1.9.1</t>
  </si>
  <si>
    <t>1.2.1.1.12.22</t>
  </si>
  <si>
    <t>Замена вводов 110 кВ на АТ</t>
  </si>
  <si>
    <t>I_СПС_2021_1.2.1.1.9.3</t>
  </si>
  <si>
    <t>1.2.1.1.12.28</t>
  </si>
  <si>
    <t>Замена ТТ-220 кВ и ТН-220 кВ (ПИР)</t>
  </si>
  <si>
    <t>I_СПС_2021_1.2.1.1.9.7</t>
  </si>
  <si>
    <t>1.2.1.1.13.19</t>
  </si>
  <si>
    <t>Реконструкции плавки гололеда с заменой, УПГ (ПИР)</t>
  </si>
  <si>
    <t>I_СПС_2021_1.2.1.1.10.1</t>
  </si>
  <si>
    <t>1.2.1.1.14.10</t>
  </si>
  <si>
    <t>Реконструкции защит АТ-2 (ПИР)</t>
  </si>
  <si>
    <t>I_РЗА_2019_1.2.1.1.11.6</t>
  </si>
  <si>
    <t>1.2.1.1.14.19</t>
  </si>
  <si>
    <t>Замена ТТ-220кВ (ПИР)</t>
  </si>
  <si>
    <t>I_СПС_2021_1.2.1.1.11.1</t>
  </si>
  <si>
    <t>1.6.81</t>
  </si>
  <si>
    <t>Высоковольтная СНЧ установка для испытания кабелей с изоляцией из сшитого полителена до 10 кВ</t>
  </si>
  <si>
    <t>I_ОНМ_2021_1.6.1.2</t>
  </si>
  <si>
    <t>Утвержденные плановые значения показателей приведены в соответствии с Приказом Министерства промышленности и инновационной политики №</t>
  </si>
  <si>
    <t>Инвестиционная программа ООО "Башкирская сетевая компания"  2017-2021гг.</t>
  </si>
  <si>
    <t>1.2.1.1.1.1</t>
  </si>
  <si>
    <t>1.2.1.1.1.2</t>
  </si>
  <si>
    <t>1.2.1.1.1.3</t>
  </si>
  <si>
    <t>1.2.1.1.1.6</t>
  </si>
  <si>
    <t>1.2.1.1.2.1</t>
  </si>
  <si>
    <t>1.2.1.1.2.3</t>
  </si>
  <si>
    <t>1.2.1.1.2.4</t>
  </si>
  <si>
    <t>1.2.1.1.2.6</t>
  </si>
  <si>
    <t>1.2.1.1.2.14</t>
  </si>
  <si>
    <t>1.2.1.1.2.17</t>
  </si>
  <si>
    <t>1.2.1.1.3.1</t>
  </si>
  <si>
    <t>1.2.1.1.4.1</t>
  </si>
  <si>
    <t>1.2.1.1.4.2</t>
  </si>
  <si>
    <t>1.2.1.1.4.3</t>
  </si>
  <si>
    <t>1.2.1.1.4.4</t>
  </si>
  <si>
    <t>1.2.1.1.4.6</t>
  </si>
  <si>
    <t>1.2.1.1.5.1</t>
  </si>
  <si>
    <t>1.2.1.1.5.3</t>
  </si>
  <si>
    <t>1.2.1.1.5.4</t>
  </si>
  <si>
    <t>1.2.1.1.5.6</t>
  </si>
  <si>
    <t>1.2.1.1.6.1</t>
  </si>
  <si>
    <t>1.2.1.1.6.2</t>
  </si>
  <si>
    <t>1.2.1.1.6.3</t>
  </si>
  <si>
    <t>1.2.1.1.6.4</t>
  </si>
  <si>
    <t>1.2.1.1.6.14</t>
  </si>
  <si>
    <t>1.2.1.1.7.1</t>
  </si>
  <si>
    <t>1.2.1.1.7.2</t>
  </si>
  <si>
    <t>1.2.1.1.7.4</t>
  </si>
  <si>
    <t>1.2.1.1.7.7</t>
  </si>
  <si>
    <t>1.2.1.1.8.6</t>
  </si>
  <si>
    <t>1.2.1.1.8.11</t>
  </si>
  <si>
    <t>1.2.1.1.9.1</t>
  </si>
  <si>
    <t>1.2.1.1.9.2</t>
  </si>
  <si>
    <t>1.2.1.1.9.3</t>
  </si>
  <si>
    <t>1.2.1.1.10.2</t>
  </si>
  <si>
    <t>1.2.1.1.11.2</t>
  </si>
  <si>
    <t>ПИР ПС Благовар, реконструкция защит ВЛ-220 кВ Туймазы</t>
  </si>
  <si>
    <t>I_РЗА_2017_1.2.1.1.4.2</t>
  </si>
  <si>
    <t>1.2.1.1.11.4</t>
  </si>
  <si>
    <t>1.2.1.1.11.5</t>
  </si>
  <si>
    <t>1.2.1.1.12.15</t>
  </si>
  <si>
    <t>1.2.1.1.13.1</t>
  </si>
  <si>
    <t>1.2.1.1.13.2</t>
  </si>
  <si>
    <t>1.2.1.1.13.3</t>
  </si>
  <si>
    <t>1.2.1.1.13.5</t>
  </si>
  <si>
    <t>1.2.1.1.13.9</t>
  </si>
  <si>
    <t>1.2.1.1.14.3</t>
  </si>
  <si>
    <t>1.2.1.1.14.8</t>
  </si>
  <si>
    <t>1.2.4.2.1</t>
  </si>
  <si>
    <t>1.2.4.2.3</t>
  </si>
  <si>
    <t>1.2.4.2.4.1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</si>
  <si>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</si>
  <si>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</si>
  <si>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</si>
  <si>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</si>
  <si>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</si>
  <si>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</si>
  <si>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1.6.1</t>
  </si>
  <si>
    <t>1.6.2</t>
  </si>
  <si>
    <t>1.6.3</t>
  </si>
  <si>
    <t>1.6.4</t>
  </si>
  <si>
    <t>1.6.5</t>
  </si>
  <si>
    <t>1.6.6</t>
  </si>
  <si>
    <t>1.6.16</t>
  </si>
  <si>
    <t>1.6.17</t>
  </si>
  <si>
    <t>1.6.19</t>
  </si>
  <si>
    <t>-</t>
  </si>
  <si>
    <t>дек..2016</t>
  </si>
  <si>
    <t>1.2.1.1.1.14</t>
  </si>
  <si>
    <t>1.2.1.1.2.7</t>
  </si>
  <si>
    <t>1.2.1.1.2.9</t>
  </si>
  <si>
    <t>1.2.1.1.2.11</t>
  </si>
  <si>
    <t>1.2.1.1.2.21</t>
  </si>
  <si>
    <t>1.2.1.1.4.12</t>
  </si>
  <si>
    <t>1.2.1.1.5.5</t>
  </si>
  <si>
    <t>1.2.1.1.5.12</t>
  </si>
  <si>
    <t>1.2.1.1.6.8</t>
  </si>
  <si>
    <t>1.2.1.1.7.8</t>
  </si>
  <si>
    <t>1.2.1.1.8.4</t>
  </si>
  <si>
    <t>1.2.1.1.10.4</t>
  </si>
  <si>
    <t>1.2.1.1.10.8</t>
  </si>
  <si>
    <t>1.2.1.1.10.11</t>
  </si>
  <si>
    <t>1.2.1.1.11.8</t>
  </si>
  <si>
    <t>1.2.1.1.11.9</t>
  </si>
  <si>
    <t>1.2.1.1.12.8</t>
  </si>
  <si>
    <t>1.2.1.1.12.13</t>
  </si>
  <si>
    <t>1.2.1.1.12.14</t>
  </si>
  <si>
    <t>1.2.1.1.14.7</t>
  </si>
  <si>
    <t>1.2.1.1.14.11</t>
  </si>
  <si>
    <t>1.6.30</t>
  </si>
  <si>
    <t>1.6.36</t>
  </si>
  <si>
    <t>1.6.37</t>
  </si>
  <si>
    <t>1.6.53</t>
  </si>
  <si>
    <t>1.6.59</t>
  </si>
  <si>
    <t>1.6.60</t>
  </si>
  <si>
    <t>1.6.64</t>
  </si>
  <si>
    <t>Раздел 2. План освоения капитальных вложений по инвестиционным проектам на 2017-2021 гг.</t>
  </si>
  <si>
    <t>Раздел 1. План финансирования капитальных вложений по инвестиционным проектам на 2017-2021 гг.</t>
  </si>
  <si>
    <t>Год окончания реализации инвестиционного проекта</t>
  </si>
  <si>
    <t>Прочие показатели замены оборудования, шт.</t>
  </si>
  <si>
    <t>Реконструкция АРА АТ-2, АТ-5, АРА АТ-6</t>
  </si>
  <si>
    <t>Реконструкция АРА АТ-2, АТ-5, АРА АТ-6,</t>
  </si>
  <si>
    <t>Итого план 2021 год</t>
  </si>
  <si>
    <t>3; 4</t>
  </si>
  <si>
    <t>1;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</si>
</sst>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0;\-#,##0.00;#,&quot;-&quot;"/>
    <numFmt numFmtId="165" formatCode="#,##0.00_ ;\-#,##0.00\ "/>
    <numFmt numFmtId="166" formatCode="#,##0;\-#,##0;#,&quot;-&quot;"/>
    <numFmt numFmtId="167" formatCode="#,##0.000_ ;\-#,##0.000\ "/>
    <numFmt numFmtId="168" formatCode="0.0000"/>
    <numFmt numFmtId="169" formatCode="#,##0.00000_ ;\-#,##0.00000\ "/>
    <numFmt numFmtId="170" formatCode="#,##0.000"/>
    <numFmt numFmtId="171" formatCode="#,##0.00;\-#,##0.00;#.0,&quot;-&quot;"/>
    <numFmt numFmtId="172" formatCode="#,##0.00;\-#,##0.00;#.00,&quot;-&quot;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SimSun"/>
      <family val="2"/>
      <charset val="204"/>
    </font>
    <font>
      <b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3" fillId="0" borderId="0"/>
    <xf numFmtId="0" fontId="3" fillId="0" borderId="0"/>
  </cellStyleXfs>
  <cellXfs count="357">
    <xf numFmtId="0" fontId="0" fillId="0" borderId="0" xfId="0"/>
    <xf numFmtId="49" fontId="7" fillId="0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/>
    </xf>
    <xf numFmtId="0" fontId="2" fillId="0" borderId="0" xfId="1" applyFont="1" applyFill="1"/>
    <xf numFmtId="0" fontId="2" fillId="0" borderId="0" xfId="1" applyFont="1" applyFill="1" applyBorder="1"/>
    <xf numFmtId="0" fontId="9" fillId="0" borderId="0" xfId="1" applyFont="1" applyFill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/>
    </xf>
    <xf numFmtId="2" fontId="7" fillId="0" borderId="1" xfId="1" applyNumberFormat="1" applyFont="1" applyFill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/>
    </xf>
    <xf numFmtId="0" fontId="7" fillId="0" borderId="0" xfId="1" applyFont="1" applyFill="1"/>
    <xf numFmtId="0" fontId="3" fillId="0" borderId="1" xfId="0" applyFont="1" applyFill="1" applyBorder="1"/>
    <xf numFmtId="0" fontId="8" fillId="0" borderId="0" xfId="1" applyFont="1" applyFill="1" applyAlignment="1">
      <alignment horizontal="left" vertical="center"/>
    </xf>
    <xf numFmtId="0" fontId="2" fillId="0" borderId="0" xfId="1" applyFont="1" applyFill="1" applyAlignment="1">
      <alignment vertical="center"/>
    </xf>
    <xf numFmtId="0" fontId="11" fillId="0" borderId="0" xfId="1" applyFont="1" applyFill="1"/>
    <xf numFmtId="0" fontId="7" fillId="0" borderId="0" xfId="1" applyFont="1" applyFill="1" applyAlignment="1">
      <alignment wrapText="1"/>
    </xf>
    <xf numFmtId="49" fontId="3" fillId="0" borderId="1" xfId="1" applyNumberFormat="1" applyFont="1" applyFill="1" applyBorder="1" applyAlignment="1">
      <alignment horizontal="center" vertical="center"/>
    </xf>
    <xf numFmtId="2" fontId="12" fillId="0" borderId="1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/>
    </xf>
    <xf numFmtId="0" fontId="3" fillId="0" borderId="0" xfId="0" applyFont="1" applyFill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6" fillId="0" borderId="0" xfId="1" applyFont="1" applyFill="1" applyAlignment="1">
      <alignment vertical="center"/>
    </xf>
    <xf numFmtId="0" fontId="7" fillId="0" borderId="0" xfId="1" applyFont="1" applyFill="1" applyAlignment="1">
      <alignment vertical="top"/>
    </xf>
    <xf numFmtId="0" fontId="10" fillId="0" borderId="0" xfId="2" applyFont="1" applyFill="1" applyAlignment="1">
      <alignment horizontal="right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10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right"/>
    </xf>
    <xf numFmtId="2" fontId="5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4" fontId="12" fillId="0" borderId="1" xfId="0" applyNumberFormat="1" applyFont="1" applyFill="1" applyBorder="1" applyAlignment="1">
      <alignment horizontal="center" vertical="center"/>
    </xf>
    <xf numFmtId="49" fontId="12" fillId="0" borderId="1" xfId="2" applyNumberFormat="1" applyFont="1" applyFill="1" applyBorder="1" applyAlignment="1">
      <alignment horizontal="center" vertical="center" textRotation="90" wrapText="1"/>
    </xf>
    <xf numFmtId="2" fontId="5" fillId="0" borderId="0" xfId="1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12" fillId="0" borderId="0" xfId="4" applyFont="1" applyFill="1" applyBorder="1" applyAlignment="1">
      <alignment horizontal="center"/>
    </xf>
    <xf numFmtId="49" fontId="16" fillId="0" borderId="1" xfId="5" applyNumberFormat="1" applyFont="1" applyFill="1" applyBorder="1" applyAlignment="1">
      <alignment horizontal="center" vertical="center" textRotation="90" wrapText="1"/>
    </xf>
    <xf numFmtId="2" fontId="12" fillId="0" borderId="1" xfId="0" applyNumberFormat="1" applyFont="1" applyFill="1" applyBorder="1" applyAlignment="1">
      <alignment horizontal="center" vertical="center" textRotation="90" wrapText="1"/>
    </xf>
    <xf numFmtId="2" fontId="16" fillId="0" borderId="1" xfId="5" applyNumberFormat="1" applyFont="1" applyFill="1" applyBorder="1" applyAlignment="1">
      <alignment horizontal="center" vertical="center" textRotation="90" wrapText="1"/>
    </xf>
    <xf numFmtId="1" fontId="3" fillId="0" borderId="0" xfId="0" applyNumberFormat="1" applyFont="1" applyFill="1"/>
    <xf numFmtId="0" fontId="1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90" wrapText="1"/>
    </xf>
    <xf numFmtId="0" fontId="17" fillId="0" borderId="0" xfId="5" applyFont="1" applyFill="1" applyBorder="1" applyAlignment="1">
      <alignment horizontal="center" vertical="center" textRotation="90" wrapText="1"/>
    </xf>
    <xf numFmtId="0" fontId="18" fillId="0" borderId="0" xfId="5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" fontId="16" fillId="0" borderId="1" xfId="5" applyNumberFormat="1" applyFont="1" applyFill="1" applyBorder="1" applyAlignment="1">
      <alignment horizontal="center" vertical="center"/>
    </xf>
    <xf numFmtId="0" fontId="8" fillId="0" borderId="0" xfId="1" applyFont="1" applyFill="1"/>
    <xf numFmtId="49" fontId="5" fillId="0" borderId="1" xfId="1" applyNumberFormat="1" applyFont="1" applyFill="1" applyBorder="1" applyAlignment="1">
      <alignment horizontal="center" vertical="center" textRotation="90" wrapText="1"/>
    </xf>
    <xf numFmtId="0" fontId="3" fillId="2" borderId="0" xfId="0" applyFont="1" applyFill="1"/>
    <xf numFmtId="2" fontId="2" fillId="0" borderId="0" xfId="1" applyNumberFormat="1" applyFont="1" applyFill="1"/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2" fontId="5" fillId="0" borderId="0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6" fillId="0" borderId="0" xfId="1" applyFont="1" applyFill="1" applyAlignment="1">
      <alignment horizontal="center"/>
    </xf>
    <xf numFmtId="2" fontId="16" fillId="0" borderId="1" xfId="5" applyNumberFormat="1" applyFont="1" applyFill="1" applyBorder="1" applyAlignment="1">
      <alignment horizontal="center" vertical="center" wrapText="1"/>
    </xf>
    <xf numFmtId="2" fontId="9" fillId="0" borderId="0" xfId="1" applyNumberFormat="1" applyFont="1" applyFill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textRotation="90" wrapText="1"/>
    </xf>
    <xf numFmtId="49" fontId="12" fillId="0" borderId="1" xfId="2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textRotation="90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49" fontId="12" fillId="0" borderId="7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 textRotation="90" wrapText="1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6" fillId="0" borderId="1" xfId="5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49" fontId="12" fillId="0" borderId="7" xfId="0" applyNumberFormat="1" applyFont="1" applyFill="1" applyBorder="1" applyAlignment="1">
      <alignment horizontal="center" vertical="center"/>
    </xf>
    <xf numFmtId="0" fontId="7" fillId="0" borderId="0" xfId="1" applyFont="1" applyFill="1" applyAlignment="1">
      <alignment horizontal="center" vertical="top"/>
    </xf>
    <xf numFmtId="49" fontId="1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6" fillId="0" borderId="0" xfId="1" applyFont="1" applyFill="1" applyAlignment="1">
      <alignment horizontal="center"/>
    </xf>
    <xf numFmtId="2" fontId="16" fillId="0" borderId="1" xfId="5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0" fontId="12" fillId="0" borderId="0" xfId="0" applyFont="1" applyFill="1" applyBorder="1"/>
    <xf numFmtId="4" fontId="19" fillId="0" borderId="0" xfId="0" applyNumberFormat="1" applyFont="1" applyFill="1" applyBorder="1" applyAlignment="1">
      <alignment vertical="center"/>
    </xf>
    <xf numFmtId="49" fontId="12" fillId="0" borderId="1" xfId="1" applyNumberFormat="1" applyFont="1" applyFill="1" applyBorder="1" applyAlignment="1">
      <alignment horizontal="center" vertical="center"/>
    </xf>
    <xf numFmtId="0" fontId="5" fillId="0" borderId="0" xfId="1" applyFont="1" applyFill="1"/>
    <xf numFmtId="49" fontId="5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/>
    <xf numFmtId="49" fontId="4" fillId="0" borderId="0" xfId="0" applyNumberFormat="1" applyFont="1" applyFill="1" applyAlignment="1">
      <alignment horizontal="center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top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49" fontId="12" fillId="0" borderId="1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49" fontId="16" fillId="0" borderId="1" xfId="5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wrapText="1"/>
    </xf>
    <xf numFmtId="49" fontId="5" fillId="0" borderId="1" xfId="1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49" fontId="16" fillId="0" borderId="1" xfId="5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/>
    <xf numFmtId="168" fontId="5" fillId="0" borderId="0" xfId="1" applyNumberFormat="1" applyFont="1" applyFill="1" applyBorder="1" applyAlignment="1">
      <alignment horizontal="center" vertical="center"/>
    </xf>
    <xf numFmtId="167" fontId="12" fillId="0" borderId="0" xfId="0" applyNumberFormat="1" applyFont="1" applyFill="1"/>
    <xf numFmtId="0" fontId="4" fillId="0" borderId="0" xfId="0" applyFont="1" applyFill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vertical="center" textRotation="90" wrapText="1"/>
    </xf>
    <xf numFmtId="164" fontId="12" fillId="0" borderId="7" xfId="0" applyNumberFormat="1" applyFont="1" applyFill="1" applyBorder="1" applyAlignment="1">
      <alignment horizontal="center" vertical="center"/>
    </xf>
    <xf numFmtId="166" fontId="12" fillId="0" borderId="7" xfId="0" applyNumberFormat="1" applyFont="1" applyFill="1" applyBorder="1" applyAlignment="1">
      <alignment horizontal="center" vertical="center"/>
    </xf>
    <xf numFmtId="49" fontId="17" fillId="0" borderId="1" xfId="5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49" fontId="16" fillId="0" borderId="1" xfId="5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9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/>
    <xf numFmtId="164" fontId="3" fillId="0" borderId="0" xfId="0" applyNumberFormat="1" applyFont="1" applyFill="1"/>
    <xf numFmtId="167" fontId="3" fillId="0" borderId="0" xfId="0" applyNumberFormat="1" applyFont="1" applyFill="1"/>
    <xf numFmtId="169" fontId="3" fillId="0" borderId="0" xfId="0" applyNumberFormat="1" applyFont="1" applyFill="1"/>
    <xf numFmtId="0" fontId="3" fillId="0" borderId="0" xfId="2" applyFont="1" applyFill="1" applyAlignment="1">
      <alignment vertical="top"/>
    </xf>
    <xf numFmtId="49" fontId="1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49" fontId="7" fillId="3" borderId="1" xfId="1" applyNumberFormat="1" applyFont="1" applyFill="1" applyBorder="1" applyAlignment="1">
      <alignment horizontal="center" vertical="center"/>
    </xf>
    <xf numFmtId="49" fontId="0" fillId="3" borderId="1" xfId="2" applyNumberFormat="1" applyFont="1" applyFill="1" applyBorder="1" applyAlignment="1">
      <alignment horizontal="left" vertical="center" wrapText="1"/>
    </xf>
    <xf numFmtId="0" fontId="7" fillId="3" borderId="1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4" fontId="7" fillId="3" borderId="1" xfId="1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4" fontId="5" fillId="3" borderId="1" xfId="1" applyNumberFormat="1" applyFont="1" applyFill="1" applyBorder="1" applyAlignment="1">
      <alignment horizontal="center" vertical="center"/>
    </xf>
    <xf numFmtId="4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49" fontId="5" fillId="4" borderId="1" xfId="1" applyNumberFormat="1" applyFont="1" applyFill="1" applyBorder="1" applyAlignment="1">
      <alignment horizontal="center" vertical="center"/>
    </xf>
    <xf numFmtId="49" fontId="12" fillId="4" borderId="1" xfId="2" applyNumberFormat="1" applyFont="1" applyFill="1" applyBorder="1" applyAlignment="1">
      <alignment horizontal="center" vertical="center" wrapText="1"/>
    </xf>
    <xf numFmtId="49" fontId="3" fillId="3" borderId="1" xfId="2" applyNumberFormat="1" applyFont="1" applyFill="1" applyBorder="1" applyAlignment="1">
      <alignment horizontal="left" vertical="center" wrapText="1"/>
    </xf>
    <xf numFmtId="4" fontId="5" fillId="4" borderId="1" xfId="1" applyNumberFormat="1" applyFont="1" applyFill="1" applyBorder="1" applyAlignment="1">
      <alignment horizontal="center" vertical="center"/>
    </xf>
    <xf numFmtId="0" fontId="3" fillId="3" borderId="1" xfId="2" applyNumberFormat="1" applyFont="1" applyFill="1" applyBorder="1" applyAlignment="1">
      <alignment vertical="center" wrapText="1"/>
    </xf>
    <xf numFmtId="0" fontId="3" fillId="3" borderId="1" xfId="2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0" fillId="3" borderId="1" xfId="2" applyFont="1" applyFill="1" applyBorder="1" applyAlignment="1">
      <alignment vertical="center" wrapText="1"/>
    </xf>
    <xf numFmtId="0" fontId="0" fillId="3" borderId="1" xfId="2" applyFont="1" applyFill="1" applyBorder="1" applyAlignment="1">
      <alignment vertical="center"/>
    </xf>
    <xf numFmtId="4" fontId="7" fillId="0" borderId="1" xfId="1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49" fontId="7" fillId="3" borderId="1" xfId="2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left" vertical="center" wrapText="1"/>
    </xf>
    <xf numFmtId="49" fontId="12" fillId="4" borderId="1" xfId="0" applyNumberFormat="1" applyFont="1" applyFill="1" applyBorder="1" applyAlignment="1">
      <alignment horizontal="center" vertical="center" wrapText="1"/>
    </xf>
    <xf numFmtId="1" fontId="8" fillId="3" borderId="1" xfId="1" applyNumberFormat="1" applyFont="1" applyFill="1" applyBorder="1" applyAlignment="1">
      <alignment horizontal="center" vertical="center"/>
    </xf>
    <xf numFmtId="1" fontId="8" fillId="4" borderId="1" xfId="1" applyNumberFormat="1" applyFont="1" applyFill="1" applyBorder="1" applyAlignment="1">
      <alignment horizontal="center" vertical="center"/>
    </xf>
    <xf numFmtId="1" fontId="7" fillId="3" borderId="7" xfId="1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3" borderId="7" xfId="0" applyNumberFormat="1" applyFont="1" applyFill="1" applyBorder="1" applyAlignment="1">
      <alignment horizontal="center" vertical="center"/>
    </xf>
    <xf numFmtId="1" fontId="5" fillId="3" borderId="1" xfId="1" applyNumberFormat="1" applyFont="1" applyFill="1" applyBorder="1" applyAlignment="1">
      <alignment horizontal="center" vertical="center"/>
    </xf>
    <xf numFmtId="1" fontId="5" fillId="4" borderId="1" xfId="1" applyNumberFormat="1" applyFont="1" applyFill="1" applyBorder="1" applyAlignment="1">
      <alignment horizontal="center" vertical="center"/>
    </xf>
    <xf numFmtId="1" fontId="5" fillId="4" borderId="7" xfId="1" applyNumberFormat="1" applyFont="1" applyFill="1" applyBorder="1" applyAlignment="1">
      <alignment horizontal="center" vertical="center"/>
    </xf>
    <xf numFmtId="49" fontId="12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164" fontId="12" fillId="4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0" fontId="5" fillId="4" borderId="1" xfId="1" applyNumberFormat="1" applyFont="1" applyFill="1" applyBorder="1" applyAlignment="1">
      <alignment horizontal="center" vertical="center"/>
    </xf>
    <xf numFmtId="164" fontId="5" fillId="4" borderId="1" xfId="1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 wrapText="1"/>
    </xf>
    <xf numFmtId="49" fontId="12" fillId="3" borderId="1" xfId="1" applyNumberFormat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wrapText="1"/>
    </xf>
    <xf numFmtId="0" fontId="6" fillId="0" borderId="0" xfId="1" applyFont="1" applyFill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9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" fillId="3" borderId="0" xfId="1" applyFont="1" applyFill="1"/>
    <xf numFmtId="0" fontId="6" fillId="3" borderId="0" xfId="1" applyFont="1" applyFill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 textRotation="90" wrapText="1"/>
    </xf>
    <xf numFmtId="49" fontId="5" fillId="3" borderId="1" xfId="1" applyNumberFormat="1" applyFont="1" applyFill="1" applyBorder="1" applyAlignment="1">
      <alignment horizontal="center"/>
    </xf>
    <xf numFmtId="164" fontId="12" fillId="3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vertical="center" textRotation="90" wrapText="1"/>
    </xf>
    <xf numFmtId="166" fontId="12" fillId="3" borderId="1" xfId="0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49" fontId="5" fillId="0" borderId="7" xfId="1" applyNumberFormat="1" applyFont="1" applyFill="1" applyBorder="1" applyAlignment="1">
      <alignment vertical="center" textRotation="90" wrapText="1"/>
    </xf>
    <xf numFmtId="166" fontId="12" fillId="0" borderId="9" xfId="0" applyNumberFormat="1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/>
    </xf>
    <xf numFmtId="166" fontId="12" fillId="0" borderId="1" xfId="0" applyNumberFormat="1" applyFont="1" applyFill="1" applyBorder="1" applyAlignment="1">
      <alignment horizontal="center" vertical="center"/>
    </xf>
    <xf numFmtId="0" fontId="8" fillId="3" borderId="0" xfId="1" applyFont="1" applyFill="1" applyAlignment="1">
      <alignment horizontal="left" vertical="center"/>
    </xf>
    <xf numFmtId="0" fontId="9" fillId="3" borderId="0" xfId="1" applyFont="1" applyFill="1" applyAlignment="1">
      <alignment horizontal="center" vertical="center"/>
    </xf>
    <xf numFmtId="164" fontId="12" fillId="3" borderId="9" xfId="0" applyNumberFormat="1" applyFont="1" applyFill="1" applyBorder="1" applyAlignment="1">
      <alignment horizontal="center" vertical="center"/>
    </xf>
    <xf numFmtId="164" fontId="12" fillId="3" borderId="7" xfId="0" applyNumberFormat="1" applyFont="1" applyFill="1" applyBorder="1" applyAlignment="1">
      <alignment horizontal="center" vertical="center"/>
    </xf>
    <xf numFmtId="49" fontId="5" fillId="0" borderId="8" xfId="1" applyNumberFormat="1" applyFont="1" applyFill="1" applyBorder="1" applyAlignment="1">
      <alignment vertical="center" textRotation="90" wrapText="1"/>
    </xf>
    <xf numFmtId="0" fontId="2" fillId="0" borderId="1" xfId="1" applyFont="1" applyFill="1" applyBorder="1"/>
    <xf numFmtId="166" fontId="12" fillId="0" borderId="1" xfId="0" applyNumberFormat="1" applyFont="1" applyFill="1" applyBorder="1" applyAlignment="1">
      <alignment vertical="center"/>
    </xf>
    <xf numFmtId="166" fontId="12" fillId="3" borderId="7" xfId="0" applyNumberFormat="1" applyFont="1" applyFill="1" applyBorder="1" applyAlignment="1">
      <alignment horizontal="center" vertical="center"/>
    </xf>
    <xf numFmtId="166" fontId="12" fillId="3" borderId="9" xfId="0" applyNumberFormat="1" applyFont="1" applyFill="1" applyBorder="1" applyAlignment="1">
      <alignment horizontal="center" vertical="center"/>
    </xf>
    <xf numFmtId="49" fontId="3" fillId="3" borderId="1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171" fontId="12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21" fillId="3" borderId="1" xfId="2" applyNumberFormat="1" applyFont="1" applyFill="1" applyBorder="1" applyAlignment="1">
      <alignment horizontal="left" vertical="center" wrapText="1"/>
    </xf>
    <xf numFmtId="0" fontId="21" fillId="3" borderId="1" xfId="2" applyFont="1" applyFill="1" applyBorder="1" applyAlignment="1">
      <alignment vertical="center" wrapText="1"/>
    </xf>
    <xf numFmtId="0" fontId="21" fillId="3" borderId="1" xfId="0" applyFont="1" applyFill="1" applyBorder="1" applyAlignment="1">
      <alignment vertical="center" wrapText="1"/>
    </xf>
    <xf numFmtId="0" fontId="21" fillId="3" borderId="1" xfId="2" applyFont="1" applyFill="1" applyBorder="1" applyAlignment="1">
      <alignment vertical="center"/>
    </xf>
    <xf numFmtId="0" fontId="7" fillId="3" borderId="1" xfId="2" applyFont="1" applyFill="1" applyBorder="1" applyAlignment="1">
      <alignment vertical="center" wrapText="1"/>
    </xf>
    <xf numFmtId="0" fontId="7" fillId="3" borderId="1" xfId="2" applyFont="1" applyFill="1" applyBorder="1" applyAlignment="1">
      <alignment vertical="center"/>
    </xf>
    <xf numFmtId="172" fontId="12" fillId="3" borderId="1" xfId="0" applyNumberFormat="1" applyFont="1" applyFill="1" applyBorder="1" applyAlignment="1">
      <alignment horizontal="center" vertical="center"/>
    </xf>
    <xf numFmtId="172" fontId="7" fillId="3" borderId="1" xfId="1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 vertical="center"/>
    </xf>
    <xf numFmtId="172" fontId="5" fillId="3" borderId="1" xfId="1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4" fontId="5" fillId="0" borderId="1" xfId="1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49" fontId="16" fillId="0" borderId="1" xfId="5" applyNumberFormat="1" applyFont="1" applyFill="1" applyBorder="1" applyAlignment="1">
      <alignment horizontal="left" vertical="center"/>
    </xf>
    <xf numFmtId="2" fontId="3" fillId="0" borderId="1" xfId="1" applyNumberFormat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center" vertical="center" textRotation="90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 vertical="top"/>
    </xf>
    <xf numFmtId="0" fontId="5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top"/>
    </xf>
    <xf numFmtId="0" fontId="10" fillId="0" borderId="0" xfId="2" applyFont="1" applyFill="1" applyAlignment="1">
      <alignment horizontal="center"/>
    </xf>
    <xf numFmtId="164" fontId="12" fillId="3" borderId="7" xfId="0" applyNumberFormat="1" applyFont="1" applyFill="1" applyBorder="1" applyAlignment="1">
      <alignment horizontal="center" vertical="center"/>
    </xf>
    <xf numFmtId="164" fontId="12" fillId="3" borderId="9" xfId="0" applyNumberFormat="1" applyFont="1" applyFill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9" xfId="0" applyNumberFormat="1" applyFont="1" applyFill="1" applyBorder="1" applyAlignment="1">
      <alignment horizontal="center" vertical="center"/>
    </xf>
    <xf numFmtId="49" fontId="5" fillId="0" borderId="7" xfId="1" applyNumberFormat="1" applyFont="1" applyFill="1" applyBorder="1" applyAlignment="1">
      <alignment horizontal="center"/>
    </xf>
    <xf numFmtId="49" fontId="5" fillId="0" borderId="9" xfId="1" applyNumberFormat="1" applyFont="1" applyFill="1" applyBorder="1" applyAlignment="1">
      <alignment horizontal="center"/>
    </xf>
    <xf numFmtId="49" fontId="5" fillId="3" borderId="7" xfId="1" applyNumberFormat="1" applyFont="1" applyFill="1" applyBorder="1" applyAlignment="1">
      <alignment horizontal="center"/>
    </xf>
    <xf numFmtId="49" fontId="5" fillId="3" borderId="9" xfId="1" applyNumberFormat="1" applyFont="1" applyFill="1" applyBorder="1" applyAlignment="1">
      <alignment horizontal="center"/>
    </xf>
    <xf numFmtId="49" fontId="5" fillId="0" borderId="7" xfId="1" applyNumberFormat="1" applyFont="1" applyFill="1" applyBorder="1" applyAlignment="1">
      <alignment horizontal="center" vertical="center" textRotation="90" wrapText="1"/>
    </xf>
    <xf numFmtId="49" fontId="5" fillId="0" borderId="9" xfId="1" applyNumberFormat="1" applyFont="1" applyFill="1" applyBorder="1" applyAlignment="1">
      <alignment horizontal="center" vertical="center" textRotation="90" wrapText="1"/>
    </xf>
    <xf numFmtId="49" fontId="5" fillId="0" borderId="7" xfId="1" applyNumberFormat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49" fontId="5" fillId="0" borderId="9" xfId="1" applyNumberFormat="1" applyFont="1" applyFill="1" applyBorder="1" applyAlignment="1">
      <alignment horizontal="center" vertical="center" wrapText="1"/>
    </xf>
    <xf numFmtId="49" fontId="5" fillId="3" borderId="7" xfId="1" applyNumberFormat="1" applyFont="1" applyFill="1" applyBorder="1" applyAlignment="1">
      <alignment horizontal="center" vertical="center" textRotation="90" wrapText="1"/>
    </xf>
    <xf numFmtId="49" fontId="5" fillId="3" borderId="9" xfId="1" applyNumberFormat="1" applyFont="1" applyFill="1" applyBorder="1" applyAlignment="1">
      <alignment horizontal="center" vertical="center" textRotation="90" wrapText="1"/>
    </xf>
    <xf numFmtId="0" fontId="10" fillId="0" borderId="6" xfId="2" applyFont="1" applyFill="1" applyBorder="1" applyAlignment="1">
      <alignment horizontal="center"/>
    </xf>
    <xf numFmtId="49" fontId="5" fillId="3" borderId="12" xfId="1" applyNumberFormat="1" applyFont="1" applyFill="1" applyBorder="1" applyAlignment="1">
      <alignment horizontal="center" vertical="center" wrapText="1"/>
    </xf>
    <xf numFmtId="49" fontId="5" fillId="3" borderId="13" xfId="1" applyNumberFormat="1" applyFont="1" applyFill="1" applyBorder="1" applyAlignment="1">
      <alignment horizontal="center" vertical="center" wrapText="1"/>
    </xf>
    <xf numFmtId="166" fontId="12" fillId="0" borderId="7" xfId="0" applyNumberFormat="1" applyFont="1" applyFill="1" applyBorder="1" applyAlignment="1">
      <alignment horizontal="center" vertical="center"/>
    </xf>
    <xf numFmtId="166" fontId="12" fillId="0" borderId="9" xfId="0" applyNumberFormat="1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8" xfId="0" applyNumberFormat="1" applyFont="1" applyFill="1" applyBorder="1" applyAlignment="1">
      <alignment horizontal="center" vertical="center" wrapText="1"/>
    </xf>
    <xf numFmtId="49" fontId="12" fillId="0" borderId="9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0" fillId="0" borderId="4" xfId="0" applyBorder="1"/>
    <xf numFmtId="49" fontId="12" fillId="0" borderId="12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center" vertical="top"/>
    </xf>
    <xf numFmtId="0" fontId="4" fillId="0" borderId="0" xfId="2" applyFont="1" applyFill="1" applyAlignment="1">
      <alignment horizontal="left" vertical="center"/>
    </xf>
    <xf numFmtId="1" fontId="12" fillId="0" borderId="0" xfId="0" applyNumberFormat="1" applyFont="1" applyFill="1" applyBorder="1" applyAlignment="1">
      <alignment horizontal="center" vertical="top"/>
    </xf>
    <xf numFmtId="49" fontId="12" fillId="0" borderId="4" xfId="0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/>
    </xf>
    <xf numFmtId="49" fontId="16" fillId="0" borderId="1" xfId="5" applyNumberFormat="1" applyFont="1" applyFill="1" applyBorder="1" applyAlignment="1">
      <alignment horizontal="center" vertical="center" wrapText="1"/>
    </xf>
    <xf numFmtId="0" fontId="12" fillId="0" borderId="6" xfId="4" applyFont="1" applyFill="1" applyBorder="1" applyAlignment="1">
      <alignment horizontal="center"/>
    </xf>
    <xf numFmtId="49" fontId="12" fillId="0" borderId="13" xfId="0" applyNumberFormat="1" applyFont="1" applyFill="1" applyBorder="1" applyAlignment="1">
      <alignment horizontal="center" vertical="center" wrapText="1"/>
    </xf>
    <xf numFmtId="49" fontId="16" fillId="0" borderId="7" xfId="5" applyNumberFormat="1" applyFont="1" applyFill="1" applyBorder="1" applyAlignment="1">
      <alignment horizontal="center" vertical="center"/>
    </xf>
    <xf numFmtId="49" fontId="16" fillId="0" borderId="8" xfId="5" applyNumberFormat="1" applyFont="1" applyFill="1" applyBorder="1" applyAlignment="1">
      <alignment horizontal="center" vertical="center"/>
    </xf>
    <xf numFmtId="49" fontId="16" fillId="0" borderId="9" xfId="5" applyNumberFormat="1" applyFont="1" applyFill="1" applyBorder="1" applyAlignment="1">
      <alignment horizontal="center" vertical="center"/>
    </xf>
    <xf numFmtId="49" fontId="16" fillId="0" borderId="1" xfId="5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4" fillId="0" borderId="0" xfId="2" applyFont="1" applyFill="1" applyAlignment="1">
      <alignment horizontal="right" vertical="center"/>
    </xf>
    <xf numFmtId="2" fontId="16" fillId="0" borderId="1" xfId="5" applyNumberFormat="1" applyFont="1" applyFill="1" applyBorder="1" applyAlignment="1">
      <alignment horizontal="center" vertical="center" wrapText="1"/>
    </xf>
    <xf numFmtId="2" fontId="16" fillId="0" borderId="12" xfId="5" applyNumberFormat="1" applyFont="1" applyFill="1" applyBorder="1" applyAlignment="1">
      <alignment horizontal="center" vertical="center" wrapText="1"/>
    </xf>
    <xf numFmtId="2" fontId="16" fillId="0" borderId="13" xfId="5" applyNumberFormat="1" applyFont="1" applyFill="1" applyBorder="1" applyAlignment="1">
      <alignment horizontal="center" vertical="center" wrapText="1"/>
    </xf>
    <xf numFmtId="2" fontId="16" fillId="0" borderId="11" xfId="5" applyNumberFormat="1" applyFont="1" applyFill="1" applyBorder="1" applyAlignment="1">
      <alignment horizontal="center" vertical="center" wrapText="1"/>
    </xf>
    <xf numFmtId="2" fontId="16" fillId="0" borderId="7" xfId="5" applyNumberFormat="1" applyFont="1" applyFill="1" applyBorder="1" applyAlignment="1">
      <alignment horizontal="center" vertical="center" wrapText="1"/>
    </xf>
    <xf numFmtId="2" fontId="16" fillId="0" borderId="8" xfId="5" applyNumberFormat="1" applyFont="1" applyFill="1" applyBorder="1" applyAlignment="1">
      <alignment horizontal="center" vertical="center" wrapText="1"/>
    </xf>
    <xf numFmtId="2" fontId="16" fillId="0" borderId="9" xfId="5" applyNumberFormat="1" applyFont="1" applyFill="1" applyBorder="1" applyAlignment="1">
      <alignment horizontal="center" vertical="center" wrapText="1"/>
    </xf>
    <xf numFmtId="2" fontId="16" fillId="0" borderId="2" xfId="5" applyNumberFormat="1" applyFont="1" applyFill="1" applyBorder="1" applyAlignment="1">
      <alignment horizontal="center" vertical="center" wrapText="1"/>
    </xf>
    <xf numFmtId="2" fontId="16" fillId="0" borderId="10" xfId="5" applyNumberFormat="1" applyFont="1" applyFill="1" applyBorder="1" applyAlignment="1">
      <alignment horizontal="center" vertical="center" wrapText="1"/>
    </xf>
    <xf numFmtId="2" fontId="16" fillId="0" borderId="3" xfId="5" applyNumberFormat="1" applyFont="1" applyFill="1" applyBorder="1" applyAlignment="1">
      <alignment horizontal="center" vertical="center" wrapText="1"/>
    </xf>
    <xf numFmtId="2" fontId="16" fillId="0" borderId="4" xfId="5" applyNumberFormat="1" applyFont="1" applyFill="1" applyBorder="1" applyAlignment="1">
      <alignment horizontal="center" vertical="center" wrapText="1"/>
    </xf>
    <xf numFmtId="2" fontId="16" fillId="0" borderId="6" xfId="5" applyNumberFormat="1" applyFont="1" applyFill="1" applyBorder="1" applyAlignment="1">
      <alignment horizontal="center" vertical="center" wrapText="1"/>
    </xf>
    <xf numFmtId="2" fontId="16" fillId="0" borderId="5" xfId="5" applyNumberFormat="1" applyFont="1" applyFill="1" applyBorder="1" applyAlignment="1">
      <alignment horizontal="center" vertical="center" wrapText="1"/>
    </xf>
    <xf numFmtId="2" fontId="16" fillId="0" borderId="1" xfId="5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/>
    </xf>
    <xf numFmtId="2" fontId="16" fillId="0" borderId="7" xfId="5" applyNumberFormat="1" applyFont="1" applyFill="1" applyBorder="1" applyAlignment="1">
      <alignment horizontal="center" vertical="center"/>
    </xf>
    <xf numFmtId="2" fontId="16" fillId="0" borderId="8" xfId="5" applyNumberFormat="1" applyFont="1" applyFill="1" applyBorder="1" applyAlignment="1">
      <alignment horizontal="center" vertical="center"/>
    </xf>
    <xf numFmtId="2" fontId="16" fillId="0" borderId="9" xfId="5" applyNumberFormat="1" applyFont="1" applyFill="1" applyBorder="1" applyAlignment="1">
      <alignment horizontal="center" vertical="center"/>
    </xf>
    <xf numFmtId="2" fontId="7" fillId="0" borderId="8" xfId="0" applyNumberFormat="1" applyFont="1" applyFill="1" applyBorder="1" applyAlignment="1">
      <alignment horizontal="center"/>
    </xf>
    <xf numFmtId="2" fontId="7" fillId="0" borderId="9" xfId="0" applyNumberFormat="1" applyFont="1" applyFill="1" applyBorder="1" applyAlignment="1">
      <alignment horizontal="center"/>
    </xf>
    <xf numFmtId="0" fontId="0" fillId="0" borderId="1" xfId="0" applyBorder="1"/>
    <xf numFmtId="0" fontId="17" fillId="0" borderId="0" xfId="5" applyFont="1" applyFill="1" applyBorder="1" applyAlignment="1">
      <alignment horizontal="center" vertical="center" wrapText="1"/>
    </xf>
    <xf numFmtId="0" fontId="16" fillId="0" borderId="0" xfId="5" applyFont="1" applyFill="1" applyBorder="1" applyAlignment="1">
      <alignment horizontal="center" vertical="center"/>
    </xf>
    <xf numFmtId="49" fontId="16" fillId="0" borderId="12" xfId="5" applyNumberFormat="1" applyFont="1" applyFill="1" applyBorder="1" applyAlignment="1">
      <alignment horizontal="center" vertical="center" wrapText="1"/>
    </xf>
    <xf numFmtId="49" fontId="16" fillId="0" borderId="13" xfId="5" applyNumberFormat="1" applyFont="1" applyFill="1" applyBorder="1" applyAlignment="1">
      <alignment horizontal="center" vertical="center" wrapText="1"/>
    </xf>
    <xf numFmtId="49" fontId="16" fillId="0" borderId="11" xfId="5" applyNumberFormat="1" applyFont="1" applyFill="1" applyBorder="1" applyAlignment="1">
      <alignment horizontal="center" vertical="center" wrapText="1"/>
    </xf>
    <xf numFmtId="49" fontId="16" fillId="0" borderId="12" xfId="5" applyNumberFormat="1" applyFont="1" applyFill="1" applyBorder="1" applyAlignment="1">
      <alignment horizontal="left" vertical="center" wrapText="1"/>
    </xf>
    <xf numFmtId="49" fontId="16" fillId="0" borderId="13" xfId="5" applyNumberFormat="1" applyFont="1" applyFill="1" applyBorder="1" applyAlignment="1">
      <alignment horizontal="left" vertical="center" wrapText="1"/>
    </xf>
    <xf numFmtId="49" fontId="16" fillId="0" borderId="11" xfId="5" applyNumberFormat="1" applyFont="1" applyFill="1" applyBorder="1" applyAlignment="1">
      <alignment horizontal="left" vertical="center" wrapText="1"/>
    </xf>
    <xf numFmtId="0" fontId="17" fillId="0" borderId="0" xfId="5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49" fontId="12" fillId="0" borderId="7" xfId="4" applyNumberFormat="1" applyFont="1" applyFill="1" applyBorder="1" applyAlignment="1">
      <alignment horizontal="center" vertical="center"/>
    </xf>
    <xf numFmtId="49" fontId="12" fillId="0" borderId="8" xfId="4" applyNumberFormat="1" applyFont="1" applyFill="1" applyBorder="1" applyAlignment="1">
      <alignment horizontal="center" vertical="center"/>
    </xf>
    <xf numFmtId="2" fontId="12" fillId="0" borderId="1" xfId="1" applyNumberFormat="1" applyFont="1" applyFill="1" applyBorder="1" applyAlignment="1">
      <alignment horizontal="left" vertical="center" wrapText="1"/>
    </xf>
  </cellXfs>
  <cellStyles count="8">
    <cellStyle name="Обычный" xfId="0" builtinId="0"/>
    <cellStyle name="Обычный 11" xfId="7"/>
    <cellStyle name="Обычный 3" xfId="2"/>
    <cellStyle name="Обычный 4" xfId="3"/>
    <cellStyle name="Обычный 5" xfId="5"/>
    <cellStyle name="Обычный 6 2 3" xfId="6"/>
    <cellStyle name="Обычный 7" xfId="1"/>
    <cellStyle name="Обычный_Форматы по компаниям_last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BX143"/>
  <sheetViews>
    <sheetView showGridLines="0" view="pageBreakPreview" topLeftCell="A5" zoomScale="55" zoomScaleNormal="50" zoomScaleSheetLayoutView="55" workbookViewId="0">
      <selection activeCell="O27" sqref="O27"/>
    </sheetView>
  </sheetViews>
  <sheetFormatPr defaultRowHeight="12" x14ac:dyDescent="0.2"/>
  <cols>
    <col min="1" max="1" width="20.140625" style="5" customWidth="1"/>
    <col min="2" max="2" width="43" style="5" customWidth="1"/>
    <col min="3" max="3" width="31.5703125" style="5" customWidth="1"/>
    <col min="4" max="4" width="12.140625" style="5" hidden="1" customWidth="1"/>
    <col min="5" max="5" width="12.140625" style="5" customWidth="1"/>
    <col min="6" max="6" width="12.140625" style="5" hidden="1" customWidth="1"/>
    <col min="7" max="7" width="12.140625" style="5" customWidth="1"/>
    <col min="8" max="8" width="12.140625" style="5" hidden="1" customWidth="1"/>
    <col min="9" max="9" width="12.140625" style="5" customWidth="1"/>
    <col min="10" max="10" width="12.140625" style="5" hidden="1" customWidth="1"/>
    <col min="11" max="11" width="12.140625" style="5" customWidth="1"/>
    <col min="12" max="12" width="12.140625" style="5" hidden="1" customWidth="1"/>
    <col min="13" max="13" width="12.140625" style="5" customWidth="1"/>
    <col min="14" max="14" width="12.140625" style="5" hidden="1" customWidth="1"/>
    <col min="15" max="15" width="12.140625" style="5" customWidth="1"/>
    <col min="16" max="16" width="12.140625" style="5" hidden="1" customWidth="1"/>
    <col min="17" max="17" width="12.140625" style="5" customWidth="1"/>
    <col min="18" max="18" width="12.140625" style="5" hidden="1" customWidth="1"/>
    <col min="19" max="19" width="12.140625" style="5" customWidth="1"/>
    <col min="20" max="20" width="12.140625" style="5" hidden="1" customWidth="1"/>
    <col min="21" max="21" width="12.140625" style="5" customWidth="1"/>
    <col min="22" max="22" width="12.140625" style="5" hidden="1" customWidth="1"/>
    <col min="23" max="23" width="12.140625" style="5" customWidth="1"/>
    <col min="24" max="24" width="12.140625" style="5" hidden="1" customWidth="1"/>
    <col min="25" max="26" width="12.140625" style="212" customWidth="1"/>
    <col min="27" max="27" width="12.140625" style="5" hidden="1" customWidth="1"/>
    <col min="28" max="28" width="12.140625" style="5" customWidth="1"/>
    <col min="29" max="29" width="12.140625" style="5" hidden="1" customWidth="1"/>
    <col min="30" max="30" width="12.140625" style="5" customWidth="1"/>
    <col min="31" max="31" width="11.85546875" style="5" hidden="1" customWidth="1"/>
    <col min="32" max="32" width="12.140625" style="5" customWidth="1"/>
    <col min="33" max="33" width="12.140625" style="5" hidden="1" customWidth="1"/>
    <col min="34" max="34" width="12.140625" style="5" customWidth="1"/>
    <col min="35" max="35" width="12.140625" style="5" hidden="1" customWidth="1"/>
    <col min="36" max="36" width="15.7109375" style="5" customWidth="1"/>
    <col min="37" max="37" width="12.140625" style="5" hidden="1" customWidth="1"/>
    <col min="38" max="38" width="17.7109375" style="5" customWidth="1"/>
    <col min="39" max="39" width="12.140625" style="5" hidden="1" customWidth="1"/>
    <col min="40" max="40" width="15.7109375" style="5" customWidth="1"/>
    <col min="41" max="41" width="12.140625" style="5" hidden="1" customWidth="1"/>
    <col min="42" max="42" width="15.7109375" style="5" customWidth="1"/>
    <col min="43" max="43" width="12.140625" style="5" hidden="1" customWidth="1"/>
    <col min="44" max="44" width="15.7109375" style="5" customWidth="1"/>
    <col min="45" max="45" width="12.140625" style="5" hidden="1" customWidth="1"/>
    <col min="46" max="46" width="15.7109375" style="5" customWidth="1"/>
    <col min="47" max="47" width="9.28515625" style="5" hidden="1" customWidth="1"/>
    <col min="48" max="48" width="15.7109375" style="5" customWidth="1"/>
    <col min="49" max="49" width="0" style="5" hidden="1" customWidth="1"/>
    <col min="50" max="50" width="21.7109375" style="5" customWidth="1"/>
    <col min="51" max="16384" width="9.140625" style="5"/>
  </cols>
  <sheetData>
    <row r="1" spans="1:54" ht="18.75" x14ac:dyDescent="0.2">
      <c r="AU1" s="265" t="s">
        <v>253</v>
      </c>
      <c r="AV1" s="265"/>
      <c r="AW1" s="265"/>
      <c r="AX1" s="265"/>
    </row>
    <row r="2" spans="1:54" ht="18.75" x14ac:dyDescent="0.2">
      <c r="C2" s="5" t="s">
        <v>242</v>
      </c>
      <c r="J2" s="60"/>
      <c r="K2" s="267"/>
      <c r="L2" s="267"/>
      <c r="M2" s="267"/>
      <c r="N2" s="267"/>
      <c r="O2" s="19"/>
      <c r="AU2" s="265" t="s">
        <v>254</v>
      </c>
      <c r="AV2" s="265"/>
      <c r="AW2" s="265"/>
      <c r="AX2" s="265"/>
    </row>
    <row r="3" spans="1:54" ht="18.75" x14ac:dyDescent="0.2">
      <c r="J3" s="61"/>
      <c r="K3" s="6"/>
      <c r="L3" s="6"/>
      <c r="M3" s="6"/>
      <c r="N3" s="6"/>
      <c r="O3" s="6"/>
      <c r="AU3" s="265" t="s">
        <v>255</v>
      </c>
      <c r="AV3" s="265"/>
      <c r="AW3" s="265"/>
      <c r="AX3" s="265"/>
    </row>
    <row r="4" spans="1:54" ht="18.75" x14ac:dyDescent="0.2">
      <c r="A4" s="268" t="s">
        <v>243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</row>
    <row r="5" spans="1:54" ht="18.75" x14ac:dyDescent="0.2">
      <c r="A5" s="268" t="s">
        <v>236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</row>
    <row r="6" spans="1:54" ht="18.75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13"/>
      <c r="Z6" s="213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</row>
    <row r="7" spans="1:54" ht="18.75" x14ac:dyDescent="0.2">
      <c r="A7" s="268" t="s">
        <v>1162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4"/>
      <c r="AZ7" s="24"/>
      <c r="BA7" s="24"/>
      <c r="BB7" s="24"/>
    </row>
    <row r="8" spans="1:54" ht="15.75" x14ac:dyDescent="0.2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</row>
    <row r="9" spans="1:54" x14ac:dyDescent="0.2">
      <c r="A9" s="13"/>
      <c r="H9" s="57"/>
    </row>
    <row r="10" spans="1:54" ht="18.75" x14ac:dyDescent="0.2">
      <c r="A10" s="268" t="s">
        <v>88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</row>
    <row r="11" spans="1:54" ht="18.75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4"/>
      <c r="Q11" s="4"/>
      <c r="R11" s="4"/>
      <c r="S11" s="4"/>
      <c r="T11" s="4"/>
      <c r="U11" s="4"/>
      <c r="V11" s="4"/>
      <c r="W11" s="4"/>
      <c r="X11" s="4"/>
      <c r="Y11" s="214"/>
      <c r="Z11" s="214"/>
      <c r="AA11" s="4"/>
      <c r="AB11" s="4"/>
      <c r="AC11" s="4"/>
      <c r="AD11" s="4"/>
      <c r="AE11" s="4"/>
      <c r="AF11" s="4"/>
      <c r="AG11" s="4"/>
      <c r="AH11" s="4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</row>
    <row r="12" spans="1:54" s="6" customFormat="1" ht="18.75" x14ac:dyDescent="0.2">
      <c r="A12" s="265" t="s">
        <v>1161</v>
      </c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</row>
    <row r="13" spans="1:54" s="6" customFormat="1" ht="15.75" x14ac:dyDescent="0.2">
      <c r="A13" s="266" t="s">
        <v>1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</row>
    <row r="14" spans="1:54" s="6" customFormat="1" ht="18.75" x14ac:dyDescent="0.3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</row>
    <row r="15" spans="1:54" s="14" customFormat="1" ht="15.75" customHeight="1" x14ac:dyDescent="0.25">
      <c r="A15" s="264" t="s">
        <v>2</v>
      </c>
      <c r="B15" s="264" t="s">
        <v>3</v>
      </c>
      <c r="C15" s="264" t="s">
        <v>4</v>
      </c>
      <c r="D15" s="264" t="s">
        <v>5</v>
      </c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</row>
    <row r="16" spans="1:54" ht="116.1" customHeight="1" x14ac:dyDescent="0.2">
      <c r="A16" s="264"/>
      <c r="B16" s="264"/>
      <c r="C16" s="264"/>
      <c r="D16" s="264" t="s">
        <v>6</v>
      </c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 t="s">
        <v>7</v>
      </c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 t="s">
        <v>8</v>
      </c>
      <c r="AF16" s="264"/>
      <c r="AG16" s="264"/>
      <c r="AH16" s="264"/>
      <c r="AI16" s="264" t="s">
        <v>9</v>
      </c>
      <c r="AJ16" s="264"/>
      <c r="AK16" s="264"/>
      <c r="AL16" s="264"/>
      <c r="AM16" s="264" t="s">
        <v>10</v>
      </c>
      <c r="AN16" s="264"/>
      <c r="AO16" s="264"/>
      <c r="AP16" s="264"/>
      <c r="AQ16" s="264"/>
      <c r="AR16" s="264"/>
      <c r="AS16" s="264" t="s">
        <v>11</v>
      </c>
      <c r="AT16" s="264"/>
      <c r="AU16" s="264"/>
      <c r="AV16" s="264"/>
      <c r="AW16" s="264" t="s">
        <v>12</v>
      </c>
      <c r="AX16" s="264"/>
    </row>
    <row r="17" spans="1:50" s="15" customFormat="1" ht="259.5" customHeight="1" x14ac:dyDescent="0.2">
      <c r="A17" s="264"/>
      <c r="B17" s="264"/>
      <c r="C17" s="264"/>
      <c r="D17" s="263" t="s">
        <v>13</v>
      </c>
      <c r="E17" s="263"/>
      <c r="F17" s="263" t="s">
        <v>89</v>
      </c>
      <c r="G17" s="263"/>
      <c r="H17" s="263" t="s">
        <v>14</v>
      </c>
      <c r="I17" s="263"/>
      <c r="J17" s="263" t="s">
        <v>15</v>
      </c>
      <c r="K17" s="263"/>
      <c r="L17" s="263" t="s">
        <v>16</v>
      </c>
      <c r="M17" s="263"/>
      <c r="N17" s="263" t="s">
        <v>17</v>
      </c>
      <c r="O17" s="263"/>
      <c r="P17" s="263" t="s">
        <v>18</v>
      </c>
      <c r="Q17" s="263"/>
      <c r="R17" s="263" t="s">
        <v>19</v>
      </c>
      <c r="S17" s="263"/>
      <c r="T17" s="263" t="s">
        <v>20</v>
      </c>
      <c r="U17" s="263"/>
      <c r="V17" s="263" t="s">
        <v>21</v>
      </c>
      <c r="W17" s="263"/>
      <c r="X17" s="263" t="s">
        <v>22</v>
      </c>
      <c r="Y17" s="263"/>
      <c r="Z17" s="215" t="s">
        <v>1262</v>
      </c>
      <c r="AA17" s="263" t="s">
        <v>23</v>
      </c>
      <c r="AB17" s="263"/>
      <c r="AC17" s="263" t="s">
        <v>24</v>
      </c>
      <c r="AD17" s="263"/>
      <c r="AE17" s="263" t="s">
        <v>25</v>
      </c>
      <c r="AF17" s="263"/>
      <c r="AG17" s="263" t="s">
        <v>26</v>
      </c>
      <c r="AH17" s="263"/>
      <c r="AI17" s="263" t="s">
        <v>27</v>
      </c>
      <c r="AJ17" s="263"/>
      <c r="AK17" s="263" t="s">
        <v>28</v>
      </c>
      <c r="AL17" s="263"/>
      <c r="AM17" s="263" t="s">
        <v>29</v>
      </c>
      <c r="AN17" s="263"/>
      <c r="AO17" s="263" t="s">
        <v>30</v>
      </c>
      <c r="AP17" s="263"/>
      <c r="AQ17" s="263" t="s">
        <v>90</v>
      </c>
      <c r="AR17" s="263"/>
      <c r="AS17" s="263" t="s">
        <v>241</v>
      </c>
      <c r="AT17" s="263"/>
      <c r="AU17" s="263" t="s">
        <v>240</v>
      </c>
      <c r="AV17" s="263"/>
      <c r="AW17" s="263" t="s">
        <v>239</v>
      </c>
      <c r="AX17" s="263"/>
    </row>
    <row r="18" spans="1:50" ht="128.25" hidden="1" customHeight="1" x14ac:dyDescent="0.2">
      <c r="A18" s="264"/>
      <c r="B18" s="264"/>
      <c r="C18" s="264"/>
      <c r="D18" s="55" t="s">
        <v>33</v>
      </c>
      <c r="E18" s="74" t="s">
        <v>33</v>
      </c>
      <c r="F18" s="74" t="s">
        <v>33</v>
      </c>
      <c r="G18" s="74" t="s">
        <v>33</v>
      </c>
      <c r="H18" s="74" t="s">
        <v>33</v>
      </c>
      <c r="I18" s="74" t="s">
        <v>33</v>
      </c>
      <c r="J18" s="74" t="s">
        <v>33</v>
      </c>
      <c r="K18" s="74" t="s">
        <v>33</v>
      </c>
      <c r="L18" s="74" t="s">
        <v>33</v>
      </c>
      <c r="M18" s="74" t="s">
        <v>33</v>
      </c>
      <c r="N18" s="74" t="s">
        <v>33</v>
      </c>
      <c r="O18" s="74" t="s">
        <v>33</v>
      </c>
      <c r="P18" s="74" t="s">
        <v>33</v>
      </c>
      <c r="Q18" s="74" t="s">
        <v>33</v>
      </c>
      <c r="R18" s="74" t="s">
        <v>33</v>
      </c>
      <c r="S18" s="74" t="s">
        <v>33</v>
      </c>
      <c r="T18" s="74" t="s">
        <v>33</v>
      </c>
      <c r="U18" s="74" t="s">
        <v>33</v>
      </c>
      <c r="V18" s="74" t="s">
        <v>33</v>
      </c>
      <c r="W18" s="74" t="s">
        <v>33</v>
      </c>
      <c r="X18" s="74" t="s">
        <v>33</v>
      </c>
      <c r="Y18" s="215" t="s">
        <v>33</v>
      </c>
      <c r="Z18" s="215"/>
      <c r="AA18" s="74" t="s">
        <v>33</v>
      </c>
      <c r="AB18" s="74" t="s">
        <v>33</v>
      </c>
      <c r="AC18" s="74" t="s">
        <v>33</v>
      </c>
      <c r="AD18" s="74" t="s">
        <v>33</v>
      </c>
      <c r="AE18" s="74" t="s">
        <v>33</v>
      </c>
      <c r="AF18" s="74" t="s">
        <v>33</v>
      </c>
      <c r="AG18" s="74" t="s">
        <v>33</v>
      </c>
      <c r="AH18" s="74" t="s">
        <v>33</v>
      </c>
      <c r="AI18" s="74" t="s">
        <v>33</v>
      </c>
      <c r="AJ18" s="74" t="s">
        <v>33</v>
      </c>
      <c r="AK18" s="74" t="s">
        <v>33</v>
      </c>
      <c r="AL18" s="74" t="s">
        <v>33</v>
      </c>
      <c r="AM18" s="74" t="s">
        <v>33</v>
      </c>
      <c r="AN18" s="74" t="s">
        <v>33</v>
      </c>
      <c r="AO18" s="74" t="s">
        <v>33</v>
      </c>
      <c r="AP18" s="74" t="s">
        <v>33</v>
      </c>
      <c r="AQ18" s="74" t="s">
        <v>33</v>
      </c>
      <c r="AR18" s="74" t="s">
        <v>33</v>
      </c>
      <c r="AS18" s="74" t="s">
        <v>33</v>
      </c>
      <c r="AT18" s="74" t="s">
        <v>33</v>
      </c>
      <c r="AU18" s="74" t="s">
        <v>33</v>
      </c>
      <c r="AV18" s="74" t="s">
        <v>33</v>
      </c>
      <c r="AW18" s="74" t="s">
        <v>33</v>
      </c>
      <c r="AX18" s="74" t="s">
        <v>33</v>
      </c>
    </row>
    <row r="19" spans="1:50" s="11" customFormat="1" ht="15.75" x14ac:dyDescent="0.25">
      <c r="A19" s="10">
        <v>1</v>
      </c>
      <c r="B19" s="8">
        <v>2</v>
      </c>
      <c r="C19" s="10" t="s">
        <v>96</v>
      </c>
      <c r="D19" s="8" t="s">
        <v>35</v>
      </c>
      <c r="E19" s="8" t="s">
        <v>35</v>
      </c>
      <c r="F19" s="8" t="s">
        <v>37</v>
      </c>
      <c r="G19" s="8" t="s">
        <v>36</v>
      </c>
      <c r="H19" s="8" t="s">
        <v>39</v>
      </c>
      <c r="I19" s="8" t="s">
        <v>37</v>
      </c>
      <c r="J19" s="8" t="s">
        <v>41</v>
      </c>
      <c r="K19" s="8" t="s">
        <v>38</v>
      </c>
      <c r="L19" s="8" t="s">
        <v>43</v>
      </c>
      <c r="M19" s="8" t="s">
        <v>39</v>
      </c>
      <c r="N19" s="8" t="s">
        <v>45</v>
      </c>
      <c r="O19" s="8" t="s">
        <v>40</v>
      </c>
      <c r="P19" s="8" t="s">
        <v>47</v>
      </c>
      <c r="Q19" s="8" t="s">
        <v>41</v>
      </c>
      <c r="R19" s="8" t="s">
        <v>49</v>
      </c>
      <c r="S19" s="8" t="s">
        <v>42</v>
      </c>
      <c r="T19" s="8" t="s">
        <v>51</v>
      </c>
      <c r="U19" s="8" t="s">
        <v>51</v>
      </c>
      <c r="V19" s="8" t="s">
        <v>53</v>
      </c>
      <c r="W19" s="8" t="s">
        <v>52</v>
      </c>
      <c r="X19" s="8" t="s">
        <v>55</v>
      </c>
      <c r="Y19" s="216" t="s">
        <v>53</v>
      </c>
      <c r="Z19" s="216"/>
      <c r="AA19" s="8" t="s">
        <v>57</v>
      </c>
      <c r="AB19" s="8" t="s">
        <v>54</v>
      </c>
      <c r="AC19" s="8" t="s">
        <v>59</v>
      </c>
      <c r="AD19" s="8" t="s">
        <v>55</v>
      </c>
      <c r="AE19" s="8" t="s">
        <v>61</v>
      </c>
      <c r="AF19" s="8" t="s">
        <v>61</v>
      </c>
      <c r="AG19" s="8" t="s">
        <v>63</v>
      </c>
      <c r="AH19" s="8" t="s">
        <v>62</v>
      </c>
      <c r="AI19" s="8" t="s">
        <v>65</v>
      </c>
      <c r="AJ19" s="8" t="s">
        <v>65</v>
      </c>
      <c r="AK19" s="8" t="s">
        <v>67</v>
      </c>
      <c r="AL19" s="8" t="s">
        <v>66</v>
      </c>
      <c r="AM19" s="8" t="s">
        <v>69</v>
      </c>
      <c r="AN19" s="8" t="s">
        <v>69</v>
      </c>
      <c r="AO19" s="8" t="s">
        <v>71</v>
      </c>
      <c r="AP19" s="8" t="s">
        <v>70</v>
      </c>
      <c r="AQ19" s="8" t="s">
        <v>73</v>
      </c>
      <c r="AR19" s="8" t="s">
        <v>71</v>
      </c>
      <c r="AS19" s="8" t="s">
        <v>75</v>
      </c>
      <c r="AT19" s="8" t="s">
        <v>75</v>
      </c>
      <c r="AU19" s="8" t="s">
        <v>77</v>
      </c>
      <c r="AV19" s="8" t="s">
        <v>76</v>
      </c>
      <c r="AW19" s="8" t="s">
        <v>78</v>
      </c>
      <c r="AX19" s="8" t="s">
        <v>189</v>
      </c>
    </row>
    <row r="20" spans="1:50" s="54" customFormat="1" ht="31.5" x14ac:dyDescent="0.2">
      <c r="A20" s="118" t="s">
        <v>80</v>
      </c>
      <c r="B20" s="73" t="s">
        <v>81</v>
      </c>
      <c r="C20" s="256" t="s">
        <v>95</v>
      </c>
      <c r="D20" s="18" t="e">
        <f>D21+D72+D76</f>
        <v>#REF!</v>
      </c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>
        <f t="shared" ref="F20:Z20" si="0">X21+X72+X76</f>
        <v>1</v>
      </c>
      <c r="Y20" s="208">
        <f t="shared" si="0"/>
        <v>3</v>
      </c>
      <c r="Z20" s="208">
        <f t="shared" si="0"/>
        <v>313</v>
      </c>
      <c r="AA20" s="94">
        <f t="shared" ref="AA20:AX20" si="1">AA21+AA72+AA76</f>
        <v>0</v>
      </c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</row>
    <row r="21" spans="1:50" s="54" customFormat="1" ht="47.25" x14ac:dyDescent="0.2">
      <c r="A21" s="118" t="s">
        <v>92</v>
      </c>
      <c r="B21" s="116" t="s">
        <v>91</v>
      </c>
      <c r="C21" s="256" t="s">
        <v>95</v>
      </c>
      <c r="D21" s="18">
        <f>D22+D66</f>
        <v>7.3250000000000002</v>
      </c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>
        <f t="shared" ref="F21:Z21" si="2">X22+X66</f>
        <v>0</v>
      </c>
      <c r="Y21" s="208">
        <f t="shared" si="2"/>
        <v>3</v>
      </c>
      <c r="Z21" s="208">
        <f t="shared" si="2"/>
        <v>296</v>
      </c>
      <c r="AA21" s="94">
        <f t="shared" ref="AA21:AX21" si="3">AA22+AA66</f>
        <v>0</v>
      </c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</row>
    <row r="22" spans="1:50" s="54" customFormat="1" ht="78.75" x14ac:dyDescent="0.2">
      <c r="A22" s="101" t="s">
        <v>94</v>
      </c>
      <c r="B22" s="116" t="s">
        <v>93</v>
      </c>
      <c r="C22" s="256" t="s">
        <v>95</v>
      </c>
      <c r="D22" s="18">
        <f>SUM(D23:D65)</f>
        <v>7.3250000000000002</v>
      </c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>
        <f t="shared" ref="F22:AA22" si="4">X23</f>
        <v>0</v>
      </c>
      <c r="Y22" s="208">
        <f t="shared" si="4"/>
        <v>3</v>
      </c>
      <c r="Z22" s="208">
        <f t="shared" si="4"/>
        <v>291</v>
      </c>
      <c r="AA22" s="94">
        <f t="shared" si="4"/>
        <v>0</v>
      </c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</row>
    <row r="23" spans="1:50" s="54" customFormat="1" ht="63" x14ac:dyDescent="0.2">
      <c r="A23" s="18" t="s">
        <v>82</v>
      </c>
      <c r="B23" s="116" t="s">
        <v>83</v>
      </c>
      <c r="C23" s="256" t="s">
        <v>95</v>
      </c>
      <c r="D23" s="18">
        <v>0</v>
      </c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>
        <f t="shared" ref="F23:Z23" si="5">X24+X30+X33+X35+X37+X40+X44+X48+X51+X53+X55+X58+X61+X63</f>
        <v>0</v>
      </c>
      <c r="Y23" s="208">
        <f t="shared" si="5"/>
        <v>3</v>
      </c>
      <c r="Z23" s="208">
        <f t="shared" si="5"/>
        <v>291</v>
      </c>
      <c r="AA23" s="94">
        <v>0</v>
      </c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</row>
    <row r="24" spans="1:50" s="54" customFormat="1" ht="15.75" x14ac:dyDescent="0.2">
      <c r="A24" s="156" t="s">
        <v>332</v>
      </c>
      <c r="B24" s="157" t="s">
        <v>333</v>
      </c>
      <c r="C24" s="156" t="s">
        <v>95</v>
      </c>
      <c r="D24" s="18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>
        <f t="shared" ref="F24:Z24" si="6">SUM(X25:X29)</f>
        <v>0</v>
      </c>
      <c r="Y24" s="156"/>
      <c r="Z24" s="156">
        <f t="shared" si="6"/>
        <v>18</v>
      </c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</row>
    <row r="25" spans="1:50" s="54" customFormat="1" ht="31.5" x14ac:dyDescent="0.2">
      <c r="A25" s="153" t="s">
        <v>329</v>
      </c>
      <c r="B25" s="182" t="s">
        <v>330</v>
      </c>
      <c r="C25" s="155" t="s">
        <v>331</v>
      </c>
      <c r="D25" s="18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155"/>
      <c r="Z25" s="155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</row>
    <row r="26" spans="1:50" s="54" customFormat="1" ht="31.5" x14ac:dyDescent="0.2">
      <c r="A26" s="153" t="s">
        <v>334</v>
      </c>
      <c r="B26" s="182" t="s">
        <v>335</v>
      </c>
      <c r="C26" s="155" t="s">
        <v>336</v>
      </c>
      <c r="D26" s="18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155"/>
      <c r="Z26" s="155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</row>
    <row r="27" spans="1:50" s="54" customFormat="1" ht="47.25" x14ac:dyDescent="0.2">
      <c r="A27" s="153" t="s">
        <v>337</v>
      </c>
      <c r="B27" s="159" t="s">
        <v>338</v>
      </c>
      <c r="C27" s="160" t="s">
        <v>339</v>
      </c>
      <c r="D27" s="18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160"/>
      <c r="Z27" s="257">
        <f>3+4</f>
        <v>7</v>
      </c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</row>
    <row r="28" spans="1:50" s="54" customFormat="1" ht="15.75" x14ac:dyDescent="0.2">
      <c r="A28" s="153" t="s">
        <v>340</v>
      </c>
      <c r="B28" s="159" t="s">
        <v>341</v>
      </c>
      <c r="C28" s="160" t="s">
        <v>342</v>
      </c>
      <c r="D28" s="18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160"/>
      <c r="Z28" s="160">
        <v>11</v>
      </c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</row>
    <row r="29" spans="1:50" s="54" customFormat="1" ht="31.5" x14ac:dyDescent="0.2">
      <c r="A29" s="153" t="s">
        <v>343</v>
      </c>
      <c r="B29" s="159" t="s">
        <v>344</v>
      </c>
      <c r="C29" s="160" t="s">
        <v>345</v>
      </c>
      <c r="D29" s="18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160"/>
      <c r="Z29" s="160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</row>
    <row r="30" spans="1:50" s="54" customFormat="1" ht="15.75" x14ac:dyDescent="0.2">
      <c r="A30" s="157" t="s">
        <v>346</v>
      </c>
      <c r="B30" s="161" t="s">
        <v>347</v>
      </c>
      <c r="C30" s="161" t="s">
        <v>95</v>
      </c>
      <c r="D30" s="162">
        <v>7.3250000000000002</v>
      </c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>
        <f t="shared" ref="F30:Z30" si="7">X31+X32</f>
        <v>0</v>
      </c>
      <c r="Y30" s="161"/>
      <c r="Z30" s="161">
        <f t="shared" si="7"/>
        <v>1</v>
      </c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</row>
    <row r="31" spans="1:50" s="54" customFormat="1" ht="15.75" x14ac:dyDescent="0.2">
      <c r="A31" s="153" t="s">
        <v>348</v>
      </c>
      <c r="B31" s="182" t="s">
        <v>349</v>
      </c>
      <c r="C31" s="153" t="s">
        <v>350</v>
      </c>
      <c r="D31" s="18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153"/>
      <c r="Z31" s="153">
        <v>1</v>
      </c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</row>
    <row r="32" spans="1:50" s="54" customFormat="1" ht="15.75" x14ac:dyDescent="0.2">
      <c r="A32" s="153" t="s">
        <v>351</v>
      </c>
      <c r="B32" s="182" t="s">
        <v>352</v>
      </c>
      <c r="C32" s="153" t="s">
        <v>353</v>
      </c>
      <c r="D32" s="18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153"/>
      <c r="Z32" s="153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</row>
    <row r="33" spans="1:50" s="54" customFormat="1" ht="15.75" x14ac:dyDescent="0.2">
      <c r="A33" s="156" t="s">
        <v>354</v>
      </c>
      <c r="B33" s="157" t="s">
        <v>355</v>
      </c>
      <c r="C33" s="156" t="s">
        <v>95</v>
      </c>
      <c r="D33" s="18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>
        <f t="shared" ref="F33:Z33" si="8">X34</f>
        <v>0</v>
      </c>
      <c r="Y33" s="156"/>
      <c r="Z33" s="156">
        <f t="shared" si="8"/>
        <v>1</v>
      </c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</row>
    <row r="34" spans="1:50" s="54" customFormat="1" ht="15.75" x14ac:dyDescent="0.2">
      <c r="A34" s="153" t="s">
        <v>356</v>
      </c>
      <c r="B34" s="159" t="s">
        <v>357</v>
      </c>
      <c r="C34" s="160" t="s">
        <v>358</v>
      </c>
      <c r="D34" s="18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160"/>
      <c r="Z34" s="160">
        <v>1</v>
      </c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</row>
    <row r="35" spans="1:50" s="54" customFormat="1" ht="15.75" x14ac:dyDescent="0.2">
      <c r="A35" s="156" t="s">
        <v>359</v>
      </c>
      <c r="B35" s="157" t="s">
        <v>360</v>
      </c>
      <c r="C35" s="156" t="s">
        <v>95</v>
      </c>
      <c r="D35" s="18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>
        <f t="shared" ref="F35:Z35" si="9">X36</f>
        <v>0</v>
      </c>
      <c r="Y35" s="156"/>
      <c r="Z35" s="156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</row>
    <row r="36" spans="1:50" s="54" customFormat="1" ht="47.25" x14ac:dyDescent="0.2">
      <c r="A36" s="153" t="s">
        <v>361</v>
      </c>
      <c r="B36" s="182" t="s">
        <v>362</v>
      </c>
      <c r="C36" s="153" t="s">
        <v>363</v>
      </c>
      <c r="D36" s="18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153"/>
      <c r="Z36" s="153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</row>
    <row r="37" spans="1:50" s="54" customFormat="1" ht="15.75" x14ac:dyDescent="0.2">
      <c r="A37" s="156" t="s">
        <v>364</v>
      </c>
      <c r="B37" s="157" t="s">
        <v>365</v>
      </c>
      <c r="C37" s="156" t="s">
        <v>95</v>
      </c>
      <c r="D37" s="18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>
        <f t="shared" ref="F37:Z37" si="10">SUM(X38:X39)</f>
        <v>0</v>
      </c>
      <c r="Y37" s="156"/>
      <c r="Z37" s="156">
        <f t="shared" si="10"/>
        <v>8</v>
      </c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</row>
    <row r="38" spans="1:50" s="54" customFormat="1" ht="15.75" x14ac:dyDescent="0.2">
      <c r="A38" s="153" t="s">
        <v>366</v>
      </c>
      <c r="B38" s="182" t="s">
        <v>367</v>
      </c>
      <c r="C38" s="153" t="s">
        <v>368</v>
      </c>
      <c r="D38" s="18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153"/>
      <c r="Z38" s="153">
        <v>8</v>
      </c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</row>
    <row r="39" spans="1:50" s="54" customFormat="1" ht="15.75" x14ac:dyDescent="0.2">
      <c r="A39" s="153" t="s">
        <v>369</v>
      </c>
      <c r="B39" s="164" t="s">
        <v>370</v>
      </c>
      <c r="C39" s="160" t="s">
        <v>371</v>
      </c>
      <c r="D39" s="18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160"/>
      <c r="Z39" s="160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</row>
    <row r="40" spans="1:50" s="54" customFormat="1" ht="15.75" x14ac:dyDescent="0.2">
      <c r="A40" s="156" t="s">
        <v>372</v>
      </c>
      <c r="B40" s="157" t="s">
        <v>373</v>
      </c>
      <c r="C40" s="156" t="s">
        <v>95</v>
      </c>
      <c r="D40" s="18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>
        <f t="shared" ref="F40:Z40" si="11">SUM(X41:X43)</f>
        <v>0</v>
      </c>
      <c r="Y40" s="156">
        <f t="shared" si="11"/>
        <v>1</v>
      </c>
      <c r="Z40" s="156">
        <f t="shared" si="11"/>
        <v>1</v>
      </c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</row>
    <row r="41" spans="1:50" s="54" customFormat="1" ht="15.75" x14ac:dyDescent="0.2">
      <c r="A41" s="153" t="s">
        <v>374</v>
      </c>
      <c r="B41" s="159" t="s">
        <v>375</v>
      </c>
      <c r="C41" s="160" t="s">
        <v>376</v>
      </c>
      <c r="D41" s="18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160">
        <v>1</v>
      </c>
      <c r="Z41" s="160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</row>
    <row r="42" spans="1:50" s="54" customFormat="1" ht="47.25" x14ac:dyDescent="0.2">
      <c r="A42" s="153" t="s">
        <v>377</v>
      </c>
      <c r="B42" s="159" t="s">
        <v>378</v>
      </c>
      <c r="C42" s="160" t="s">
        <v>379</v>
      </c>
      <c r="D42" s="18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160"/>
      <c r="Z42" s="160">
        <v>1</v>
      </c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</row>
    <row r="43" spans="1:50" s="54" customFormat="1" ht="31.5" x14ac:dyDescent="0.2">
      <c r="A43" s="153" t="s">
        <v>380</v>
      </c>
      <c r="B43" s="159" t="s">
        <v>381</v>
      </c>
      <c r="C43" s="160" t="s">
        <v>382</v>
      </c>
      <c r="D43" s="18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160"/>
      <c r="Z43" s="160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</row>
    <row r="44" spans="1:50" s="54" customFormat="1" ht="15.75" x14ac:dyDescent="0.2">
      <c r="A44" s="156" t="s">
        <v>383</v>
      </c>
      <c r="B44" s="157" t="s">
        <v>384</v>
      </c>
      <c r="C44" s="156" t="s">
        <v>95</v>
      </c>
      <c r="D44" s="18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>
        <f t="shared" ref="F44:Z44" si="12">SUM(X45:X47)</f>
        <v>0</v>
      </c>
      <c r="Y44" s="156"/>
      <c r="Z44" s="156">
        <f t="shared" si="12"/>
        <v>241</v>
      </c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</row>
    <row r="45" spans="1:50" s="54" customFormat="1" ht="15.75" x14ac:dyDescent="0.2">
      <c r="A45" s="153" t="s">
        <v>385</v>
      </c>
      <c r="B45" s="182" t="s">
        <v>386</v>
      </c>
      <c r="C45" s="153" t="s">
        <v>387</v>
      </c>
      <c r="D45" s="18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153"/>
      <c r="Z45" s="153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</row>
    <row r="46" spans="1:50" s="54" customFormat="1" ht="31.5" x14ac:dyDescent="0.2">
      <c r="A46" s="153" t="s">
        <v>388</v>
      </c>
      <c r="B46" s="159" t="s">
        <v>389</v>
      </c>
      <c r="C46" s="160" t="s">
        <v>390</v>
      </c>
      <c r="D46" s="18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160"/>
      <c r="Z46" s="160">
        <v>235</v>
      </c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</row>
    <row r="47" spans="1:50" s="54" customFormat="1" ht="15.75" x14ac:dyDescent="0.2">
      <c r="A47" s="153" t="s">
        <v>391</v>
      </c>
      <c r="B47" s="159" t="s">
        <v>392</v>
      </c>
      <c r="C47" s="160" t="s">
        <v>393</v>
      </c>
      <c r="D47" s="18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160"/>
      <c r="Z47" s="160">
        <v>6</v>
      </c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</row>
    <row r="48" spans="1:50" s="54" customFormat="1" ht="15.75" x14ac:dyDescent="0.2">
      <c r="A48" s="156" t="s">
        <v>394</v>
      </c>
      <c r="B48" s="157" t="s">
        <v>395</v>
      </c>
      <c r="C48" s="156" t="s">
        <v>95</v>
      </c>
      <c r="D48" s="18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>
        <f t="shared" ref="F48:Z48" si="13">X49+X50</f>
        <v>0</v>
      </c>
      <c r="Y48" s="156">
        <f t="shared" si="13"/>
        <v>2</v>
      </c>
      <c r="Z48" s="156">
        <f t="shared" si="13"/>
        <v>6</v>
      </c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</row>
    <row r="49" spans="1:50" s="54" customFormat="1" ht="15.75" x14ac:dyDescent="0.2">
      <c r="A49" s="153" t="s">
        <v>396</v>
      </c>
      <c r="B49" s="159" t="s">
        <v>397</v>
      </c>
      <c r="C49" s="153" t="s">
        <v>398</v>
      </c>
      <c r="D49" s="18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153">
        <v>2</v>
      </c>
      <c r="Z49" s="153">
        <v>6</v>
      </c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</row>
    <row r="50" spans="1:50" s="54" customFormat="1" ht="31.5" x14ac:dyDescent="0.2">
      <c r="A50" s="153" t="s">
        <v>399</v>
      </c>
      <c r="B50" s="182" t="s">
        <v>400</v>
      </c>
      <c r="C50" s="153" t="s">
        <v>401</v>
      </c>
      <c r="D50" s="18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153"/>
      <c r="Z50" s="153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</row>
    <row r="51" spans="1:50" s="54" customFormat="1" ht="15.75" x14ac:dyDescent="0.2">
      <c r="A51" s="156" t="s">
        <v>402</v>
      </c>
      <c r="B51" s="157" t="s">
        <v>403</v>
      </c>
      <c r="C51" s="156" t="s">
        <v>95</v>
      </c>
      <c r="D51" s="18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>
        <f t="shared" ref="F51:AA51" si="14">X52</f>
        <v>0</v>
      </c>
      <c r="Y51" s="156"/>
      <c r="Z51" s="156"/>
      <c r="AA51" s="94">
        <f t="shared" si="14"/>
        <v>0</v>
      </c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</row>
    <row r="52" spans="1:50" s="54" customFormat="1" ht="31.5" x14ac:dyDescent="0.2">
      <c r="A52" s="153" t="s">
        <v>404</v>
      </c>
      <c r="B52" s="182" t="s">
        <v>405</v>
      </c>
      <c r="C52" s="153" t="s">
        <v>406</v>
      </c>
      <c r="D52" s="18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153"/>
      <c r="Z52" s="153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</row>
    <row r="53" spans="1:50" s="54" customFormat="1" ht="15.75" x14ac:dyDescent="0.2">
      <c r="A53" s="156" t="s">
        <v>407</v>
      </c>
      <c r="B53" s="157" t="s">
        <v>408</v>
      </c>
      <c r="C53" s="156" t="s">
        <v>95</v>
      </c>
      <c r="D53" s="18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>
        <f t="shared" ref="F53:Z53" si="15">X54</f>
        <v>0</v>
      </c>
      <c r="Y53" s="156"/>
      <c r="Z53" s="156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</row>
    <row r="54" spans="1:50" s="54" customFormat="1" ht="31.5" x14ac:dyDescent="0.2">
      <c r="A54" s="153" t="s">
        <v>409</v>
      </c>
      <c r="B54" s="182" t="s">
        <v>410</v>
      </c>
      <c r="C54" s="153" t="s">
        <v>411</v>
      </c>
      <c r="D54" s="18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153"/>
      <c r="Z54" s="153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</row>
    <row r="55" spans="1:50" s="54" customFormat="1" ht="15.75" x14ac:dyDescent="0.2">
      <c r="A55" s="156" t="s">
        <v>412</v>
      </c>
      <c r="B55" s="157" t="s">
        <v>413</v>
      </c>
      <c r="C55" s="156" t="s">
        <v>95</v>
      </c>
      <c r="D55" s="18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>
        <f t="shared" ref="F55:AA55" si="16">X56+X57</f>
        <v>0</v>
      </c>
      <c r="Y55" s="156"/>
      <c r="Z55" s="156">
        <f t="shared" si="16"/>
        <v>6</v>
      </c>
      <c r="AA55" s="94">
        <f t="shared" si="16"/>
        <v>0</v>
      </c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</row>
    <row r="56" spans="1:50" s="54" customFormat="1" ht="15.75" x14ac:dyDescent="0.2">
      <c r="A56" s="153" t="s">
        <v>414</v>
      </c>
      <c r="B56" s="159" t="s">
        <v>415</v>
      </c>
      <c r="C56" s="160" t="s">
        <v>416</v>
      </c>
      <c r="D56" s="18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160"/>
      <c r="Z56" s="160">
        <v>6</v>
      </c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</row>
    <row r="57" spans="1:50" s="54" customFormat="1" ht="31.5" x14ac:dyDescent="0.2">
      <c r="A57" s="153" t="s">
        <v>417</v>
      </c>
      <c r="B57" s="164" t="s">
        <v>418</v>
      </c>
      <c r="C57" s="160" t="s">
        <v>419</v>
      </c>
      <c r="D57" s="18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160"/>
      <c r="Z57" s="160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</row>
    <row r="58" spans="1:50" s="54" customFormat="1" ht="15.75" x14ac:dyDescent="0.2">
      <c r="A58" s="156" t="s">
        <v>420</v>
      </c>
      <c r="B58" s="157" t="s">
        <v>421</v>
      </c>
      <c r="C58" s="156" t="s">
        <v>95</v>
      </c>
      <c r="D58" s="18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>
        <f t="shared" ref="F58:AA58" si="17">X59+X60</f>
        <v>0</v>
      </c>
      <c r="Y58" s="156"/>
      <c r="Z58" s="156">
        <f t="shared" si="17"/>
        <v>2</v>
      </c>
      <c r="AA58" s="94">
        <f t="shared" si="17"/>
        <v>0</v>
      </c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</row>
    <row r="59" spans="1:50" s="54" customFormat="1" ht="15.75" x14ac:dyDescent="0.2">
      <c r="A59" s="153" t="s">
        <v>422</v>
      </c>
      <c r="B59" s="182" t="s">
        <v>423</v>
      </c>
      <c r="C59" s="153" t="s">
        <v>424</v>
      </c>
      <c r="D59" s="18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153"/>
      <c r="Z59" s="153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</row>
    <row r="60" spans="1:50" s="54" customFormat="1" ht="31.5" x14ac:dyDescent="0.2">
      <c r="A60" s="153" t="s">
        <v>425</v>
      </c>
      <c r="B60" s="159" t="s">
        <v>426</v>
      </c>
      <c r="C60" s="160" t="s">
        <v>427</v>
      </c>
      <c r="D60" s="18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160"/>
      <c r="Z60" s="160">
        <v>2</v>
      </c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</row>
    <row r="61" spans="1:50" s="54" customFormat="1" ht="15.75" x14ac:dyDescent="0.2">
      <c r="A61" s="156" t="s">
        <v>428</v>
      </c>
      <c r="B61" s="157" t="s">
        <v>429</v>
      </c>
      <c r="C61" s="156" t="s">
        <v>95</v>
      </c>
      <c r="D61" s="18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>
        <f t="shared" ref="F61:Z61" si="18">X62</f>
        <v>0</v>
      </c>
      <c r="Y61" s="156"/>
      <c r="Z61" s="156">
        <f t="shared" si="18"/>
        <v>5</v>
      </c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</row>
    <row r="62" spans="1:50" s="54" customFormat="1" ht="31.5" x14ac:dyDescent="0.2">
      <c r="A62" s="153" t="s">
        <v>430</v>
      </c>
      <c r="B62" s="159" t="s">
        <v>431</v>
      </c>
      <c r="C62" s="160" t="s">
        <v>432</v>
      </c>
      <c r="D62" s="18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160"/>
      <c r="Z62" s="160">
        <v>5</v>
      </c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</row>
    <row r="63" spans="1:50" s="54" customFormat="1" ht="15.75" x14ac:dyDescent="0.2">
      <c r="A63" s="156" t="s">
        <v>433</v>
      </c>
      <c r="B63" s="157" t="s">
        <v>434</v>
      </c>
      <c r="C63" s="156" t="s">
        <v>95</v>
      </c>
      <c r="D63" s="18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>
        <f t="shared" ref="F63:Z63" si="19">X64+X65</f>
        <v>0</v>
      </c>
      <c r="Y63" s="156"/>
      <c r="Z63" s="156">
        <f t="shared" si="19"/>
        <v>2</v>
      </c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</row>
    <row r="64" spans="1:50" s="54" customFormat="1" ht="31.5" x14ac:dyDescent="0.2">
      <c r="A64" s="153" t="s">
        <v>435</v>
      </c>
      <c r="B64" s="159" t="s">
        <v>436</v>
      </c>
      <c r="C64" s="160" t="s">
        <v>437</v>
      </c>
      <c r="D64" s="18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160"/>
      <c r="Z64" s="160">
        <v>2</v>
      </c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</row>
    <row r="65" spans="1:76" s="54" customFormat="1" ht="15.75" x14ac:dyDescent="0.2">
      <c r="A65" s="153" t="s">
        <v>438</v>
      </c>
      <c r="B65" s="164" t="s">
        <v>370</v>
      </c>
      <c r="C65" s="160" t="s">
        <v>439</v>
      </c>
      <c r="D65" s="18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160"/>
      <c r="Z65" s="160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</row>
    <row r="66" spans="1:76" s="54" customFormat="1" ht="63" x14ac:dyDescent="0.2">
      <c r="A66" s="118" t="s">
        <v>440</v>
      </c>
      <c r="B66" s="116" t="s">
        <v>441</v>
      </c>
      <c r="C66" s="256" t="s">
        <v>95</v>
      </c>
      <c r="D66" s="18">
        <f>D67</f>
        <v>0</v>
      </c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>
        <f t="shared" ref="F66:Z66" si="20">X67+X70</f>
        <v>0</v>
      </c>
      <c r="Y66" s="208"/>
      <c r="Z66" s="208">
        <f t="shared" si="20"/>
        <v>5</v>
      </c>
      <c r="AA66" s="94">
        <f t="shared" ref="AA66:AX66" si="21">AA67</f>
        <v>0</v>
      </c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</row>
    <row r="67" spans="1:76" s="102" customFormat="1" ht="47.25" x14ac:dyDescent="0.25">
      <c r="A67" s="156" t="s">
        <v>442</v>
      </c>
      <c r="B67" s="157" t="s">
        <v>443</v>
      </c>
      <c r="C67" s="156" t="s">
        <v>95</v>
      </c>
      <c r="D67" s="18">
        <f t="shared" ref="D67:AX67" si="22">SUM(D68:D70)</f>
        <v>0</v>
      </c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>
        <f t="shared" ref="F67:Z67" si="23">SUM(X68:X69)</f>
        <v>0</v>
      </c>
      <c r="Y67" s="156"/>
      <c r="Z67" s="156">
        <f t="shared" si="23"/>
        <v>5</v>
      </c>
      <c r="AA67" s="94">
        <f t="shared" si="22"/>
        <v>0</v>
      </c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</row>
    <row r="68" spans="1:76" s="11" customFormat="1" ht="31.5" x14ac:dyDescent="0.25">
      <c r="A68" s="153" t="s">
        <v>444</v>
      </c>
      <c r="B68" s="169" t="s">
        <v>445</v>
      </c>
      <c r="C68" s="153" t="s">
        <v>446</v>
      </c>
      <c r="D68" s="2">
        <v>0</v>
      </c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>
        <v>0</v>
      </c>
      <c r="Y68" s="153"/>
      <c r="Z68" s="153">
        <v>1</v>
      </c>
      <c r="AA68" s="95">
        <v>0</v>
      </c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</row>
    <row r="69" spans="1:76" ht="47.25" x14ac:dyDescent="0.25">
      <c r="A69" s="153" t="s">
        <v>447</v>
      </c>
      <c r="B69" s="159" t="s">
        <v>448</v>
      </c>
      <c r="C69" s="160" t="s">
        <v>449</v>
      </c>
      <c r="D69" s="2">
        <v>0</v>
      </c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>
        <v>0</v>
      </c>
      <c r="Y69" s="160"/>
      <c r="Z69" s="160">
        <v>4</v>
      </c>
      <c r="AA69" s="95">
        <v>0</v>
      </c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BX69" s="16"/>
    </row>
    <row r="70" spans="1:76" ht="32.25" customHeight="1" x14ac:dyDescent="0.25">
      <c r="A70" s="156" t="s">
        <v>447</v>
      </c>
      <c r="B70" s="157" t="s">
        <v>450</v>
      </c>
      <c r="C70" s="156" t="s">
        <v>95</v>
      </c>
      <c r="D70" s="2">
        <v>0</v>
      </c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>
        <f t="shared" ref="F70:Z70" si="24">SUM(X71)</f>
        <v>0</v>
      </c>
      <c r="Y70" s="156"/>
      <c r="Z70" s="156"/>
      <c r="AA70" s="95">
        <v>0</v>
      </c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BX70" s="16"/>
    </row>
    <row r="71" spans="1:76" s="54" customFormat="1" ht="94.5" x14ac:dyDescent="0.2">
      <c r="A71" s="153" t="s">
        <v>451</v>
      </c>
      <c r="B71" s="159" t="s">
        <v>452</v>
      </c>
      <c r="C71" s="160" t="s">
        <v>453</v>
      </c>
      <c r="D71" s="18" t="e">
        <f>#REF!</f>
        <v>#REF!</v>
      </c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160"/>
      <c r="Z71" s="160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</row>
    <row r="72" spans="1:76" s="54" customFormat="1" ht="47.25" x14ac:dyDescent="0.2">
      <c r="A72" s="118" t="s">
        <v>84</v>
      </c>
      <c r="B72" s="116" t="s">
        <v>85</v>
      </c>
      <c r="C72" s="256" t="s">
        <v>95</v>
      </c>
      <c r="D72" s="18">
        <f t="shared" ref="D72:AX72" si="25">SUM(D73:D74)</f>
        <v>0</v>
      </c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>
        <f t="shared" ref="F72:Z72" si="26">SUM(X73:X75)</f>
        <v>1</v>
      </c>
      <c r="Y72" s="208"/>
      <c r="Z72" s="208">
        <f t="shared" si="26"/>
        <v>1</v>
      </c>
      <c r="AA72" s="94">
        <f t="shared" si="25"/>
        <v>0</v>
      </c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</row>
    <row r="73" spans="1:76" ht="15.75" x14ac:dyDescent="0.2">
      <c r="A73" s="153" t="s">
        <v>454</v>
      </c>
      <c r="B73" s="169" t="s">
        <v>455</v>
      </c>
      <c r="C73" s="153" t="s">
        <v>456</v>
      </c>
      <c r="D73" s="9">
        <v>0</v>
      </c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>
        <v>0</v>
      </c>
      <c r="Y73" s="153"/>
      <c r="Z73" s="153"/>
      <c r="AA73" s="95">
        <v>0</v>
      </c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</row>
    <row r="74" spans="1:76" ht="31.5" x14ac:dyDescent="0.2">
      <c r="A74" s="153" t="s">
        <v>457</v>
      </c>
      <c r="B74" s="171" t="s">
        <v>458</v>
      </c>
      <c r="C74" s="153" t="s">
        <v>459</v>
      </c>
      <c r="D74" s="9">
        <v>0</v>
      </c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>
        <v>1</v>
      </c>
      <c r="Y74" s="153"/>
      <c r="Z74" s="153">
        <v>1</v>
      </c>
      <c r="AA74" s="95">
        <v>0</v>
      </c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</row>
    <row r="75" spans="1:76" ht="15.75" x14ac:dyDescent="0.2">
      <c r="A75" s="153" t="s">
        <v>460</v>
      </c>
      <c r="B75" s="182" t="s">
        <v>461</v>
      </c>
      <c r="C75" s="160" t="s">
        <v>462</v>
      </c>
      <c r="D75" s="9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160"/>
      <c r="Z75" s="160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</row>
    <row r="76" spans="1:76" s="54" customFormat="1" ht="31.5" x14ac:dyDescent="0.25">
      <c r="A76" s="118" t="s">
        <v>86</v>
      </c>
      <c r="B76" s="117" t="s">
        <v>87</v>
      </c>
      <c r="C76" s="256" t="s">
        <v>95</v>
      </c>
      <c r="D76" s="18" t="e">
        <f>SUM(#REF!)</f>
        <v>#REF!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>
        <f t="shared" ref="F76:Z76" si="27">SUM(X77:X92)</f>
        <v>0</v>
      </c>
      <c r="Y76" s="208"/>
      <c r="Z76" s="208">
        <f t="shared" si="27"/>
        <v>16</v>
      </c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</row>
    <row r="77" spans="1:76" s="54" customFormat="1" ht="31.5" x14ac:dyDescent="0.2">
      <c r="A77" s="153" t="s">
        <v>463</v>
      </c>
      <c r="B77" s="159" t="s">
        <v>464</v>
      </c>
      <c r="C77" s="160" t="s">
        <v>465</v>
      </c>
      <c r="D77" s="18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160"/>
      <c r="Z77" s="160">
        <v>1</v>
      </c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</row>
    <row r="78" spans="1:76" s="54" customFormat="1" ht="15.75" x14ac:dyDescent="0.2">
      <c r="A78" s="153" t="s">
        <v>466</v>
      </c>
      <c r="B78" s="159" t="s">
        <v>467</v>
      </c>
      <c r="C78" s="160" t="s">
        <v>468</v>
      </c>
      <c r="D78" s="18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160"/>
      <c r="Z78" s="160">
        <v>1</v>
      </c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</row>
    <row r="79" spans="1:76" s="54" customFormat="1" ht="47.25" x14ac:dyDescent="0.2">
      <c r="A79" s="153" t="s">
        <v>469</v>
      </c>
      <c r="B79" s="159" t="s">
        <v>470</v>
      </c>
      <c r="C79" s="160" t="s">
        <v>471</v>
      </c>
      <c r="D79" s="18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160"/>
      <c r="Z79" s="160">
        <v>1</v>
      </c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</row>
    <row r="80" spans="1:76" s="54" customFormat="1" ht="15.75" x14ac:dyDescent="0.2">
      <c r="A80" s="153" t="s">
        <v>472</v>
      </c>
      <c r="B80" s="159" t="s">
        <v>473</v>
      </c>
      <c r="C80" s="160" t="s">
        <v>474</v>
      </c>
      <c r="D80" s="18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160"/>
      <c r="Z80" s="160">
        <v>1</v>
      </c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</row>
    <row r="81" spans="1:50" s="54" customFormat="1" ht="15.75" x14ac:dyDescent="0.2">
      <c r="A81" s="153" t="s">
        <v>475</v>
      </c>
      <c r="B81" s="159" t="s">
        <v>476</v>
      </c>
      <c r="C81" s="160" t="s">
        <v>477</v>
      </c>
      <c r="D81" s="18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160"/>
      <c r="Z81" s="160">
        <v>1</v>
      </c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</row>
    <row r="82" spans="1:50" s="54" customFormat="1" ht="15.75" x14ac:dyDescent="0.2">
      <c r="A82" s="153" t="s">
        <v>478</v>
      </c>
      <c r="B82" s="159" t="s">
        <v>479</v>
      </c>
      <c r="C82" s="160" t="s">
        <v>480</v>
      </c>
      <c r="D82" s="18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160"/>
      <c r="Z82" s="160">
        <v>1</v>
      </c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</row>
    <row r="83" spans="1:50" s="54" customFormat="1" ht="31.5" x14ac:dyDescent="0.2">
      <c r="A83" s="153" t="s">
        <v>481</v>
      </c>
      <c r="B83" s="159" t="s">
        <v>482</v>
      </c>
      <c r="C83" s="160" t="s">
        <v>483</v>
      </c>
      <c r="D83" s="18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160"/>
      <c r="Z83" s="160">
        <v>1</v>
      </c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</row>
    <row r="84" spans="1:50" s="54" customFormat="1" ht="31.5" x14ac:dyDescent="0.2">
      <c r="A84" s="153" t="s">
        <v>484</v>
      </c>
      <c r="B84" s="159" t="s">
        <v>485</v>
      </c>
      <c r="C84" s="160" t="s">
        <v>486</v>
      </c>
      <c r="D84" s="18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160"/>
      <c r="Z84" s="160">
        <v>1</v>
      </c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</row>
    <row r="85" spans="1:50" s="54" customFormat="1" ht="31.5" x14ac:dyDescent="0.2">
      <c r="A85" s="153" t="s">
        <v>487</v>
      </c>
      <c r="B85" s="159" t="s">
        <v>488</v>
      </c>
      <c r="C85" s="160" t="s">
        <v>489</v>
      </c>
      <c r="D85" s="18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160"/>
      <c r="Z85" s="160">
        <v>1</v>
      </c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</row>
    <row r="86" spans="1:50" s="54" customFormat="1" ht="31.5" x14ac:dyDescent="0.2">
      <c r="A86" s="153" t="s">
        <v>490</v>
      </c>
      <c r="B86" s="159" t="s">
        <v>491</v>
      </c>
      <c r="C86" s="160" t="s">
        <v>492</v>
      </c>
      <c r="D86" s="18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160"/>
      <c r="Z86" s="160">
        <v>1</v>
      </c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</row>
    <row r="87" spans="1:50" s="54" customFormat="1" ht="15.75" x14ac:dyDescent="0.2">
      <c r="A87" s="153" t="s">
        <v>493</v>
      </c>
      <c r="B87" s="159" t="s">
        <v>494</v>
      </c>
      <c r="C87" s="160" t="s">
        <v>495</v>
      </c>
      <c r="D87" s="18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160"/>
      <c r="Z87" s="160">
        <v>1</v>
      </c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</row>
    <row r="88" spans="1:50" s="54" customFormat="1" ht="31.5" x14ac:dyDescent="0.2">
      <c r="A88" s="153" t="s">
        <v>496</v>
      </c>
      <c r="B88" s="159" t="s">
        <v>497</v>
      </c>
      <c r="C88" s="160" t="s">
        <v>498</v>
      </c>
      <c r="D88" s="18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160"/>
      <c r="Z88" s="160">
        <v>1</v>
      </c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</row>
    <row r="89" spans="1:50" s="54" customFormat="1" ht="15.75" x14ac:dyDescent="0.2">
      <c r="A89" s="153" t="s">
        <v>499</v>
      </c>
      <c r="B89" s="159" t="s">
        <v>500</v>
      </c>
      <c r="C89" s="160" t="s">
        <v>501</v>
      </c>
      <c r="D89" s="18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160"/>
      <c r="Z89" s="160">
        <v>1</v>
      </c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</row>
    <row r="90" spans="1:50" s="54" customFormat="1" ht="15.75" x14ac:dyDescent="0.2">
      <c r="A90" s="153" t="s">
        <v>502</v>
      </c>
      <c r="B90" s="159" t="s">
        <v>503</v>
      </c>
      <c r="C90" s="160" t="s">
        <v>504</v>
      </c>
      <c r="D90" s="18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160"/>
      <c r="Z90" s="160">
        <v>1</v>
      </c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</row>
    <row r="91" spans="1:50" s="54" customFormat="1" ht="15.75" x14ac:dyDescent="0.2">
      <c r="A91" s="153" t="s">
        <v>505</v>
      </c>
      <c r="B91" s="159" t="s">
        <v>506</v>
      </c>
      <c r="C91" s="160" t="s">
        <v>507</v>
      </c>
      <c r="D91" s="18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160"/>
      <c r="Z91" s="160">
        <v>1</v>
      </c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</row>
    <row r="92" spans="1:50" s="54" customFormat="1" ht="15.75" x14ac:dyDescent="0.2">
      <c r="A92" s="153" t="s">
        <v>508</v>
      </c>
      <c r="B92" s="172" t="s">
        <v>509</v>
      </c>
      <c r="C92" s="160" t="s">
        <v>510</v>
      </c>
      <c r="D92" s="18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160"/>
      <c r="Z92" s="160">
        <v>1</v>
      </c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</row>
    <row r="138" spans="1:50" ht="18.75" x14ac:dyDescent="0.2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</row>
    <row r="139" spans="1:50" ht="18.75" x14ac:dyDescent="0.2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</row>
    <row r="140" spans="1:50" ht="18.75" x14ac:dyDescent="0.2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213"/>
      <c r="Z140" s="213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</row>
    <row r="141" spans="1:50" ht="18.75" x14ac:dyDescent="0.2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</row>
    <row r="142" spans="1:50" ht="15.75" x14ac:dyDescent="0.2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  <c r="AX142" s="269"/>
    </row>
    <row r="143" spans="1:50" x14ac:dyDescent="0.2">
      <c r="A143" s="13"/>
      <c r="H143" s="57"/>
    </row>
  </sheetData>
  <autoFilter ref="A19:BX92"/>
  <mergeCells count="51">
    <mergeCell ref="A138:AX138"/>
    <mergeCell ref="A139:AX139"/>
    <mergeCell ref="A141:AX141"/>
    <mergeCell ref="A142:AX142"/>
    <mergeCell ref="A14:AT14"/>
    <mergeCell ref="A15:A18"/>
    <mergeCell ref="B15:B18"/>
    <mergeCell ref="C15:C18"/>
    <mergeCell ref="D15:AX15"/>
    <mergeCell ref="D16:S16"/>
    <mergeCell ref="T16:AD16"/>
    <mergeCell ref="AE16:AH16"/>
    <mergeCell ref="AI16:AL16"/>
    <mergeCell ref="AM16:AR16"/>
    <mergeCell ref="AE17:AF17"/>
    <mergeCell ref="AS16:AV16"/>
    <mergeCell ref="AU1:AX1"/>
    <mergeCell ref="AU2:AX2"/>
    <mergeCell ref="AU3:AX3"/>
    <mergeCell ref="A13:AX13"/>
    <mergeCell ref="K2:L2"/>
    <mergeCell ref="M2:N2"/>
    <mergeCell ref="A4:AX4"/>
    <mergeCell ref="A5:AX5"/>
    <mergeCell ref="A8:AX8"/>
    <mergeCell ref="A10:AX10"/>
    <mergeCell ref="A12:AX12"/>
    <mergeCell ref="A7:AX7"/>
    <mergeCell ref="AW16:AX16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AA17:AB17"/>
    <mergeCell ref="AC17:AD17"/>
    <mergeCell ref="AS17:AT17"/>
    <mergeCell ref="AU17:AV17"/>
    <mergeCell ref="AW17:AX17"/>
    <mergeCell ref="AG17:AH17"/>
    <mergeCell ref="AI17:AJ17"/>
    <mergeCell ref="AK17:AL17"/>
    <mergeCell ref="AM17:AN17"/>
    <mergeCell ref="AO17:AP17"/>
    <mergeCell ref="AQ17:AR17"/>
  </mergeCells>
  <pageMargins left="0.70866141732283472" right="0.70866141732283472" top="0.39370078740157483" bottom="0.27559055118110237" header="0.15748031496062992" footer="0.15748031496062992"/>
  <pageSetup paperSize="9" scale="30" fitToHeight="2" orientation="landscape" r:id="rId1"/>
  <ignoredErrors>
    <ignoredError sqref="A22 P19 R19" twoDigitTextYear="1"/>
    <ignoredError sqref="A20 C19 AX1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41"/>
  <sheetViews>
    <sheetView view="pageBreakPreview" zoomScale="70" zoomScaleNormal="100" zoomScaleSheetLayoutView="70" workbookViewId="0">
      <pane xSplit="2" topLeftCell="C1" activePane="topRight" state="frozen"/>
      <selection activeCell="A25" sqref="A25"/>
      <selection pane="topRight" activeCell="F111" sqref="F111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21.28515625" style="21" customWidth="1"/>
    <col min="5" max="10" width="12.140625" style="21" customWidth="1"/>
    <col min="11" max="11" width="21.28515625" style="21" customWidth="1"/>
    <col min="12" max="17" width="12.140625" style="21" customWidth="1"/>
    <col min="18" max="18" width="21.28515625" style="21" customWidth="1"/>
    <col min="19" max="24" width="12.140625" style="21" customWidth="1"/>
    <col min="25" max="25" width="21.28515625" style="21" customWidth="1"/>
    <col min="26" max="31" width="12.140625" style="21" customWidth="1"/>
    <col min="32" max="32" width="21.28515625" style="21" customWidth="1"/>
    <col min="33" max="38" width="12.140625" style="21" customWidth="1"/>
    <col min="39" max="16384" width="9.140625" style="21"/>
  </cols>
  <sheetData>
    <row r="1" spans="1:38" ht="18.75" x14ac:dyDescent="0.25">
      <c r="AJ1" s="320" t="s">
        <v>253</v>
      </c>
      <c r="AK1" s="320"/>
      <c r="AL1" s="320"/>
    </row>
    <row r="2" spans="1:38" ht="18.75" x14ac:dyDescent="0.25">
      <c r="AJ2" s="320" t="s">
        <v>254</v>
      </c>
      <c r="AK2" s="320"/>
      <c r="AL2" s="320"/>
    </row>
    <row r="3" spans="1:38" ht="18.75" x14ac:dyDescent="0.25">
      <c r="AJ3" s="320" t="s">
        <v>255</v>
      </c>
      <c r="AK3" s="320"/>
      <c r="AL3" s="320"/>
    </row>
    <row r="4" spans="1:38" ht="18.75" x14ac:dyDescent="0.3">
      <c r="A4" s="303" t="s">
        <v>246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</row>
    <row r="5" spans="1:38" ht="18.75" x14ac:dyDescent="0.3">
      <c r="A5" s="335" t="s">
        <v>247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</row>
    <row r="6" spans="1:38" x14ac:dyDescent="0.2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</row>
    <row r="7" spans="1:38" ht="18.75" x14ac:dyDescent="0.25">
      <c r="A7" s="268" t="str">
        <f>'Принятие к бух.учету2017'!A7:AL7</f>
        <v>Инвестиционная программа ООО "Башкирская сетевая компания"  2017-2021гг.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</row>
    <row r="8" spans="1:38" x14ac:dyDescent="0.25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</row>
    <row r="9" spans="1:38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</row>
    <row r="10" spans="1:38" ht="18.75" x14ac:dyDescent="0.3">
      <c r="A10" s="310" t="s">
        <v>88</v>
      </c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</row>
    <row r="11" spans="1:38" ht="18.75" x14ac:dyDescent="0.3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ht="18.75" x14ac:dyDescent="0.25">
      <c r="A12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</row>
    <row r="13" spans="1:38" x14ac:dyDescent="0.25">
      <c r="A13" s="319" t="s">
        <v>1</v>
      </c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</row>
    <row r="14" spans="1:38" x14ac:dyDescent="0.25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</row>
    <row r="15" spans="1:38" x14ac:dyDescent="0.25">
      <c r="A15" s="321" t="s">
        <v>2</v>
      </c>
      <c r="B15" s="321" t="s">
        <v>3</v>
      </c>
      <c r="C15" s="321" t="s">
        <v>4</v>
      </c>
      <c r="D15" s="325" t="s">
        <v>131</v>
      </c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7"/>
      <c r="AF15" s="328" t="s">
        <v>231</v>
      </c>
      <c r="AG15" s="329"/>
      <c r="AH15" s="329"/>
      <c r="AI15" s="329"/>
      <c r="AJ15" s="329"/>
      <c r="AK15" s="329"/>
      <c r="AL15" s="330"/>
    </row>
    <row r="16" spans="1:38" x14ac:dyDescent="0.25">
      <c r="A16" s="321"/>
      <c r="B16" s="321"/>
      <c r="C16" s="321"/>
      <c r="D16" s="334" t="s">
        <v>153</v>
      </c>
      <c r="E16" s="334"/>
      <c r="F16" s="334"/>
      <c r="G16" s="334"/>
      <c r="H16" s="334"/>
      <c r="I16" s="334"/>
      <c r="J16" s="334"/>
      <c r="K16" s="334" t="s">
        <v>154</v>
      </c>
      <c r="L16" s="334"/>
      <c r="M16" s="334"/>
      <c r="N16" s="334"/>
      <c r="O16" s="334"/>
      <c r="P16" s="334"/>
      <c r="Q16" s="334"/>
      <c r="R16" s="334" t="s">
        <v>155</v>
      </c>
      <c r="S16" s="334"/>
      <c r="T16" s="334"/>
      <c r="U16" s="334"/>
      <c r="V16" s="334"/>
      <c r="W16" s="334"/>
      <c r="X16" s="334"/>
      <c r="Y16" s="334" t="s">
        <v>156</v>
      </c>
      <c r="Z16" s="334"/>
      <c r="AA16" s="334"/>
      <c r="AB16" s="334"/>
      <c r="AC16" s="334"/>
      <c r="AD16" s="334"/>
      <c r="AE16" s="334"/>
      <c r="AF16" s="331"/>
      <c r="AG16" s="332"/>
      <c r="AH16" s="332"/>
      <c r="AI16" s="332"/>
      <c r="AJ16" s="332"/>
      <c r="AK16" s="332"/>
      <c r="AL16" s="333"/>
    </row>
    <row r="17" spans="1:53" ht="43.5" customHeight="1" x14ac:dyDescent="0.25">
      <c r="A17" s="321"/>
      <c r="B17" s="321"/>
      <c r="C17" s="321"/>
      <c r="D17" s="68" t="s">
        <v>144</v>
      </c>
      <c r="E17" s="334" t="s">
        <v>145</v>
      </c>
      <c r="F17" s="334"/>
      <c r="G17" s="334"/>
      <c r="H17" s="334"/>
      <c r="I17" s="334"/>
      <c r="J17" s="334"/>
      <c r="K17" s="68" t="s">
        <v>144</v>
      </c>
      <c r="L17" s="321" t="s">
        <v>145</v>
      </c>
      <c r="M17" s="321"/>
      <c r="N17" s="321"/>
      <c r="O17" s="321"/>
      <c r="P17" s="321"/>
      <c r="Q17" s="321"/>
      <c r="R17" s="68" t="s">
        <v>144</v>
      </c>
      <c r="S17" s="321" t="s">
        <v>145</v>
      </c>
      <c r="T17" s="321"/>
      <c r="U17" s="321"/>
      <c r="V17" s="321"/>
      <c r="W17" s="321"/>
      <c r="X17" s="321"/>
      <c r="Y17" s="68" t="s">
        <v>144</v>
      </c>
      <c r="Z17" s="321" t="s">
        <v>145</v>
      </c>
      <c r="AA17" s="321"/>
      <c r="AB17" s="321"/>
      <c r="AC17" s="321"/>
      <c r="AD17" s="321"/>
      <c r="AE17" s="321"/>
      <c r="AF17" s="68" t="s">
        <v>144</v>
      </c>
      <c r="AG17" s="321" t="s">
        <v>145</v>
      </c>
      <c r="AH17" s="321"/>
      <c r="AI17" s="321"/>
      <c r="AJ17" s="321"/>
      <c r="AK17" s="321"/>
      <c r="AL17" s="321"/>
    </row>
    <row r="18" spans="1:53" ht="87.75" customHeight="1" x14ac:dyDescent="0.25">
      <c r="A18" s="321"/>
      <c r="B18" s="321"/>
      <c r="C18" s="321"/>
      <c r="D18" s="43" t="s">
        <v>146</v>
      </c>
      <c r="E18" s="43" t="s">
        <v>146</v>
      </c>
      <c r="F18" s="44" t="s">
        <v>147</v>
      </c>
      <c r="G18" s="44" t="s">
        <v>148</v>
      </c>
      <c r="H18" s="44" t="s">
        <v>149</v>
      </c>
      <c r="I18" s="44" t="s">
        <v>150</v>
      </c>
      <c r="J18" s="44" t="s">
        <v>151</v>
      </c>
      <c r="K18" s="43" t="s">
        <v>146</v>
      </c>
      <c r="L18" s="43" t="s">
        <v>146</v>
      </c>
      <c r="M18" s="44" t="s">
        <v>147</v>
      </c>
      <c r="N18" s="44" t="s">
        <v>148</v>
      </c>
      <c r="O18" s="44" t="s">
        <v>149</v>
      </c>
      <c r="P18" s="44" t="s">
        <v>150</v>
      </c>
      <c r="Q18" s="44" t="s">
        <v>151</v>
      </c>
      <c r="R18" s="43" t="s">
        <v>146</v>
      </c>
      <c r="S18" s="43" t="s">
        <v>146</v>
      </c>
      <c r="T18" s="44" t="s">
        <v>147</v>
      </c>
      <c r="U18" s="44" t="s">
        <v>148</v>
      </c>
      <c r="V18" s="44" t="s">
        <v>149</v>
      </c>
      <c r="W18" s="44" t="s">
        <v>150</v>
      </c>
      <c r="X18" s="44" t="s">
        <v>151</v>
      </c>
      <c r="Y18" s="43" t="s">
        <v>146</v>
      </c>
      <c r="Z18" s="43" t="s">
        <v>146</v>
      </c>
      <c r="AA18" s="44" t="s">
        <v>147</v>
      </c>
      <c r="AB18" s="44" t="s">
        <v>148</v>
      </c>
      <c r="AC18" s="44" t="s">
        <v>149</v>
      </c>
      <c r="AD18" s="44" t="s">
        <v>150</v>
      </c>
      <c r="AE18" s="44" t="s">
        <v>151</v>
      </c>
      <c r="AF18" s="43" t="s">
        <v>146</v>
      </c>
      <c r="AG18" s="43" t="s">
        <v>146</v>
      </c>
      <c r="AH18" s="44" t="s">
        <v>147</v>
      </c>
      <c r="AI18" s="44" t="s">
        <v>148</v>
      </c>
      <c r="AJ18" s="44" t="s">
        <v>149</v>
      </c>
      <c r="AK18" s="44" t="s">
        <v>150</v>
      </c>
      <c r="AL18" s="44" t="s">
        <v>151</v>
      </c>
    </row>
    <row r="19" spans="1:53" s="104" customFormat="1" x14ac:dyDescent="0.25">
      <c r="A19" s="135">
        <v>1</v>
      </c>
      <c r="B19" s="135">
        <v>2</v>
      </c>
      <c r="C19" s="135">
        <v>3</v>
      </c>
      <c r="D19" s="135" t="s">
        <v>157</v>
      </c>
      <c r="E19" s="135" t="s">
        <v>158</v>
      </c>
      <c r="F19" s="135" t="s">
        <v>159</v>
      </c>
      <c r="G19" s="135" t="s">
        <v>160</v>
      </c>
      <c r="H19" s="135" t="s">
        <v>161</v>
      </c>
      <c r="I19" s="135" t="s">
        <v>162</v>
      </c>
      <c r="J19" s="135" t="s">
        <v>163</v>
      </c>
      <c r="K19" s="135" t="s">
        <v>164</v>
      </c>
      <c r="L19" s="135" t="s">
        <v>165</v>
      </c>
      <c r="M19" s="135" t="s">
        <v>166</v>
      </c>
      <c r="N19" s="135" t="s">
        <v>167</v>
      </c>
      <c r="O19" s="135" t="s">
        <v>168</v>
      </c>
      <c r="P19" s="135" t="s">
        <v>169</v>
      </c>
      <c r="Q19" s="135" t="s">
        <v>170</v>
      </c>
      <c r="R19" s="135" t="s">
        <v>171</v>
      </c>
      <c r="S19" s="135" t="s">
        <v>172</v>
      </c>
      <c r="T19" s="135" t="s">
        <v>173</v>
      </c>
      <c r="U19" s="135" t="s">
        <v>174</v>
      </c>
      <c r="V19" s="135" t="s">
        <v>175</v>
      </c>
      <c r="W19" s="135" t="s">
        <v>176</v>
      </c>
      <c r="X19" s="135" t="s">
        <v>177</v>
      </c>
      <c r="Y19" s="135" t="s">
        <v>178</v>
      </c>
      <c r="Z19" s="135" t="s">
        <v>179</v>
      </c>
      <c r="AA19" s="135" t="s">
        <v>180</v>
      </c>
      <c r="AB19" s="135" t="s">
        <v>181</v>
      </c>
      <c r="AC19" s="135" t="s">
        <v>182</v>
      </c>
      <c r="AD19" s="135" t="s">
        <v>183</v>
      </c>
      <c r="AE19" s="135" t="s">
        <v>184</v>
      </c>
      <c r="AF19" s="135" t="s">
        <v>185</v>
      </c>
      <c r="AG19" s="135" t="s">
        <v>186</v>
      </c>
      <c r="AH19" s="135" t="s">
        <v>187</v>
      </c>
      <c r="AI19" s="135" t="s">
        <v>188</v>
      </c>
      <c r="AJ19" s="135" t="s">
        <v>152</v>
      </c>
      <c r="AK19" s="135" t="s">
        <v>189</v>
      </c>
      <c r="AL19" s="135" t="s">
        <v>190</v>
      </c>
    </row>
    <row r="20" spans="1:53" s="33" customFormat="1" ht="31.5" x14ac:dyDescent="0.25">
      <c r="A20" s="118" t="str">
        <f>'Цели реализации ИПР 2018'!A20</f>
        <v>0</v>
      </c>
      <c r="B20" s="73" t="str">
        <f>'Цели реализации ИПР 2018'!B20</f>
        <v>ВСЕГО по инвестиционной программе, в том числе:</v>
      </c>
      <c r="C20" s="210" t="str">
        <f>'Цели реализации ИПР 2018'!C20</f>
        <v>Г</v>
      </c>
      <c r="D20" s="94"/>
      <c r="E20" s="247">
        <f t="shared" ref="E20:AF20" si="0">E21+E112+E115</f>
        <v>10.808</v>
      </c>
      <c r="F20" s="95"/>
      <c r="G20" s="95"/>
      <c r="H20" s="95"/>
      <c r="I20" s="95"/>
      <c r="J20" s="95"/>
      <c r="K20" s="95"/>
      <c r="L20" s="247">
        <f t="shared" si="0"/>
        <v>2.92</v>
      </c>
      <c r="M20" s="95"/>
      <c r="N20" s="95"/>
      <c r="O20" s="95"/>
      <c r="P20" s="95"/>
      <c r="Q20" s="95"/>
      <c r="R20" s="95"/>
      <c r="S20" s="247">
        <f t="shared" si="0"/>
        <v>52.410338983050856</v>
      </c>
      <c r="T20" s="95"/>
      <c r="U20" s="95"/>
      <c r="V20" s="95"/>
      <c r="W20" s="95"/>
      <c r="X20" s="95"/>
      <c r="Y20" s="95"/>
      <c r="Z20" s="94">
        <f t="shared" si="0"/>
        <v>118.02000000000001</v>
      </c>
      <c r="AA20" s="94"/>
      <c r="AB20" s="94"/>
      <c r="AC20" s="94"/>
      <c r="AD20" s="94"/>
      <c r="AE20" s="94"/>
      <c r="AF20" s="94"/>
      <c r="AG20" s="94">
        <f>AG21+AG112+AG115</f>
        <v>184.15833898305084</v>
      </c>
      <c r="AH20" s="94"/>
      <c r="AI20" s="95"/>
      <c r="AJ20" s="95"/>
      <c r="AK20" s="95"/>
      <c r="AL20" s="95"/>
    </row>
    <row r="21" spans="1:53" s="33" customFormat="1" ht="60.75" customHeight="1" x14ac:dyDescent="0.25">
      <c r="A21" s="118" t="str">
        <f>'Цели реализации ИПР 2018'!A21</f>
        <v>1.2</v>
      </c>
      <c r="B21" s="116" t="str">
        <f>'Цели реализации ИПР 2018'!B21</f>
        <v>Реконструкция, модернизация, техническое перевооружение всего, в том числе:</v>
      </c>
      <c r="C21" s="210" t="str">
        <f>'Цели реализации ИПР 2018'!C21</f>
        <v>Г</v>
      </c>
      <c r="D21" s="94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247">
        <f t="shared" ref="S21" si="1">S22</f>
        <v>52.410338983050856</v>
      </c>
      <c r="T21" s="95"/>
      <c r="U21" s="95"/>
      <c r="V21" s="95"/>
      <c r="W21" s="95"/>
      <c r="X21" s="95"/>
      <c r="Y21" s="95"/>
      <c r="Z21" s="94">
        <f t="shared" ref="Z21" si="2">Z22</f>
        <v>118.02000000000001</v>
      </c>
      <c r="AA21" s="94"/>
      <c r="AB21" s="94"/>
      <c r="AC21" s="94"/>
      <c r="AD21" s="94"/>
      <c r="AE21" s="94"/>
      <c r="AF21" s="94"/>
      <c r="AG21" s="94">
        <f t="shared" ref="AG21:AK21" si="3">AG22</f>
        <v>170.43033898305083</v>
      </c>
      <c r="AH21" s="94"/>
      <c r="AI21" s="95"/>
      <c r="AJ21" s="95"/>
      <c r="AK21" s="95"/>
      <c r="AL21" s="95"/>
    </row>
    <row r="22" spans="1:53" s="33" customFormat="1" ht="78.75" x14ac:dyDescent="0.25">
      <c r="A22" s="101" t="str">
        <f>'Цели реализации ИПР 2018'!A22</f>
        <v>1.2.1</v>
      </c>
      <c r="B22" s="116" t="str">
        <f>'Цели реализации ИПР 2018'!B22</f>
        <v>Реконструкция, модернизация, техническое перевооружение  трансформаторных и иных подстанций, распределительных пунктов, всего, в том числе:</v>
      </c>
      <c r="C22" s="210" t="str">
        <f>'Цели реализации ИПР 2018'!C22</f>
        <v>Г</v>
      </c>
      <c r="D22" s="94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247">
        <f t="shared" ref="E22:AF22" si="4">S23+S37+S446+S44+S46+S54+S63+S68+S73+S77+S84+S88+S92+S100+S104+S109</f>
        <v>52.410338983050856</v>
      </c>
      <c r="T22" s="95"/>
      <c r="U22" s="95"/>
      <c r="V22" s="95"/>
      <c r="W22" s="95"/>
      <c r="X22" s="95"/>
      <c r="Y22" s="95"/>
      <c r="Z22" s="94">
        <f t="shared" si="4"/>
        <v>118.02000000000001</v>
      </c>
      <c r="AA22" s="94"/>
      <c r="AB22" s="94"/>
      <c r="AC22" s="94"/>
      <c r="AD22" s="94"/>
      <c r="AE22" s="94"/>
      <c r="AF22" s="94"/>
      <c r="AG22" s="94">
        <f>AG23+AG37+AG446+AG44+AG46+AG54+AG63+AG68+AG73+AG77+AG84+AG88+AG92+AG100+AG104+AG109</f>
        <v>170.43033898305083</v>
      </c>
      <c r="AH22" s="94"/>
      <c r="AI22" s="95"/>
      <c r="AJ22" s="95"/>
      <c r="AK22" s="95"/>
      <c r="AL22" s="95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</row>
    <row r="23" spans="1:53" s="33" customFormat="1" x14ac:dyDescent="0.25">
      <c r="A23" s="156" t="str">
        <f>'Цели реализации ИПР 2018'!A23</f>
        <v>1.2.1.1.1</v>
      </c>
      <c r="B23" s="157" t="str">
        <f>'Цели реализации ИПР 2018'!B23</f>
        <v>ПС Бекетово</v>
      </c>
      <c r="C23" s="156" t="str">
        <f>'Цели реализации ИПР 2018'!C23</f>
        <v>Г</v>
      </c>
      <c r="D23" s="94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247">
        <f t="shared" ref="S23" si="5">SUM(S24:S36)</f>
        <v>14.220338983050848</v>
      </c>
      <c r="T23" s="95"/>
      <c r="U23" s="95"/>
      <c r="V23" s="95"/>
      <c r="W23" s="95"/>
      <c r="X23" s="95"/>
      <c r="Y23" s="95"/>
      <c r="Z23" s="247">
        <f t="shared" ref="Z23" si="6">SUM(Z24:Z36)</f>
        <v>19.36</v>
      </c>
      <c r="AA23" s="94"/>
      <c r="AB23" s="94"/>
      <c r="AC23" s="94"/>
      <c r="AD23" s="94"/>
      <c r="AE23" s="94"/>
      <c r="AF23" s="94"/>
      <c r="AG23" s="247">
        <f t="shared" ref="AG23:AK23" si="7">SUM(AG24:AG36)</f>
        <v>33.580338983050851</v>
      </c>
      <c r="AH23" s="220"/>
      <c r="AI23" s="220"/>
      <c r="AJ23" s="220"/>
      <c r="AK23" s="220"/>
      <c r="AL23" s="220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</row>
    <row r="24" spans="1:53" x14ac:dyDescent="0.25">
      <c r="A24" s="153" t="str">
        <f>'Цели реализации ИПР 2018'!A24</f>
        <v>1.2.1.1.1.4</v>
      </c>
      <c r="B24" s="241" t="str">
        <f>'Цели реализации ИПР 2018'!B24</f>
        <v>Замена разъединителей</v>
      </c>
      <c r="C24" s="155" t="str">
        <f>'Цели реализации ИПР 2018'!C24</f>
        <v>I_СПС_2016_1.2.1.1.1.4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248">
        <v>3.7203389830508473</v>
      </c>
      <c r="T24" s="95"/>
      <c r="U24" s="95"/>
      <c r="V24" s="95"/>
      <c r="W24" s="95"/>
      <c r="X24" s="95"/>
      <c r="Y24" s="95"/>
      <c r="Z24" s="95"/>
      <c r="AA24" s="94"/>
      <c r="AB24" s="94"/>
      <c r="AC24" s="94"/>
      <c r="AD24" s="94"/>
      <c r="AE24" s="94"/>
      <c r="AF24" s="94"/>
      <c r="AG24" s="95">
        <v>3.7203389830508473</v>
      </c>
      <c r="AH24" s="95"/>
      <c r="AI24" s="95"/>
      <c r="AJ24" s="95"/>
      <c r="AK24" s="95"/>
      <c r="AL24" s="95"/>
      <c r="AM24" s="47"/>
      <c r="AN24" s="47"/>
      <c r="AO24" s="47"/>
      <c r="AP24" s="47"/>
      <c r="AQ24" s="47"/>
      <c r="AR24" s="47"/>
      <c r="AS24" s="47"/>
      <c r="AT24" s="65"/>
      <c r="AU24" s="65"/>
      <c r="AV24" s="65"/>
      <c r="AW24" s="65"/>
      <c r="AX24" s="65"/>
      <c r="AY24" s="65"/>
      <c r="AZ24" s="65"/>
      <c r="BA24" s="65"/>
    </row>
    <row r="25" spans="1:53" x14ac:dyDescent="0.25">
      <c r="A25" s="1" t="str">
        <f>'Цели реализации ИПР 2018'!A25</f>
        <v>1.2.1.1.1.11</v>
      </c>
      <c r="B25" s="173" t="str">
        <f>'Цели реализации ИПР 2018'!B25</f>
        <v>Замена РЗА ВЛ-110 кВ</v>
      </c>
      <c r="C25" s="52" t="str">
        <f>'Цели реализации ИПР 2018'!C25</f>
        <v>I_РЗА_2018_1.2.1.1.1.2</v>
      </c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4"/>
      <c r="AB25" s="94"/>
      <c r="AC25" s="94"/>
      <c r="AD25" s="94"/>
      <c r="AE25" s="94"/>
      <c r="AF25" s="94"/>
      <c r="AG25" s="95"/>
      <c r="AH25" s="95"/>
      <c r="AI25" s="95"/>
      <c r="AJ25" s="95"/>
      <c r="AK25" s="95"/>
      <c r="AL25" s="95"/>
      <c r="AM25" s="47"/>
      <c r="AN25" s="47"/>
      <c r="AO25" s="47"/>
      <c r="AP25" s="47"/>
      <c r="AQ25" s="47"/>
      <c r="AR25" s="47"/>
      <c r="AS25" s="47"/>
      <c r="AT25" s="65"/>
      <c r="AU25" s="65"/>
      <c r="AV25" s="65"/>
      <c r="AW25" s="65"/>
      <c r="AX25" s="65"/>
      <c r="AY25" s="65"/>
      <c r="AZ25" s="65"/>
      <c r="BA25" s="65"/>
    </row>
    <row r="26" spans="1:53" x14ac:dyDescent="0.25">
      <c r="A26" s="153" t="str">
        <f>'Цели реализации ИПР 2018'!A26</f>
        <v>1.2.1.1.1.12</v>
      </c>
      <c r="B26" s="159" t="str">
        <f>'Цели реализации ИПР 2018'!B26</f>
        <v>Замена ТТ-500 кВ</v>
      </c>
      <c r="C26" s="160" t="str">
        <f>'Цели реализации ИПР 2018'!C26</f>
        <v>I_СПС_2018_1.2.1.1.1.4</v>
      </c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4"/>
      <c r="AB26" s="94"/>
      <c r="AC26" s="94"/>
      <c r="AD26" s="94"/>
      <c r="AE26" s="94"/>
      <c r="AF26" s="94"/>
      <c r="AG26" s="95"/>
      <c r="AH26" s="95"/>
      <c r="AI26" s="95"/>
      <c r="AJ26" s="95"/>
      <c r="AK26" s="95"/>
      <c r="AL26" s="95"/>
      <c r="AM26" s="47"/>
      <c r="AN26" s="47"/>
      <c r="AO26" s="47"/>
      <c r="AP26" s="47"/>
      <c r="AQ26" s="47"/>
      <c r="AR26" s="47"/>
      <c r="AS26" s="47"/>
      <c r="AT26" s="65"/>
      <c r="AU26" s="65"/>
      <c r="AV26" s="65"/>
      <c r="AW26" s="65"/>
      <c r="AX26" s="65"/>
      <c r="AY26" s="65"/>
      <c r="AZ26" s="65"/>
      <c r="BA26" s="65"/>
    </row>
    <row r="27" spans="1:53" s="33" customFormat="1" ht="31.5" x14ac:dyDescent="0.25">
      <c r="A27" s="153" t="str">
        <f>'Цели реализации ИПР 2018'!A27</f>
        <v>1.2.1.1.1.13</v>
      </c>
      <c r="B27" s="159" t="str">
        <f>'Цели реализации ИПР 2018'!B27</f>
        <v>Реконструкция АТ с заменой вводов 500, 220 кВ</v>
      </c>
      <c r="C27" s="160" t="str">
        <f>'Цели реализации ИПР 2018'!C27</f>
        <v>I_СПС_2018_1.2.1.1.1.5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248">
        <v>14.46</v>
      </c>
      <c r="AA27" s="94"/>
      <c r="AB27" s="94"/>
      <c r="AC27" s="94"/>
      <c r="AD27" s="94"/>
      <c r="AE27" s="94"/>
      <c r="AF27" s="94"/>
      <c r="AG27" s="95">
        <v>14.46</v>
      </c>
      <c r="AH27" s="94"/>
      <c r="AI27" s="94"/>
      <c r="AJ27" s="94"/>
      <c r="AK27" s="94"/>
      <c r="AL27" s="94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</row>
    <row r="28" spans="1:53" s="33" customFormat="1" x14ac:dyDescent="0.25">
      <c r="A28" s="153" t="str">
        <f>'Цели реализации ИПР 2018'!A28</f>
        <v>1.2.1.1.1.15</v>
      </c>
      <c r="B28" s="159" t="str">
        <f>'Цели реализации ИПР 2018'!B28</f>
        <v>Замена ТТ-110 кВ</v>
      </c>
      <c r="C28" s="160" t="str">
        <f>'Цели реализации ИПР 2018'!C28</f>
        <v>I_СПС_2018_1.2.1.1.1.7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</row>
    <row r="29" spans="1:53" x14ac:dyDescent="0.25">
      <c r="A29" s="153" t="str">
        <f>'Цели реализации ИПР 2018'!A29</f>
        <v>1.2.1.1.1.16</v>
      </c>
      <c r="B29" s="174" t="str">
        <f>'Цели реализации ИПР 2018'!B29</f>
        <v>Замена ТН-110 кВ</v>
      </c>
      <c r="C29" s="160" t="str">
        <f>'Цели реализации ИПР 2018'!C29</f>
        <v>I_СПС_2018_1.2.1.1.1.8</v>
      </c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4"/>
      <c r="AB29" s="94"/>
      <c r="AC29" s="94"/>
      <c r="AD29" s="94"/>
      <c r="AE29" s="94"/>
      <c r="AF29" s="94"/>
      <c r="AG29" s="95"/>
      <c r="AH29" s="95"/>
      <c r="AI29" s="95"/>
      <c r="AJ29" s="95"/>
      <c r="AK29" s="95"/>
      <c r="AL29" s="95"/>
      <c r="AM29" s="47"/>
      <c r="AN29" s="47"/>
      <c r="AO29" s="47"/>
      <c r="AP29" s="47"/>
      <c r="AQ29" s="47"/>
      <c r="AR29" s="47"/>
      <c r="AS29" s="47"/>
      <c r="AT29" s="65"/>
      <c r="AU29" s="65"/>
      <c r="AV29" s="65"/>
      <c r="AW29" s="65"/>
      <c r="AX29" s="65"/>
      <c r="AY29" s="65"/>
      <c r="AZ29" s="65"/>
      <c r="BA29" s="65"/>
    </row>
    <row r="30" spans="1:53" x14ac:dyDescent="0.25">
      <c r="A30" s="153" t="str">
        <f>'Цели реализации ИПР 2018'!A30</f>
        <v>1.2.1.1.1.17</v>
      </c>
      <c r="B30" s="159" t="str">
        <f>'Цели реализации ИПР 2018'!B30</f>
        <v>Замена КРУН-10</v>
      </c>
      <c r="C30" s="160" t="str">
        <f>'Цели реализации ИПР 2018'!C30</f>
        <v>I_СПС_2018_1.2.1.1.1.9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4"/>
      <c r="AB30" s="94"/>
      <c r="AC30" s="94"/>
      <c r="AD30" s="94"/>
      <c r="AE30" s="94"/>
      <c r="AF30" s="94"/>
      <c r="AG30" s="95"/>
      <c r="AH30" s="95"/>
      <c r="AI30" s="95"/>
      <c r="AJ30" s="95"/>
      <c r="AK30" s="95"/>
      <c r="AL30" s="95"/>
      <c r="AM30" s="47"/>
      <c r="AN30" s="47"/>
      <c r="AO30" s="47"/>
      <c r="AP30" s="47"/>
      <c r="AQ30" s="47"/>
      <c r="AR30" s="47"/>
      <c r="AS30" s="47"/>
      <c r="AT30" s="65"/>
      <c r="AU30" s="65"/>
      <c r="AV30" s="65"/>
      <c r="AW30" s="65"/>
      <c r="AX30" s="65"/>
      <c r="AY30" s="65"/>
      <c r="AZ30" s="65"/>
      <c r="BA30" s="65"/>
    </row>
    <row r="31" spans="1:53" x14ac:dyDescent="0.25">
      <c r="A31" s="153" t="str">
        <f>'Цели реализации ИПР 2018'!A31</f>
        <v>1.2.1.1.1.18</v>
      </c>
      <c r="B31" s="159" t="str">
        <f>'Цели реализации ИПР 2018'!B31</f>
        <v>Реконструкция пожаротушения</v>
      </c>
      <c r="C31" s="160" t="str">
        <f>'Цели реализации ИПР 2018'!C31</f>
        <v>I_СПС_2018_1.2.1.1.1.10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249">
        <v>3.5</v>
      </c>
      <c r="T31" s="95"/>
      <c r="U31" s="95"/>
      <c r="V31" s="95"/>
      <c r="W31" s="95"/>
      <c r="X31" s="95"/>
      <c r="Y31" s="95"/>
      <c r="Z31" s="95"/>
      <c r="AA31" s="94"/>
      <c r="AB31" s="94"/>
      <c r="AC31" s="94"/>
      <c r="AD31" s="94"/>
      <c r="AE31" s="94"/>
      <c r="AF31" s="94"/>
      <c r="AG31" s="95">
        <v>3.5</v>
      </c>
      <c r="AH31" s="95"/>
      <c r="AI31" s="95"/>
      <c r="AJ31" s="95"/>
      <c r="AK31" s="95"/>
      <c r="AL31" s="95"/>
      <c r="AM31" s="47"/>
      <c r="AN31" s="47"/>
      <c r="AO31" s="47"/>
      <c r="AP31" s="47"/>
      <c r="AQ31" s="47"/>
      <c r="AR31" s="47"/>
      <c r="AS31" s="47"/>
      <c r="AT31" s="65"/>
      <c r="AU31" s="65"/>
      <c r="AV31" s="65"/>
      <c r="AW31" s="65"/>
      <c r="AX31" s="65"/>
      <c r="AY31" s="65"/>
      <c r="AZ31" s="65"/>
      <c r="BA31" s="65"/>
    </row>
    <row r="32" spans="1:53" x14ac:dyDescent="0.25">
      <c r="A32" s="153" t="str">
        <f>'Цели реализации ИПР 2018'!A32</f>
        <v>1.2.1.1.1.19</v>
      </c>
      <c r="B32" s="159" t="str">
        <f>'Цели реализации ИПР 2018'!B32</f>
        <v>Замена ТН-500 кВ</v>
      </c>
      <c r="C32" s="160" t="str">
        <f>'Цели реализации ИПР 2018'!C32</f>
        <v>I_СПС_2018_1.2.1.1.1.11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4"/>
      <c r="AB32" s="94"/>
      <c r="AC32" s="94"/>
      <c r="AD32" s="94"/>
      <c r="AE32" s="94"/>
      <c r="AF32" s="94"/>
      <c r="AG32" s="95"/>
      <c r="AH32" s="95"/>
      <c r="AI32" s="95"/>
      <c r="AJ32" s="95"/>
      <c r="AK32" s="95"/>
      <c r="AL32" s="95"/>
      <c r="AM32" s="47"/>
      <c r="AN32" s="47"/>
      <c r="AO32" s="47"/>
      <c r="AP32" s="47"/>
      <c r="AQ32" s="47"/>
      <c r="AR32" s="47"/>
      <c r="AS32" s="47"/>
      <c r="AT32" s="65"/>
      <c r="AU32" s="65"/>
      <c r="AV32" s="65"/>
      <c r="AW32" s="65"/>
      <c r="AX32" s="65"/>
      <c r="AY32" s="65"/>
      <c r="AZ32" s="65"/>
      <c r="BA32" s="65"/>
    </row>
    <row r="33" spans="1:53" s="33" customFormat="1" ht="31.5" x14ac:dyDescent="0.25">
      <c r="A33" s="153" t="str">
        <f>'Цели реализации ИПР 2018'!A33</f>
        <v>1.2.1.1.1.20</v>
      </c>
      <c r="B33" s="172" t="str">
        <f>'Цели реализации ИПР 2018'!B33</f>
        <v>Реконструкция центральной сигнализации</v>
      </c>
      <c r="C33" s="160" t="str">
        <f>'Цели реализации ИПР 2018'!C33</f>
        <v>I_РЗА_2018_1.2.1.1.1.12</v>
      </c>
      <c r="D33" s="94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>
        <v>4.9000000000000004</v>
      </c>
      <c r="AA33" s="94"/>
      <c r="AB33" s="94"/>
      <c r="AC33" s="94"/>
      <c r="AD33" s="94"/>
      <c r="AE33" s="94"/>
      <c r="AF33" s="94"/>
      <c r="AG33" s="95">
        <v>4.9000000000000004</v>
      </c>
      <c r="AH33" s="95"/>
      <c r="AI33" s="95"/>
      <c r="AJ33" s="95"/>
      <c r="AK33" s="95"/>
      <c r="AL33" s="95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</row>
    <row r="34" spans="1:53" x14ac:dyDescent="0.25">
      <c r="A34" s="153" t="str">
        <f>'Цели реализации ИПР 2018'!A34</f>
        <v>1.2.1.1.1.21</v>
      </c>
      <c r="B34" s="242" t="str">
        <f>'Цели реализации ИПР 2018'!B34</f>
        <v>Модернизация АОПО (Дема 1,2,3)</v>
      </c>
      <c r="C34" s="160" t="str">
        <f>'Цели реализации ИПР 2018'!C34</f>
        <v>I_РЗА_2018_1.2.1.1.1.13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>
        <v>7</v>
      </c>
      <c r="T34" s="95"/>
      <c r="U34" s="95"/>
      <c r="V34" s="95"/>
      <c r="W34" s="95"/>
      <c r="X34" s="95"/>
      <c r="Y34" s="95"/>
      <c r="Z34" s="95"/>
      <c r="AA34" s="94"/>
      <c r="AB34" s="94"/>
      <c r="AC34" s="94"/>
      <c r="AD34" s="94"/>
      <c r="AE34" s="94"/>
      <c r="AF34" s="94"/>
      <c r="AG34" s="95">
        <v>7</v>
      </c>
      <c r="AH34" s="95"/>
      <c r="AI34" s="95"/>
      <c r="AJ34" s="95"/>
      <c r="AK34" s="95"/>
      <c r="AL34" s="95"/>
      <c r="AM34" s="47"/>
      <c r="AN34" s="47"/>
      <c r="AO34" s="47"/>
      <c r="AP34" s="47"/>
      <c r="AQ34" s="47"/>
      <c r="AR34" s="47"/>
      <c r="AS34" s="47"/>
      <c r="AT34" s="65"/>
      <c r="AU34" s="65"/>
      <c r="AV34" s="65"/>
      <c r="AW34" s="65"/>
      <c r="AX34" s="65"/>
      <c r="AY34" s="65"/>
      <c r="AZ34" s="65"/>
      <c r="BA34" s="65"/>
    </row>
    <row r="35" spans="1:53" ht="31.5" x14ac:dyDescent="0.25">
      <c r="A35" s="153" t="str">
        <f>'Цели реализации ИПР 2018'!A35</f>
        <v>1.2.1.1.1.23</v>
      </c>
      <c r="B35" s="172" t="str">
        <f>'Цели реализации ИПР 2018'!B35</f>
        <v>Реконструкция АРА АТ-2, АТ-5, АРА АТ-6,</v>
      </c>
      <c r="C35" s="160" t="str">
        <f>'Цели реализации ИПР 2018'!C35</f>
        <v>I_РЗА_2019_1.2.1.1.1.11</v>
      </c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4"/>
      <c r="AB35" s="94"/>
      <c r="AC35" s="94"/>
      <c r="AD35" s="94"/>
      <c r="AE35" s="94"/>
      <c r="AF35" s="94"/>
      <c r="AG35" s="95"/>
      <c r="AH35" s="95"/>
      <c r="AI35" s="95"/>
      <c r="AJ35" s="95"/>
      <c r="AK35" s="95"/>
      <c r="AL35" s="95"/>
      <c r="AM35" s="47"/>
      <c r="AN35" s="47"/>
      <c r="AO35" s="47"/>
      <c r="AP35" s="47"/>
      <c r="AQ35" s="47"/>
      <c r="AR35" s="47"/>
      <c r="AS35" s="47"/>
      <c r="AT35" s="65"/>
      <c r="AU35" s="65"/>
      <c r="AV35" s="65"/>
      <c r="AW35" s="65"/>
      <c r="AX35" s="65"/>
      <c r="AY35" s="65"/>
      <c r="AZ35" s="65"/>
      <c r="BA35" s="65"/>
    </row>
    <row r="36" spans="1:53" x14ac:dyDescent="0.25">
      <c r="A36" s="153" t="str">
        <f>'Цели реализации ИПР 2018'!A36</f>
        <v>1.2.1.1.1.24</v>
      </c>
      <c r="B36" s="172" t="str">
        <f>'Цели реализации ИПР 2018'!B36</f>
        <v xml:space="preserve">Реконструкция ДЗШ, УРОВ 220 кВ </v>
      </c>
      <c r="C36" s="160" t="str">
        <f>'Цели реализации ИПР 2018'!C36</f>
        <v>I_РЗА_2019_1.2.1.1.1.12</v>
      </c>
      <c r="D36" s="95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47"/>
      <c r="AN36" s="47"/>
      <c r="AO36" s="47"/>
      <c r="AP36" s="47"/>
      <c r="AQ36" s="47"/>
      <c r="AR36" s="47"/>
      <c r="AS36" s="47"/>
      <c r="AT36" s="65"/>
      <c r="AU36" s="65"/>
      <c r="AV36" s="65"/>
      <c r="AW36" s="65"/>
      <c r="AX36" s="65"/>
      <c r="AY36" s="65"/>
      <c r="AZ36" s="65"/>
      <c r="BA36" s="65"/>
    </row>
    <row r="37" spans="1:53" x14ac:dyDescent="0.25">
      <c r="A37" s="157" t="str">
        <f>'Цели реализации ИПР 2018'!A37</f>
        <v>1.2.1.1.2</v>
      </c>
      <c r="B37" s="161" t="str">
        <f>'Цели реализации ИПР 2018'!B37</f>
        <v>ПС Буйская</v>
      </c>
      <c r="C37" s="161" t="str">
        <f>'Цели реализации ИПР 2018'!C37</f>
        <v>Г</v>
      </c>
      <c r="D37" s="95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>
        <f t="shared" ref="S37" si="8">SUM(S38:S43)</f>
        <v>1.86</v>
      </c>
      <c r="T37" s="94"/>
      <c r="U37" s="94"/>
      <c r="V37" s="94"/>
      <c r="W37" s="94"/>
      <c r="X37" s="94"/>
      <c r="Y37" s="94"/>
      <c r="Z37" s="94">
        <f t="shared" ref="Z37" si="9">SUM(Z38:Z43)</f>
        <v>14.7</v>
      </c>
      <c r="AA37" s="94"/>
      <c r="AB37" s="94"/>
      <c r="AC37" s="94"/>
      <c r="AD37" s="94"/>
      <c r="AE37" s="94"/>
      <c r="AF37" s="94"/>
      <c r="AG37" s="94">
        <f t="shared" ref="AG37:AK37" si="10">SUM(AG38:AG43)</f>
        <v>16.559999999999999</v>
      </c>
      <c r="AH37" s="94"/>
      <c r="AI37" s="94"/>
      <c r="AJ37" s="94"/>
      <c r="AK37" s="94"/>
      <c r="AL37" s="94"/>
      <c r="AM37" s="47"/>
      <c r="AN37" s="47"/>
      <c r="AO37" s="47"/>
      <c r="AP37" s="47"/>
      <c r="AQ37" s="47"/>
      <c r="AR37" s="47"/>
      <c r="AS37" s="47"/>
      <c r="AT37" s="65"/>
      <c r="AU37" s="65"/>
      <c r="AV37" s="65"/>
      <c r="AW37" s="65"/>
      <c r="AX37" s="65"/>
      <c r="AY37" s="65"/>
      <c r="AZ37" s="65"/>
      <c r="BA37" s="65"/>
    </row>
    <row r="38" spans="1:53" s="46" customFormat="1" x14ac:dyDescent="0.25">
      <c r="A38" s="153" t="str">
        <f>'Цели реализации ИПР 2018'!A38</f>
        <v>1.2.1.1.2.5</v>
      </c>
      <c r="B38" s="241" t="str">
        <f>'Цели реализации ИПР 2018'!B38</f>
        <v xml:space="preserve">Модернизация ПА-220, 500 кВ </v>
      </c>
      <c r="C38" s="153" t="str">
        <f>'Цели реализации ИПР 2018'!C38</f>
        <v>I_РЗА_2016_1.2.1.1.2.5</v>
      </c>
      <c r="D38" s="94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</row>
    <row r="39" spans="1:53" x14ac:dyDescent="0.25">
      <c r="A39" s="153" t="str">
        <f>'Цели реализации ИПР 2018'!A39</f>
        <v>1.2.1.1.2.8</v>
      </c>
      <c r="B39" s="164" t="str">
        <f>'Цели реализации ИПР 2018'!B39</f>
        <v>Реконструкция защит ВЛ-500 кВ</v>
      </c>
      <c r="C39" s="160" t="str">
        <f>'Цели реализации ИПР 2018'!C39</f>
        <v>I_РЗА_2018_1.2.1.1.2.1</v>
      </c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47"/>
      <c r="AN39" s="47"/>
      <c r="AO39" s="47"/>
      <c r="AP39" s="47"/>
      <c r="AQ39" s="47"/>
      <c r="AR39" s="47"/>
      <c r="AS39" s="47"/>
      <c r="AT39" s="65"/>
      <c r="AU39" s="65"/>
      <c r="AV39" s="65"/>
      <c r="AW39" s="65"/>
      <c r="AX39" s="65"/>
      <c r="AY39" s="65"/>
      <c r="AZ39" s="65"/>
      <c r="BA39" s="65"/>
    </row>
    <row r="40" spans="1:53" x14ac:dyDescent="0.25">
      <c r="A40" s="153" t="str">
        <f>'Цели реализации ИПР 2018'!A40</f>
        <v>1.2.1.1.2.10</v>
      </c>
      <c r="B40" s="164" t="str">
        <f>'Цели реализации ИПР 2018'!B40</f>
        <v>Замена РЗА ВЛ-220 кВ</v>
      </c>
      <c r="C40" s="160" t="str">
        <f>'Цели реализации ИПР 2018'!C40</f>
        <v>I_РЗА_2018_1.2.1.1.2.3</v>
      </c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>
        <v>4.5</v>
      </c>
      <c r="AA40" s="95"/>
      <c r="AB40" s="95"/>
      <c r="AC40" s="95"/>
      <c r="AD40" s="95"/>
      <c r="AE40" s="95"/>
      <c r="AF40" s="95"/>
      <c r="AG40" s="95">
        <v>4.5</v>
      </c>
      <c r="AH40" s="95"/>
      <c r="AI40" s="95"/>
      <c r="AJ40" s="95"/>
      <c r="AK40" s="95"/>
      <c r="AL40" s="95"/>
      <c r="AM40" s="47"/>
      <c r="AN40" s="47"/>
      <c r="AO40" s="47"/>
      <c r="AP40" s="47"/>
      <c r="AQ40" s="47"/>
      <c r="AR40" s="47"/>
      <c r="AS40" s="47"/>
      <c r="AT40" s="65"/>
      <c r="AU40" s="65"/>
      <c r="AV40" s="65"/>
      <c r="AW40" s="65"/>
      <c r="AX40" s="65"/>
      <c r="AY40" s="65"/>
      <c r="AZ40" s="65"/>
      <c r="BA40" s="65"/>
    </row>
    <row r="41" spans="1:53" x14ac:dyDescent="0.25">
      <c r="A41" s="153" t="str">
        <f>'Цели реализации ИПР 2018'!A41</f>
        <v>1.2.1.1.2.12</v>
      </c>
      <c r="B41" s="242" t="str">
        <f>'Цели реализации ИПР 2018'!B41</f>
        <v>Реконструкция ДЗШ-500 кВ</v>
      </c>
      <c r="C41" s="160" t="str">
        <f>'Цели реализации ИПР 2018'!C41</f>
        <v>I_РЗА_2018_1.2.1.1.2.5</v>
      </c>
      <c r="D41" s="47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>
        <v>10.199999999999999</v>
      </c>
      <c r="AA41" s="95"/>
      <c r="AB41" s="95"/>
      <c r="AC41" s="95"/>
      <c r="AD41" s="95"/>
      <c r="AE41" s="95"/>
      <c r="AF41" s="95"/>
      <c r="AG41" s="95">
        <v>10.199999999999999</v>
      </c>
      <c r="AH41" s="95"/>
      <c r="AI41" s="95"/>
      <c r="AJ41" s="95"/>
      <c r="AK41" s="95"/>
      <c r="AL41" s="95"/>
      <c r="AM41" s="47"/>
      <c r="AN41" s="47"/>
      <c r="AO41" s="47"/>
      <c r="AP41" s="47"/>
      <c r="AQ41" s="47"/>
      <c r="AR41" s="47"/>
      <c r="AS41" s="47"/>
      <c r="AT41" s="65"/>
      <c r="AU41" s="65"/>
      <c r="AV41" s="65"/>
      <c r="AW41" s="65"/>
      <c r="AX41" s="65"/>
      <c r="AY41" s="65"/>
      <c r="AZ41" s="65"/>
      <c r="BA41" s="65"/>
    </row>
    <row r="42" spans="1:53" x14ac:dyDescent="0.25">
      <c r="A42" s="153" t="str">
        <f>'Цели реализации ИПР 2018'!A42</f>
        <v>1.2.1.1.2.13</v>
      </c>
      <c r="B42" s="242" t="str">
        <f>'Цели реализации ИПР 2018'!B42</f>
        <v>Рекоснтрукция защит ВЛ 110 кВ</v>
      </c>
      <c r="C42" s="160" t="str">
        <f>'Цели реализации ИПР 2018'!C42</f>
        <v>I_РЗА_2018_1.2.1.1.2.6</v>
      </c>
      <c r="D42" s="47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47"/>
      <c r="AN42" s="47"/>
      <c r="AO42" s="47"/>
      <c r="AP42" s="47"/>
      <c r="AQ42" s="47"/>
      <c r="AR42" s="47"/>
      <c r="AS42" s="47"/>
      <c r="AT42" s="65"/>
      <c r="AU42" s="65"/>
      <c r="AV42" s="65"/>
      <c r="AW42" s="65"/>
      <c r="AX42" s="65"/>
      <c r="AY42" s="65"/>
      <c r="AZ42" s="65"/>
      <c r="BA42" s="65"/>
    </row>
    <row r="43" spans="1:53" x14ac:dyDescent="0.25">
      <c r="A43" s="153" t="str">
        <f>'Цели реализации ИПР 2018'!A43</f>
        <v>1.2.1.1.2.22</v>
      </c>
      <c r="B43" s="242" t="str">
        <f>'Цели реализации ИПР 2018'!B43</f>
        <v>Замена ВАЗП</v>
      </c>
      <c r="C43" s="160" t="str">
        <f>'Цели реализации ИПР 2018'!C43</f>
        <v>I_СПС_2020_1.2.1.1.2.5</v>
      </c>
      <c r="D43" s="47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>
        <v>1.86</v>
      </c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>
        <v>1.86</v>
      </c>
      <c r="AH43" s="95"/>
      <c r="AI43" s="95"/>
      <c r="AJ43" s="95"/>
      <c r="AK43" s="95"/>
      <c r="AL43" s="95"/>
      <c r="AM43" s="47"/>
      <c r="AN43" s="47"/>
      <c r="AO43" s="47"/>
      <c r="AP43" s="47"/>
      <c r="AQ43" s="47"/>
      <c r="AR43" s="47"/>
      <c r="AS43" s="47"/>
      <c r="AT43" s="65"/>
      <c r="AU43" s="65"/>
      <c r="AV43" s="65"/>
      <c r="AW43" s="65"/>
      <c r="AX43" s="65"/>
      <c r="AY43" s="65"/>
      <c r="AZ43" s="65"/>
      <c r="BA43" s="65"/>
    </row>
    <row r="44" spans="1:53" x14ac:dyDescent="0.25">
      <c r="A44" s="156" t="str">
        <f>'Цели реализации ИПР 2018'!A44</f>
        <v>1.2.1.1.3</v>
      </c>
      <c r="B44" s="157" t="str">
        <f>'Цели реализации ИПР 2018'!B44</f>
        <v>ПС Затон</v>
      </c>
      <c r="C44" s="156" t="str">
        <f>'Цели реализации ИПР 2018'!C44</f>
        <v>Г</v>
      </c>
      <c r="D44" s="47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>
        <f t="shared" ref="Z44" si="11">SUM(Z45)</f>
        <v>13.56</v>
      </c>
      <c r="AA44" s="95"/>
      <c r="AB44" s="95"/>
      <c r="AC44" s="95"/>
      <c r="AD44" s="95"/>
      <c r="AE44" s="95"/>
      <c r="AF44" s="95"/>
      <c r="AG44" s="95">
        <f t="shared" ref="AG44:AK44" si="12">SUM(AG45)</f>
        <v>13.56</v>
      </c>
      <c r="AH44" s="95"/>
      <c r="AI44" s="95"/>
      <c r="AJ44" s="95"/>
      <c r="AK44" s="95"/>
      <c r="AL44" s="95"/>
      <c r="AM44" s="47"/>
      <c r="AN44" s="47"/>
      <c r="AO44" s="47"/>
      <c r="AP44" s="47"/>
      <c r="AQ44" s="47"/>
      <c r="AR44" s="47"/>
      <c r="AS44" s="47"/>
      <c r="AT44" s="65"/>
      <c r="AU44" s="65"/>
      <c r="AV44" s="65"/>
      <c r="AW44" s="65"/>
      <c r="AX44" s="65"/>
      <c r="AY44" s="65"/>
      <c r="AZ44" s="65"/>
      <c r="BA44" s="65"/>
    </row>
    <row r="45" spans="1:53" ht="31.5" x14ac:dyDescent="0.25">
      <c r="A45" s="153" t="str">
        <f>'Цели реализации ИПР 2018'!A45</f>
        <v>1.2.1.1.3.3</v>
      </c>
      <c r="B45" s="159" t="str">
        <f>'Цели реализации ИПР 2018'!B45</f>
        <v>Установка токограничивающих реакторов на стороне 10 кВ АТ</v>
      </c>
      <c r="C45" s="160" t="str">
        <f>'Цели реализации ИПР 2018'!C45</f>
        <v>I_СПС_2017_1.2.1.1.13.2</v>
      </c>
      <c r="D45" s="47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248">
        <v>13.56</v>
      </c>
      <c r="AA45" s="94"/>
      <c r="AB45" s="94"/>
      <c r="AC45" s="94"/>
      <c r="AD45" s="94"/>
      <c r="AE45" s="94"/>
      <c r="AF45" s="94"/>
      <c r="AG45" s="94">
        <v>13.56</v>
      </c>
      <c r="AH45" s="94"/>
      <c r="AI45" s="94"/>
      <c r="AJ45" s="94"/>
      <c r="AK45" s="94"/>
      <c r="AL45" s="94"/>
      <c r="AM45" s="47"/>
      <c r="AN45" s="47"/>
      <c r="AO45" s="47"/>
      <c r="AP45" s="47"/>
      <c r="AQ45" s="47"/>
      <c r="AR45" s="47"/>
      <c r="AS45" s="47"/>
      <c r="AT45" s="65"/>
      <c r="AU45" s="65"/>
      <c r="AV45" s="65"/>
      <c r="AW45" s="65"/>
      <c r="AX45" s="65"/>
      <c r="AY45" s="65"/>
      <c r="AZ45" s="65"/>
      <c r="BA45" s="65"/>
    </row>
    <row r="46" spans="1:53" x14ac:dyDescent="0.25">
      <c r="A46" s="156" t="str">
        <f>'Цели реализации ИПР 2018'!A46</f>
        <v>1.2.1.1.4</v>
      </c>
      <c r="B46" s="157" t="str">
        <f>'Цели реализации ИПР 2018'!B46</f>
        <v>ПС НПЗ</v>
      </c>
      <c r="C46" s="156" t="str">
        <f>'Цели реализации ИПР 2018'!C46</f>
        <v>Г</v>
      </c>
      <c r="D46" s="47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>
        <f t="shared" ref="E46:AF46" si="13">SUM(S48:S53)</f>
        <v>4</v>
      </c>
      <c r="T46" s="94"/>
      <c r="U46" s="94"/>
      <c r="V46" s="94"/>
      <c r="W46" s="94"/>
      <c r="X46" s="94"/>
      <c r="Y46" s="94"/>
      <c r="Z46" s="94">
        <f t="shared" si="13"/>
        <v>5.8</v>
      </c>
      <c r="AA46" s="94"/>
      <c r="AB46" s="94"/>
      <c r="AC46" s="94"/>
      <c r="AD46" s="94"/>
      <c r="AE46" s="94"/>
      <c r="AF46" s="94"/>
      <c r="AG46" s="94">
        <f t="shared" ref="AG46:AK46" si="14">SUM(AG48:AG53)</f>
        <v>9.8000000000000007</v>
      </c>
      <c r="AH46" s="94"/>
      <c r="AI46" s="94"/>
      <c r="AJ46" s="94"/>
      <c r="AK46" s="94"/>
      <c r="AL46" s="94"/>
      <c r="AM46" s="47"/>
      <c r="AN46" s="47"/>
      <c r="AO46" s="47"/>
      <c r="AP46" s="47"/>
      <c r="AQ46" s="47"/>
      <c r="AR46" s="47"/>
      <c r="AS46" s="47"/>
      <c r="AT46" s="65"/>
      <c r="AU46" s="65"/>
      <c r="AV46" s="65"/>
      <c r="AW46" s="65"/>
      <c r="AX46" s="65"/>
      <c r="AY46" s="65"/>
      <c r="AZ46" s="65"/>
      <c r="BA46" s="65"/>
    </row>
    <row r="47" spans="1:53" x14ac:dyDescent="0.25">
      <c r="A47" s="153" t="str">
        <f>'Цели реализации ИПР 2018'!A47</f>
        <v>1.2.1.1.4.7</v>
      </c>
      <c r="B47" s="172" t="str">
        <f>'Цели реализации ИПР 2018'!B47</f>
        <v>Замена ЩСН-0,4 кВ</v>
      </c>
      <c r="C47" s="160" t="str">
        <f>'Цели реализации ИПР 2018'!C47</f>
        <v>I_СПС_2018_1.2.1.1.8.2</v>
      </c>
      <c r="D47" s="47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47"/>
      <c r="AN47" s="47"/>
      <c r="AO47" s="47"/>
      <c r="AP47" s="47"/>
      <c r="AQ47" s="47"/>
      <c r="AR47" s="47"/>
      <c r="AS47" s="47"/>
      <c r="AT47" s="65"/>
      <c r="AU47" s="65"/>
      <c r="AV47" s="65"/>
      <c r="AW47" s="65"/>
      <c r="AX47" s="65"/>
      <c r="AY47" s="65"/>
      <c r="AZ47" s="65"/>
      <c r="BA47" s="65"/>
    </row>
    <row r="48" spans="1:53" x14ac:dyDescent="0.25">
      <c r="A48" s="153" t="str">
        <f>'Цели реализации ИПР 2018'!A48</f>
        <v>1.2.1.1.4.8</v>
      </c>
      <c r="B48" s="172" t="str">
        <f>'Цели реализации ИПР 2018'!B48</f>
        <v>Замена разъеденителей 35кВ 110 кВ</v>
      </c>
      <c r="C48" s="160" t="str">
        <f>'Цели реализации ИПР 2018'!C48</f>
        <v>I_СПС_2018_1.2.1.1.8.3</v>
      </c>
      <c r="D48" s="47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>
        <v>4</v>
      </c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>
        <v>4</v>
      </c>
      <c r="AH48" s="95"/>
      <c r="AI48" s="95"/>
      <c r="AJ48" s="95"/>
      <c r="AK48" s="95"/>
      <c r="AL48" s="95"/>
      <c r="AM48" s="47"/>
      <c r="AN48" s="47"/>
      <c r="AO48" s="47"/>
      <c r="AP48" s="47"/>
      <c r="AQ48" s="47"/>
      <c r="AR48" s="47"/>
      <c r="AS48" s="47"/>
      <c r="AT48" s="65"/>
      <c r="AU48" s="65"/>
      <c r="AV48" s="65"/>
      <c r="AW48" s="65"/>
      <c r="AX48" s="65"/>
      <c r="AY48" s="65"/>
      <c r="AZ48" s="65"/>
      <c r="BA48" s="65"/>
    </row>
    <row r="49" spans="1:53" ht="31.5" x14ac:dyDescent="0.25">
      <c r="A49" s="153" t="str">
        <f>'Цели реализации ИПР 2018'!A49</f>
        <v>1.2.1.1.4.9</v>
      </c>
      <c r="B49" s="172" t="str">
        <f>'Цели реализации ИПР 2018'!B49</f>
        <v>Реконструкция центральной сигнализации</v>
      </c>
      <c r="C49" s="160" t="str">
        <f>'Цели реализации ИПР 2018'!C49</f>
        <v>I_РЗА_2018_1.2.1.1.8.4</v>
      </c>
      <c r="D49" s="47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47"/>
      <c r="AN49" s="47"/>
      <c r="AO49" s="47"/>
      <c r="AP49" s="47"/>
      <c r="AQ49" s="47"/>
      <c r="AR49" s="47"/>
      <c r="AS49" s="47"/>
      <c r="AT49" s="65"/>
      <c r="AU49" s="65"/>
      <c r="AV49" s="65"/>
      <c r="AW49" s="65"/>
      <c r="AX49" s="65"/>
      <c r="AY49" s="65"/>
      <c r="AZ49" s="65"/>
      <c r="BA49" s="65"/>
    </row>
    <row r="50" spans="1:53" x14ac:dyDescent="0.25">
      <c r="A50" s="153" t="str">
        <f>'Цели реализации ИПР 2018'!A50</f>
        <v>1.2.1.1.4.10</v>
      </c>
      <c r="B50" s="242" t="str">
        <f>'Цели реализации ИПР 2018'!B50</f>
        <v>Реконструкция защит ВЛ-110 кВ</v>
      </c>
      <c r="C50" s="160" t="str">
        <f>'Цели реализации ИПР 2018'!C50</f>
        <v>I_РЗА_2018_1.2.1.1.8.5</v>
      </c>
      <c r="D50" s="47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47"/>
      <c r="AN50" s="47"/>
      <c r="AO50" s="47"/>
      <c r="AP50" s="47"/>
      <c r="AQ50" s="47"/>
      <c r="AR50" s="47"/>
      <c r="AS50" s="47"/>
      <c r="AT50" s="65"/>
      <c r="AU50" s="65"/>
      <c r="AV50" s="65"/>
      <c r="AW50" s="65"/>
      <c r="AX50" s="65"/>
      <c r="AY50" s="65"/>
      <c r="AZ50" s="65"/>
      <c r="BA50" s="65"/>
    </row>
    <row r="51" spans="1:53" x14ac:dyDescent="0.25">
      <c r="A51" s="153" t="str">
        <f>'Цели реализации ИПР 2018'!A51</f>
        <v>1.2.1.1.4.11</v>
      </c>
      <c r="B51" s="242" t="str">
        <f>'Цели реализации ИПР 2018'!B51</f>
        <v>Реконструкция ПА</v>
      </c>
      <c r="C51" s="160" t="str">
        <f>'Цели реализации ИПР 2018'!C51</f>
        <v>I_РЗА_2018_1.2.1.1.8.6</v>
      </c>
      <c r="D51" s="47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47"/>
      <c r="AN51" s="47"/>
      <c r="AO51" s="47"/>
      <c r="AP51" s="47"/>
      <c r="AQ51" s="47"/>
      <c r="AR51" s="47"/>
      <c r="AS51" s="47"/>
      <c r="AT51" s="65"/>
      <c r="AU51" s="65"/>
      <c r="AV51" s="65"/>
      <c r="AW51" s="65"/>
      <c r="AX51" s="65"/>
      <c r="AY51" s="65"/>
      <c r="AZ51" s="65"/>
      <c r="BA51" s="65"/>
    </row>
    <row r="52" spans="1:53" x14ac:dyDescent="0.25">
      <c r="A52" s="153" t="str">
        <f>'Цели реализации ИПР 2018'!A52</f>
        <v>1.2.1.1.4.13</v>
      </c>
      <c r="B52" s="242" t="str">
        <f>'Цели реализации ИПР 2018'!B52</f>
        <v>Реконструкция ДЗШ-110 кВ</v>
      </c>
      <c r="C52" s="160" t="str">
        <f>'Цели реализации ИПР 2018'!C52</f>
        <v>I_РЗА_2018_1.2.1.1.8.8</v>
      </c>
      <c r="D52" s="47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47"/>
      <c r="AN52" s="47"/>
      <c r="AO52" s="47"/>
      <c r="AP52" s="47"/>
      <c r="AQ52" s="47"/>
      <c r="AR52" s="47"/>
      <c r="AS52" s="47"/>
      <c r="AT52" s="65"/>
      <c r="AU52" s="65"/>
      <c r="AV52" s="65"/>
      <c r="AW52" s="65"/>
      <c r="AX52" s="65"/>
      <c r="AY52" s="65"/>
      <c r="AZ52" s="65"/>
      <c r="BA52" s="65"/>
    </row>
    <row r="53" spans="1:53" x14ac:dyDescent="0.25">
      <c r="A53" s="153" t="str">
        <f>'Цели реализации ИПР 2018'!A53</f>
        <v>1.2.1.1.4.14</v>
      </c>
      <c r="B53" s="242" t="str">
        <f>'Цели реализации ИПР 2018'!B53</f>
        <v>Реконструкция защит ВЛ-220 кВ</v>
      </c>
      <c r="C53" s="160" t="str">
        <f>'Цели реализации ИПР 2018'!C53</f>
        <v>I_РЗА_2018_1.2.1.1.8.9</v>
      </c>
      <c r="D53" s="47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>
        <v>5.8</v>
      </c>
      <c r="AA53" s="95"/>
      <c r="AB53" s="95"/>
      <c r="AC53" s="95"/>
      <c r="AD53" s="95"/>
      <c r="AE53" s="95"/>
      <c r="AF53" s="95"/>
      <c r="AG53" s="95">
        <v>5.8</v>
      </c>
      <c r="AH53" s="95"/>
      <c r="AI53" s="95"/>
      <c r="AJ53" s="95"/>
      <c r="AK53" s="95"/>
      <c r="AL53" s="95"/>
      <c r="AM53" s="47"/>
      <c r="AN53" s="47"/>
      <c r="AO53" s="47"/>
      <c r="AP53" s="47"/>
      <c r="AQ53" s="47"/>
      <c r="AR53" s="47"/>
      <c r="AS53" s="47"/>
      <c r="AT53" s="65"/>
      <c r="AU53" s="65"/>
      <c r="AV53" s="65"/>
      <c r="AW53" s="65"/>
      <c r="AX53" s="65"/>
      <c r="AY53" s="65"/>
      <c r="AZ53" s="65"/>
      <c r="BA53" s="65"/>
    </row>
    <row r="54" spans="1:53" x14ac:dyDescent="0.25">
      <c r="A54" s="156" t="str">
        <f>'Цели реализации ИПР 2018'!A54</f>
        <v>1.2.1.1.5</v>
      </c>
      <c r="B54" s="157" t="str">
        <f>'Цели реализации ИПР 2018'!B54</f>
        <v>ПС Уфа-Южная</v>
      </c>
      <c r="C54" s="156" t="str">
        <f>'Цели реализации ИПР 2018'!C54</f>
        <v>Г</v>
      </c>
      <c r="D54" s="47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250">
        <f t="shared" ref="Z54" si="15">SUM(Z55:Z62)</f>
        <v>4.3</v>
      </c>
      <c r="AA54" s="94"/>
      <c r="AB54" s="94"/>
      <c r="AC54" s="94"/>
      <c r="AD54" s="94"/>
      <c r="AE54" s="94"/>
      <c r="AF54" s="94"/>
      <c r="AG54" s="94">
        <f t="shared" ref="AG54:AK54" si="16">SUM(AG55:AG62)</f>
        <v>4.3</v>
      </c>
      <c r="AH54" s="94"/>
      <c r="AI54" s="94"/>
      <c r="AJ54" s="94"/>
      <c r="AK54" s="94"/>
      <c r="AL54" s="94"/>
      <c r="AM54" s="47"/>
      <c r="AN54" s="47"/>
      <c r="AO54" s="47"/>
      <c r="AP54" s="47"/>
      <c r="AQ54" s="47"/>
      <c r="AR54" s="47"/>
      <c r="AS54" s="47"/>
      <c r="AT54" s="65"/>
      <c r="AU54" s="65"/>
      <c r="AV54" s="65"/>
      <c r="AW54" s="65"/>
      <c r="AX54" s="65"/>
      <c r="AY54" s="65"/>
      <c r="AZ54" s="65"/>
      <c r="BA54" s="65"/>
    </row>
    <row r="55" spans="1:53" x14ac:dyDescent="0.25">
      <c r="A55" s="153" t="str">
        <f>'Цели реализации ИПР 2018'!A55</f>
        <v>1.2.1.1.5.7</v>
      </c>
      <c r="B55" s="164" t="str">
        <f>'Цели реализации ИПР 2018'!B55</f>
        <v>Реконструкция защит ВЛ-220 кВ</v>
      </c>
      <c r="C55" s="160" t="str">
        <f>'Цели реализации ИПР 2018'!C55</f>
        <v>I_РЗА_2018_1.2.1.1.3.2</v>
      </c>
      <c r="D55" s="47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5">
        <v>4.3</v>
      </c>
      <c r="AA55" s="95"/>
      <c r="AB55" s="95"/>
      <c r="AC55" s="95"/>
      <c r="AD55" s="95"/>
      <c r="AE55" s="95"/>
      <c r="AF55" s="95"/>
      <c r="AG55" s="95">
        <v>4.3</v>
      </c>
      <c r="AH55" s="94"/>
      <c r="AI55" s="94"/>
      <c r="AJ55" s="94"/>
      <c r="AK55" s="94"/>
      <c r="AL55" s="94"/>
      <c r="AM55" s="47"/>
      <c r="AN55" s="47"/>
      <c r="AO55" s="47"/>
      <c r="AP55" s="47"/>
      <c r="AQ55" s="47"/>
      <c r="AR55" s="47"/>
      <c r="AS55" s="47"/>
      <c r="AT55" s="65"/>
      <c r="AU55" s="65"/>
      <c r="AV55" s="65"/>
      <c r="AW55" s="65"/>
      <c r="AX55" s="65"/>
      <c r="AY55" s="65"/>
      <c r="AZ55" s="65"/>
      <c r="BA55" s="65"/>
    </row>
    <row r="56" spans="1:53" x14ac:dyDescent="0.25">
      <c r="A56" s="153" t="str">
        <f>'Цели реализации ИПР 2018'!A56</f>
        <v>1.2.1.1.5.8</v>
      </c>
      <c r="B56" s="164" t="str">
        <f>'Цели реализации ИПР 2018'!B56</f>
        <v>Реконструкция защит ОВ-220 кВ</v>
      </c>
      <c r="C56" s="160" t="str">
        <f>'Цели реализации ИПР 2018'!C56</f>
        <v>I_РЗА_2018_1.2.1.1.3.3</v>
      </c>
      <c r="D56" s="47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47"/>
      <c r="AN56" s="47"/>
      <c r="AO56" s="47"/>
      <c r="AP56" s="47"/>
      <c r="AQ56" s="47"/>
      <c r="AR56" s="47"/>
      <c r="AS56" s="47"/>
      <c r="AT56" s="65"/>
      <c r="AU56" s="65"/>
      <c r="AV56" s="65"/>
      <c r="AW56" s="65"/>
      <c r="AX56" s="65"/>
      <c r="AY56" s="65"/>
      <c r="AZ56" s="65"/>
      <c r="BA56" s="65"/>
    </row>
    <row r="57" spans="1:53" x14ac:dyDescent="0.25">
      <c r="A57" s="153" t="str">
        <f>'Цели реализации ИПР 2018'!A57</f>
        <v>1.2.1.1.5.9</v>
      </c>
      <c r="B57" s="164" t="str">
        <f>'Цели реализации ИПР 2018'!B57</f>
        <v>Реконструкция защит ОВ-110 кВ</v>
      </c>
      <c r="C57" s="160" t="str">
        <f>'Цели реализации ИПР 2018'!C57</f>
        <v>I_РЗА_2018_1.2.1.1.3.4</v>
      </c>
      <c r="D57" s="47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47"/>
      <c r="AN57" s="47"/>
      <c r="AO57" s="47"/>
      <c r="AP57" s="47"/>
      <c r="AQ57" s="47"/>
      <c r="AR57" s="47"/>
      <c r="AS57" s="47"/>
      <c r="AT57" s="65"/>
      <c r="AU57" s="65"/>
      <c r="AV57" s="65"/>
      <c r="AW57" s="65"/>
      <c r="AX57" s="65"/>
      <c r="AY57" s="65"/>
      <c r="AZ57" s="65"/>
      <c r="BA57" s="65"/>
    </row>
    <row r="58" spans="1:53" x14ac:dyDescent="0.25">
      <c r="A58" s="153" t="str">
        <f>'Цели реализации ИПР 2018'!A58</f>
        <v>1.2.1.1.5.10</v>
      </c>
      <c r="B58" s="164" t="str">
        <f>'Цели реализации ИПР 2018'!B58</f>
        <v xml:space="preserve">Модернизация ПА-110 кВ </v>
      </c>
      <c r="C58" s="160" t="str">
        <f>'Цели реализации ИПР 2018'!C58</f>
        <v>I_РЗА_2018_1.2.1.1.3.5</v>
      </c>
      <c r="D58" s="47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47"/>
      <c r="AN58" s="47"/>
      <c r="AO58" s="47"/>
      <c r="AP58" s="47"/>
      <c r="AQ58" s="47"/>
      <c r="AR58" s="47"/>
      <c r="AS58" s="47"/>
      <c r="AT58" s="65"/>
      <c r="AU58" s="65"/>
      <c r="AV58" s="65"/>
      <c r="AW58" s="65"/>
      <c r="AX58" s="65"/>
      <c r="AY58" s="65"/>
      <c r="AZ58" s="65"/>
      <c r="BA58" s="65"/>
    </row>
    <row r="59" spans="1:53" x14ac:dyDescent="0.25">
      <c r="A59" s="153" t="str">
        <f>'Цели реализации ИПР 2018'!A59</f>
        <v>1.2.1.1.5.11</v>
      </c>
      <c r="B59" s="242" t="str">
        <f>'Цели реализации ИПР 2018'!B59</f>
        <v>Реконструкция центральной сигнализации</v>
      </c>
      <c r="C59" s="160" t="str">
        <f>'Цели реализации ИПР 2018'!C59</f>
        <v>I_РЗА_2018_1.2.1.1.3.7</v>
      </c>
      <c r="D59" s="47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47"/>
      <c r="AN59" s="47"/>
      <c r="AO59" s="47"/>
      <c r="AP59" s="47"/>
      <c r="AQ59" s="47"/>
      <c r="AR59" s="47"/>
      <c r="AS59" s="47"/>
      <c r="AT59" s="65"/>
      <c r="AU59" s="65"/>
      <c r="AV59" s="65"/>
      <c r="AW59" s="65"/>
      <c r="AX59" s="65"/>
      <c r="AY59" s="65"/>
      <c r="AZ59" s="65"/>
      <c r="BA59" s="65"/>
    </row>
    <row r="60" spans="1:53" x14ac:dyDescent="0.25">
      <c r="A60" s="153" t="str">
        <f>'Цели реализации ИПР 2018'!A60</f>
        <v>1.2.1.1.5.13</v>
      </c>
      <c r="B60" s="242" t="str">
        <f>'Цели реализации ИПР 2018'!B60</f>
        <v>Реконструкция защит ВЛ-110 кВ</v>
      </c>
      <c r="C60" s="160" t="str">
        <f>'Цели реализации ИПР 2018'!C60</f>
        <v>I_РЗА_2018_1.2.1.1.3.9</v>
      </c>
      <c r="D60" s="47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47"/>
      <c r="AN60" s="47"/>
      <c r="AO60" s="47"/>
      <c r="AP60" s="47"/>
      <c r="AQ60" s="47"/>
      <c r="AR60" s="47"/>
      <c r="AS60" s="47"/>
      <c r="AT60" s="65"/>
      <c r="AU60" s="65"/>
      <c r="AV60" s="65"/>
      <c r="AW60" s="65"/>
      <c r="AX60" s="65"/>
      <c r="AY60" s="65"/>
      <c r="AZ60" s="65"/>
      <c r="BA60" s="65"/>
    </row>
    <row r="61" spans="1:53" x14ac:dyDescent="0.25">
      <c r="A61" s="153" t="str">
        <f>'Цели реализации ИПР 2018'!A61</f>
        <v>1.2.1.1.5.14</v>
      </c>
      <c r="B61" s="242" t="str">
        <f>'Цели реализации ИПР 2018'!B61</f>
        <v>Реконструкция РЗА ШСВ-220 кВ</v>
      </c>
      <c r="C61" s="160" t="str">
        <f>'Цели реализации ИПР 2018'!C61</f>
        <v>I_РЗА_2018_1.2.1.1.3.10</v>
      </c>
      <c r="D61" s="47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47"/>
      <c r="AN61" s="47"/>
      <c r="AO61" s="47"/>
      <c r="AP61" s="47"/>
      <c r="AQ61" s="47"/>
      <c r="AR61" s="47"/>
      <c r="AS61" s="47"/>
      <c r="AT61" s="65"/>
      <c r="AU61" s="65"/>
      <c r="AV61" s="65"/>
      <c r="AW61" s="65"/>
      <c r="AX61" s="65"/>
      <c r="AY61" s="65"/>
      <c r="AZ61" s="65"/>
      <c r="BA61" s="65"/>
    </row>
    <row r="62" spans="1:53" x14ac:dyDescent="0.25">
      <c r="A62" s="153" t="str">
        <f>'Цели реализации ИПР 2018'!A62</f>
        <v>1.2.1.1.5.15</v>
      </c>
      <c r="B62" s="242" t="str">
        <f>'Цели реализации ИПР 2018'!B62</f>
        <v>Реконструкция РЗА ШСВ-110 кВ СВ-110 кВ</v>
      </c>
      <c r="C62" s="160" t="str">
        <f>'Цели реализации ИПР 2018'!C62</f>
        <v>I_РЗА_2018_1.2.1.1.3.11</v>
      </c>
      <c r="D62" s="6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</row>
    <row r="63" spans="1:53" x14ac:dyDescent="0.25">
      <c r="A63" s="156" t="str">
        <f>'Цели реализации ИПР 2018'!A63</f>
        <v>1.2.1.1.6</v>
      </c>
      <c r="B63" s="157" t="str">
        <f>'Цели реализации ИПР 2018'!B63</f>
        <v>ПС Белорецк-220</v>
      </c>
      <c r="C63" s="156" t="str">
        <f>'Цели реализации ИПР 2018'!C63</f>
        <v>Г</v>
      </c>
      <c r="D63" s="65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250">
        <f t="shared" ref="Z63" si="17">SUM(Z64:Z67)</f>
        <v>6.4</v>
      </c>
      <c r="AA63" s="94"/>
      <c r="AB63" s="94"/>
      <c r="AC63" s="94"/>
      <c r="AD63" s="94"/>
      <c r="AE63" s="94"/>
      <c r="AF63" s="94"/>
      <c r="AG63" s="94">
        <f t="shared" ref="AG63:AK63" si="18">SUM(AG64:AG67)</f>
        <v>6.4</v>
      </c>
      <c r="AH63" s="94"/>
      <c r="AI63" s="94"/>
      <c r="AJ63" s="94"/>
      <c r="AK63" s="94"/>
      <c r="AL63" s="94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</row>
    <row r="64" spans="1:53" ht="31.5" x14ac:dyDescent="0.25">
      <c r="A64" s="153" t="str">
        <f>'Цели реализации ИПР 2018'!A64</f>
        <v>1.2.1.1.6.9</v>
      </c>
      <c r="B64" s="164" t="str">
        <f>'Цели реализации ИПР 2018'!B64</f>
        <v>Реконструкция основных защит ВЛ-110 кВ</v>
      </c>
      <c r="C64" s="160" t="str">
        <f>'Цели реализации ИПР 2018'!C64</f>
        <v>I_РЗА_2018_1.2.1.1.5.3</v>
      </c>
      <c r="D64" s="65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5">
        <v>6.4</v>
      </c>
      <c r="AA64" s="95"/>
      <c r="AB64" s="95"/>
      <c r="AC64" s="95"/>
      <c r="AD64" s="95"/>
      <c r="AE64" s="95"/>
      <c r="AF64" s="95"/>
      <c r="AG64" s="95">
        <v>6.4</v>
      </c>
      <c r="AH64" s="94"/>
      <c r="AI64" s="94"/>
      <c r="AJ64" s="94"/>
      <c r="AK64" s="94"/>
      <c r="AL64" s="94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</row>
    <row r="65" spans="1:53" x14ac:dyDescent="0.25">
      <c r="A65" s="153" t="str">
        <f>'Цели реализации ИПР 2018'!A65</f>
        <v>1.2.1.1.6.10</v>
      </c>
      <c r="B65" s="164" t="str">
        <f>'Цели реализации ИПР 2018'!B65</f>
        <v>Замена ТН-220 кВ</v>
      </c>
      <c r="C65" s="160" t="str">
        <f>'Цели реализации ИПР 2018'!C65</f>
        <v>I_СПС_2018_1.2.1.1.5.5</v>
      </c>
      <c r="D65" s="6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</row>
    <row r="66" spans="1:53" x14ac:dyDescent="0.25">
      <c r="A66" s="153" t="str">
        <f>'Цели реализации ИПР 2018'!A66</f>
        <v>1.2.1.1.6.11</v>
      </c>
      <c r="B66" s="164" t="str">
        <f>'Цели реализации ИПР 2018'!B66</f>
        <v xml:space="preserve">Замена В-110 кВ и ТТ-110 кВ </v>
      </c>
      <c r="C66" s="160" t="str">
        <f>'Цели реализации ИПР 2018'!C66</f>
        <v>I_СПС_2018_1.2.1.1.5.6</v>
      </c>
      <c r="D66" s="6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</row>
    <row r="67" spans="1:53" ht="31.5" x14ac:dyDescent="0.25">
      <c r="A67" s="153" t="str">
        <f>'Цели реализации ИПР 2018'!A67</f>
        <v>1.2.1.1.6.20</v>
      </c>
      <c r="B67" s="164" t="str">
        <f>'Цели реализации ИПР 2018'!B67</f>
        <v>Реконструкция основных и резервных защит ВЛ-110 кВ</v>
      </c>
      <c r="C67" s="160" t="str">
        <f>'Цели реализации ИПР 2018'!C67</f>
        <v>I_РЗА_2019_1.2.1.1.5.11</v>
      </c>
      <c r="D67" s="6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</row>
    <row r="68" spans="1:53" x14ac:dyDescent="0.25">
      <c r="A68" s="156" t="str">
        <f>'Цели реализации ИПР 2018'!A68</f>
        <v>1.2.1.1.7</v>
      </c>
      <c r="B68" s="157" t="str">
        <f>'Цели реализации ИПР 2018'!B68</f>
        <v>ПС Аксаково</v>
      </c>
      <c r="C68" s="156" t="str">
        <f>'Цели реализации ИПР 2018'!C68</f>
        <v>Г</v>
      </c>
      <c r="D68" s="6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>
        <f t="shared" ref="S68" si="19">SUM(S69:S72)</f>
        <v>3.26</v>
      </c>
      <c r="T68" s="95"/>
      <c r="U68" s="95"/>
      <c r="V68" s="95"/>
      <c r="W68" s="95"/>
      <c r="X68" s="95"/>
      <c r="Y68" s="95"/>
      <c r="Z68" s="95">
        <f t="shared" ref="Z68" si="20">SUM(Z69:Z72)</f>
        <v>12.3</v>
      </c>
      <c r="AA68" s="95"/>
      <c r="AB68" s="95"/>
      <c r="AC68" s="95"/>
      <c r="AD68" s="95"/>
      <c r="AE68" s="95"/>
      <c r="AF68" s="95"/>
      <c r="AG68" s="95">
        <f t="shared" ref="AG68:AK68" si="21">SUM(AG69:AG72)</f>
        <v>15.56</v>
      </c>
      <c r="AH68" s="95"/>
      <c r="AI68" s="95"/>
      <c r="AJ68" s="95"/>
      <c r="AK68" s="95"/>
      <c r="AL68" s="9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</row>
    <row r="69" spans="1:53" x14ac:dyDescent="0.25">
      <c r="A69" s="153" t="str">
        <f>'Цели реализации ИПР 2018'!A69</f>
        <v>1.2.1.1.7.3</v>
      </c>
      <c r="B69" s="241" t="str">
        <f>'Цели реализации ИПР 2018'!B69</f>
        <v>Реконструкция защит АТ (ПИР)</v>
      </c>
      <c r="C69" s="153" t="str">
        <f>'Цели реализации ИПР 2018'!C69</f>
        <v>I_РЗА_2016_1.2.1.1.7.3</v>
      </c>
      <c r="D69" s="6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>
        <v>12.3</v>
      </c>
      <c r="AA69" s="95"/>
      <c r="AB69" s="95"/>
      <c r="AC69" s="95"/>
      <c r="AD69" s="95"/>
      <c r="AE69" s="95"/>
      <c r="AF69" s="95"/>
      <c r="AG69" s="95">
        <v>12.3</v>
      </c>
      <c r="AH69" s="95"/>
      <c r="AI69" s="95"/>
      <c r="AJ69" s="95"/>
      <c r="AK69" s="95"/>
      <c r="AL69" s="9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</row>
    <row r="70" spans="1:53" x14ac:dyDescent="0.25">
      <c r="A70" s="153" t="str">
        <f>'Цели реализации ИПР 2018'!A70</f>
        <v>1.2.1.1.7.9</v>
      </c>
      <c r="B70" s="242" t="str">
        <f>'Цели реализации ИПР 2018'!B70</f>
        <v>Реконструкция АОПО АТ-1,2 (ПИР)</v>
      </c>
      <c r="C70" s="160" t="str">
        <f>'Цели реализации ИПР 2018'!C70</f>
        <v>I_РЗА_2018_1.2.1.1.6.5</v>
      </c>
      <c r="D70" s="6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</row>
    <row r="71" spans="1:53" x14ac:dyDescent="0.25">
      <c r="A71" s="153" t="str">
        <f>'Цели реализации ИПР 2018'!A71</f>
        <v>1.2.1.1.7.11</v>
      </c>
      <c r="B71" s="244" t="str">
        <f>'Цели реализации ИПР 2018'!B71</f>
        <v xml:space="preserve">Замена разъединителей 35 кв </v>
      </c>
      <c r="C71" s="160" t="str">
        <f>'Цели реализации ИПР 2018'!C71</f>
        <v>I_СПС_2019_1.2.1.1.6.4</v>
      </c>
      <c r="D71" s="6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>
        <v>3.26</v>
      </c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>
        <v>3.26</v>
      </c>
      <c r="AH71" s="95"/>
      <c r="AI71" s="95"/>
      <c r="AJ71" s="95"/>
      <c r="AK71" s="95"/>
      <c r="AL71" s="9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</row>
    <row r="72" spans="1:53" ht="30" x14ac:dyDescent="0.25">
      <c r="A72" s="153" t="str">
        <f>'Цели реализации ИПР 2018'!A72</f>
        <v>1.2.1.1.7.13</v>
      </c>
      <c r="B72" s="242" t="str">
        <f>'Цели реализации ИПР 2018'!B72</f>
        <v xml:space="preserve">Реконструкция плавки гололеда с заменой КРУН-10 4Т, УПТ-1,2 </v>
      </c>
      <c r="C72" s="160" t="str">
        <f>'Цели реализации ИПР 2018'!C72</f>
        <v>I_СПС_2020_1.2.1.1.6.1</v>
      </c>
      <c r="D72" s="65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</row>
    <row r="73" spans="1:53" x14ac:dyDescent="0.25">
      <c r="A73" s="156" t="str">
        <f>'Цели реализации ИПР 2018'!A73</f>
        <v>1.2.1.1.8</v>
      </c>
      <c r="B73" s="157" t="str">
        <f>'Цели реализации ИПР 2018'!B73</f>
        <v>ПС Самаровка</v>
      </c>
      <c r="C73" s="156" t="str">
        <f>'Цели реализации ИПР 2018'!C73</f>
        <v>Г</v>
      </c>
      <c r="D73" s="65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>
        <f t="shared" ref="S73" si="22">SUM(S74:S76)</f>
        <v>3.5</v>
      </c>
      <c r="T73" s="94"/>
      <c r="U73" s="94"/>
      <c r="V73" s="94"/>
      <c r="W73" s="94"/>
      <c r="X73" s="94"/>
      <c r="Y73" s="94"/>
      <c r="Z73" s="94">
        <f t="shared" ref="Z73" si="23">SUM(Z74:Z76)</f>
        <v>7.8</v>
      </c>
      <c r="AA73" s="94"/>
      <c r="AB73" s="94"/>
      <c r="AC73" s="94"/>
      <c r="AD73" s="94"/>
      <c r="AE73" s="94"/>
      <c r="AF73" s="94"/>
      <c r="AG73" s="94">
        <f t="shared" ref="AG73:AK73" si="24">SUM(AG74:AG76)</f>
        <v>11.3</v>
      </c>
      <c r="AH73" s="94"/>
      <c r="AI73" s="94"/>
      <c r="AJ73" s="94"/>
      <c r="AK73" s="94"/>
      <c r="AL73" s="94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</row>
    <row r="74" spans="1:53" x14ac:dyDescent="0.25">
      <c r="A74" s="153" t="str">
        <f>'Цели реализации ИПР 2018'!A74</f>
        <v>1.2.1.1.8.3</v>
      </c>
      <c r="B74" s="241" t="str">
        <f>'Цели реализации ИПР 2018'!B74</f>
        <v>Модернизация ПА-110 кВ</v>
      </c>
      <c r="C74" s="153" t="str">
        <f>'Цели реализации ИПР 2018'!C74</f>
        <v>I_РЗА_2016_1.2.1.1.8.5</v>
      </c>
      <c r="D74" s="6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</row>
    <row r="75" spans="1:53" x14ac:dyDescent="0.25">
      <c r="A75" s="153" t="str">
        <f>'Цели реализации ИПР 2018'!A75</f>
        <v>1.2.1.1.8.5</v>
      </c>
      <c r="B75" s="164" t="str">
        <f>'Цели реализации ИПР 2018'!B75</f>
        <v>Реконструкция защит ВЛ-220 кВ</v>
      </c>
      <c r="C75" s="160" t="str">
        <f>'Цели реализации ИПР 2018'!C75</f>
        <v>I_РЗА_2018_1.2.1.1.7.3</v>
      </c>
      <c r="D75" s="6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>
        <v>7.8</v>
      </c>
      <c r="AA75" s="95"/>
      <c r="AB75" s="95"/>
      <c r="AC75" s="95"/>
      <c r="AD75" s="95"/>
      <c r="AE75" s="95"/>
      <c r="AF75" s="95"/>
      <c r="AG75" s="95">
        <v>7.8</v>
      </c>
      <c r="AH75" s="95"/>
      <c r="AI75" s="95"/>
      <c r="AJ75" s="95"/>
      <c r="AK75" s="95"/>
      <c r="AL75" s="9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</row>
    <row r="76" spans="1:53" x14ac:dyDescent="0.25">
      <c r="A76" s="153" t="str">
        <f>'Цели реализации ИПР 2018'!A76</f>
        <v>1.2.1.1.8.8</v>
      </c>
      <c r="B76" s="242" t="str">
        <f>'Цели реализации ИПР 2018'!B76</f>
        <v>Замена разъединителей 220 кВ</v>
      </c>
      <c r="C76" s="160" t="str">
        <f>'Цели реализации ИПР 2018'!C76</f>
        <v>I_СПС_2019_1.2.1.1.7.2</v>
      </c>
      <c r="D76" s="6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249">
        <v>3.5</v>
      </c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>
        <v>3.5</v>
      </c>
      <c r="AH76" s="95"/>
      <c r="AI76" s="95"/>
      <c r="AJ76" s="95"/>
      <c r="AK76" s="95"/>
      <c r="AL76" s="9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</row>
    <row r="77" spans="1:53" x14ac:dyDescent="0.25">
      <c r="A77" s="156" t="str">
        <f>'Цели реализации ИПР 2018'!A77</f>
        <v>1.2.1.1.9</v>
      </c>
      <c r="B77" s="157" t="str">
        <f>'Цели реализации ИПР 2018'!B77</f>
        <v>ПС Ашкадар</v>
      </c>
      <c r="C77" s="156" t="str">
        <f>'Цели реализации ИПР 2018'!C77</f>
        <v>Г</v>
      </c>
      <c r="D77" s="6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>
        <f t="shared" ref="S77" si="25">SUM(S78:S83)</f>
        <v>5</v>
      </c>
      <c r="T77" s="95"/>
      <c r="U77" s="95"/>
      <c r="V77" s="95"/>
      <c r="W77" s="95"/>
      <c r="X77" s="95"/>
      <c r="Y77" s="95"/>
      <c r="Z77" s="95">
        <f t="shared" ref="Z77" si="26">SUM(Z78:Z83)</f>
        <v>4.8</v>
      </c>
      <c r="AA77" s="95"/>
      <c r="AB77" s="95"/>
      <c r="AC77" s="95"/>
      <c r="AD77" s="95"/>
      <c r="AE77" s="95"/>
      <c r="AF77" s="95"/>
      <c r="AG77" s="95">
        <f t="shared" ref="AG77:AK77" si="27">SUM(AG78:AG83)</f>
        <v>9.8000000000000007</v>
      </c>
      <c r="AH77" s="95"/>
      <c r="AI77" s="95"/>
      <c r="AJ77" s="95"/>
      <c r="AK77" s="95"/>
      <c r="AL77" s="9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</row>
    <row r="78" spans="1:53" x14ac:dyDescent="0.25">
      <c r="A78" s="153" t="str">
        <f>'Цели реализации ИПР 2018'!A78</f>
        <v>1.2.1.1.9.5</v>
      </c>
      <c r="B78" s="164" t="str">
        <f>'Цели реализации ИПР 2018'!B78</f>
        <v>Реконструкция РЗА ОСВ-220 кВ</v>
      </c>
      <c r="C78" s="160" t="str">
        <f>'Цели реализации ИПР 2018'!C78</f>
        <v>I_РЗА_2018_1.2.1.1.12.2</v>
      </c>
      <c r="D78" s="6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>
        <v>2</v>
      </c>
      <c r="AA78" s="95"/>
      <c r="AB78" s="95"/>
      <c r="AC78" s="95"/>
      <c r="AD78" s="95"/>
      <c r="AE78" s="95"/>
      <c r="AF78" s="95"/>
      <c r="AG78" s="95">
        <v>2</v>
      </c>
      <c r="AH78" s="95"/>
      <c r="AI78" s="95"/>
      <c r="AJ78" s="95"/>
      <c r="AK78" s="95"/>
      <c r="AL78" s="9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</row>
    <row r="79" spans="1:53" ht="31.5" x14ac:dyDescent="0.25">
      <c r="A79" s="153" t="str">
        <f>'Цели реализации ИПР 2018'!A79</f>
        <v>1.2.1.1.9.6</v>
      </c>
      <c r="B79" s="164" t="str">
        <f>'Цели реализации ИПР 2018'!B79</f>
        <v>Реконструкция АТ с заменой вводов 220 кВ</v>
      </c>
      <c r="C79" s="160" t="str">
        <f>'Цели реализации ИПР 2018'!C79</f>
        <v>I_СПС_2018_1.2.1.1.12.3</v>
      </c>
      <c r="D79" s="6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</row>
    <row r="80" spans="1:53" x14ac:dyDescent="0.25">
      <c r="A80" s="153" t="str">
        <f>'Цели реализации ИПР 2018'!A80</f>
        <v>1.2.1.1.9.7</v>
      </c>
      <c r="B80" s="172" t="str">
        <f>'Цели реализации ИПР 2018'!B80</f>
        <v>Замена пожарных емкостей</v>
      </c>
      <c r="C80" s="160" t="str">
        <f>'Цели реализации ИПР 2018'!C80</f>
        <v>I_СПС_2018_1.2.1.1.12.4</v>
      </c>
      <c r="D80" s="6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</row>
    <row r="81" spans="1:53" x14ac:dyDescent="0.25">
      <c r="A81" s="153" t="str">
        <f>'Цели реализации ИПР 2018'!A81</f>
        <v>1.2.1.1.9.8</v>
      </c>
      <c r="B81" s="242" t="str">
        <f>'Цели реализации ИПР 2018'!B81</f>
        <v>Реконструкция защит ВЛ 220 кВ</v>
      </c>
      <c r="C81" s="160" t="str">
        <f>'Цели реализации ИПР 2018'!C81</f>
        <v>I_РЗА_2018_1.2.1.1.12.5</v>
      </c>
      <c r="D81" s="65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248">
        <v>2.8</v>
      </c>
      <c r="AA81" s="94"/>
      <c r="AB81" s="94"/>
      <c r="AC81" s="94"/>
      <c r="AD81" s="94"/>
      <c r="AE81" s="94"/>
      <c r="AF81" s="94"/>
      <c r="AG81" s="95">
        <v>2.8</v>
      </c>
      <c r="AH81" s="94"/>
      <c r="AI81" s="94"/>
      <c r="AJ81" s="94"/>
      <c r="AK81" s="94"/>
      <c r="AL81" s="94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</row>
    <row r="82" spans="1:53" x14ac:dyDescent="0.25">
      <c r="A82" s="153" t="str">
        <f>'Цели реализации ИПР 2018'!A82</f>
        <v>1.2.1.1.9.10</v>
      </c>
      <c r="B82" s="242" t="str">
        <f>'Цели реализации ИПР 2018'!B82</f>
        <v>Реконструкция ПА</v>
      </c>
      <c r="C82" s="160" t="str">
        <f>'Цели реализации ИПР 2018'!C82</f>
        <v>I_РЗА_2019_1.2.1.1.12.4</v>
      </c>
      <c r="D82" s="65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</row>
    <row r="83" spans="1:53" x14ac:dyDescent="0.25">
      <c r="A83" s="153" t="str">
        <f>'Цели реализации ИПР 2018'!A83</f>
        <v>1.2.1.1.9.11</v>
      </c>
      <c r="B83" s="242" t="str">
        <f>'Цели реализации ИПР 2018'!B83</f>
        <v>Замена разъединителей 220кВ</v>
      </c>
      <c r="C83" s="160" t="str">
        <f>'Цели реализации ИПР 2018'!C83</f>
        <v>I_СПС_2020_1.2.1.1.12.1</v>
      </c>
      <c r="D83" s="6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>
        <v>5</v>
      </c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>
        <v>5</v>
      </c>
      <c r="AH83" s="95"/>
      <c r="AI83" s="95"/>
      <c r="AJ83" s="95"/>
      <c r="AK83" s="95"/>
      <c r="AL83" s="9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</row>
    <row r="84" spans="1:53" x14ac:dyDescent="0.25">
      <c r="A84" s="156" t="str">
        <f>'Цели реализации ИПР 2018'!A84</f>
        <v>1.2.1.1.10</v>
      </c>
      <c r="B84" s="157" t="str">
        <f>'Цели реализации ИПР 2018'!B84</f>
        <v>ПС Уфимская</v>
      </c>
      <c r="C84" s="156" t="str">
        <f>'Цели реализации ИПР 2018'!C84</f>
        <v>Г</v>
      </c>
      <c r="D84" s="65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>
        <f t="shared" ref="Z84" si="28">SUM(Z85:Z87)</f>
        <v>10</v>
      </c>
      <c r="AA84" s="94"/>
      <c r="AB84" s="94"/>
      <c r="AC84" s="94"/>
      <c r="AD84" s="94"/>
      <c r="AE84" s="94"/>
      <c r="AF84" s="94"/>
      <c r="AG84" s="94">
        <f t="shared" ref="AG84:AK84" si="29">SUM(AG85:AG87)</f>
        <v>10</v>
      </c>
      <c r="AH84" s="95"/>
      <c r="AI84" s="95"/>
      <c r="AJ84" s="95"/>
      <c r="AK84" s="95"/>
      <c r="AL84" s="9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</row>
    <row r="85" spans="1:53" x14ac:dyDescent="0.25">
      <c r="A85" s="153" t="str">
        <f>'Цели реализации ИПР 2018'!A85</f>
        <v>1.2.1.1.10.5</v>
      </c>
      <c r="B85" s="242" t="str">
        <f>'Цели реализации ИПР 2018'!B85</f>
        <v>Реконструкция защит ВЛ 220 кВ</v>
      </c>
      <c r="C85" s="160" t="str">
        <f>'Цели реализации ИПР 2018'!C85</f>
        <v>I_РЗА_2018_1.2.1.1.13.3</v>
      </c>
      <c r="D85" s="6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>
        <v>2.8</v>
      </c>
      <c r="AA85" s="95"/>
      <c r="AB85" s="95"/>
      <c r="AC85" s="95"/>
      <c r="AD85" s="95"/>
      <c r="AE85" s="95"/>
      <c r="AF85" s="95"/>
      <c r="AG85" s="95">
        <v>2.8</v>
      </c>
      <c r="AH85" s="95"/>
      <c r="AI85" s="95"/>
      <c r="AJ85" s="95"/>
      <c r="AK85" s="95"/>
      <c r="AL85" s="9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</row>
    <row r="86" spans="1:53" x14ac:dyDescent="0.25">
      <c r="A86" s="153" t="str">
        <f>'Цели реализации ИПР 2018'!A86</f>
        <v>1.2.1.1.10.6</v>
      </c>
      <c r="B86" s="242" t="str">
        <f>'Цели реализации ИПР 2018'!B86</f>
        <v>Реконструкция ПА</v>
      </c>
      <c r="C86" s="160" t="str">
        <f>'Цели реализации ИПР 2018'!C86</f>
        <v>I_РЗА_2018_1.2.1.1.13.4</v>
      </c>
      <c r="D86" s="6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</row>
    <row r="87" spans="1:53" x14ac:dyDescent="0.25">
      <c r="A87" s="153" t="str">
        <f>'Цели реализации ИПР 2018'!A87</f>
        <v>1.2.1.1.10.9</v>
      </c>
      <c r="B87" s="242" t="str">
        <f>'Цели реализации ИПР 2018'!B87</f>
        <v>Замена ТТ-500</v>
      </c>
      <c r="C87" s="160" t="str">
        <f>'Цели реализации ИПР 2018'!C87</f>
        <v>I_СПС_2019_1.2.1.1.13.4</v>
      </c>
      <c r="D87" s="6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>
        <v>7.2</v>
      </c>
      <c r="AA87" s="95"/>
      <c r="AB87" s="95"/>
      <c r="AC87" s="95"/>
      <c r="AD87" s="95"/>
      <c r="AE87" s="95"/>
      <c r="AF87" s="95"/>
      <c r="AG87" s="95">
        <v>7.2</v>
      </c>
      <c r="AH87" s="95"/>
      <c r="AI87" s="95"/>
      <c r="AJ87" s="95"/>
      <c r="AK87" s="95"/>
      <c r="AL87" s="9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</row>
    <row r="88" spans="1:53" x14ac:dyDescent="0.25">
      <c r="A88" s="156" t="str">
        <f>'Цели реализации ИПР 2018'!A88</f>
        <v>1.2.1.1.11</v>
      </c>
      <c r="B88" s="157" t="str">
        <f>'Цели реализации ИПР 2018'!B88</f>
        <v>ПС Благовар</v>
      </c>
      <c r="C88" s="156" t="str">
        <f>'Цели реализации ИПР 2018'!C88</f>
        <v>Г</v>
      </c>
      <c r="D88" s="65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>
        <f t="shared" ref="S88" si="30">SUM(S89:S91)</f>
        <v>4.5600000000000005</v>
      </c>
      <c r="T88" s="94"/>
      <c r="U88" s="94"/>
      <c r="V88" s="94"/>
      <c r="W88" s="94"/>
      <c r="X88" s="94"/>
      <c r="Y88" s="94"/>
      <c r="Z88" s="94">
        <f t="shared" ref="Z88" si="31">SUM(Z89:Z91)</f>
        <v>3.2</v>
      </c>
      <c r="AA88" s="94"/>
      <c r="AB88" s="94"/>
      <c r="AC88" s="94"/>
      <c r="AD88" s="94"/>
      <c r="AE88" s="94"/>
      <c r="AF88" s="94"/>
      <c r="AG88" s="94">
        <f t="shared" ref="AG88:AK88" si="32">SUM(AG89:AG91)</f>
        <v>7.7600000000000007</v>
      </c>
      <c r="AH88" s="95"/>
      <c r="AI88" s="95"/>
      <c r="AJ88" s="95"/>
      <c r="AK88" s="95"/>
      <c r="AL88" s="9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</row>
    <row r="89" spans="1:53" x14ac:dyDescent="0.25">
      <c r="A89" s="153" t="str">
        <f>'Цели реализации ИПР 2018'!A89</f>
        <v>1.2.1.1.11.3</v>
      </c>
      <c r="B89" s="242" t="str">
        <f>'Цели реализации ИПР 2018'!B89</f>
        <v>Замена ТН 110; замена ТТ 220кВ</v>
      </c>
      <c r="C89" s="160" t="str">
        <f>'Цели реализации ИПР 2018'!C89</f>
        <v>I_СПС_2018_1.2.1.1.4.1</v>
      </c>
      <c r="D89" s="6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>
        <v>1.86</v>
      </c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>
        <v>1.86</v>
      </c>
      <c r="AH89" s="95"/>
      <c r="AI89" s="95"/>
      <c r="AJ89" s="95"/>
      <c r="AK89" s="95"/>
      <c r="AL89" s="9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</row>
    <row r="90" spans="1:53" x14ac:dyDescent="0.25">
      <c r="A90" s="153" t="str">
        <f>'Цели реализации ИПР 2018'!A90</f>
        <v>1.2.1.1.11.6</v>
      </c>
      <c r="B90" s="242" t="str">
        <f>'Цели реализации ИПР 2018'!B90</f>
        <v>Реконструкция РЗА ВЛ 220 кВ</v>
      </c>
      <c r="C90" s="160" t="str">
        <f>'Цели реализации ИПР 2018'!C90</f>
        <v>I_РЗА_2018_1.2.1.1.4.6</v>
      </c>
      <c r="D90" s="65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248">
        <v>3.2</v>
      </c>
      <c r="AA90" s="94"/>
      <c r="AB90" s="94"/>
      <c r="AC90" s="94"/>
      <c r="AD90" s="94"/>
      <c r="AE90" s="94"/>
      <c r="AF90" s="94"/>
      <c r="AG90" s="95">
        <v>3.2</v>
      </c>
      <c r="AH90" s="94"/>
      <c r="AI90" s="94"/>
      <c r="AJ90" s="94"/>
      <c r="AK90" s="94"/>
      <c r="AL90" s="94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</row>
    <row r="91" spans="1:53" x14ac:dyDescent="0.25">
      <c r="A91" s="153" t="str">
        <f>'Цели реализации ИПР 2018'!A91</f>
        <v>1.2.1.1.11.10</v>
      </c>
      <c r="B91" s="242" t="str">
        <f>'Цели реализации ИПР 2018'!B91</f>
        <v>Замена разъединителей 220 кВ</v>
      </c>
      <c r="C91" s="160" t="str">
        <f>'Цели реализации ИПР 2018'!C91</f>
        <v>I_СПС_2020_1.2.1.1.4.3</v>
      </c>
      <c r="D91" s="65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5">
        <v>2.7</v>
      </c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5">
        <v>2.7</v>
      </c>
      <c r="AH91" s="94"/>
      <c r="AI91" s="94"/>
      <c r="AJ91" s="94"/>
      <c r="AK91" s="94"/>
      <c r="AL91" s="94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</row>
    <row r="92" spans="1:53" x14ac:dyDescent="0.25">
      <c r="A92" s="156" t="str">
        <f>'Цели реализации ИПР 2018'!A92</f>
        <v>1.2.1.1.12</v>
      </c>
      <c r="B92" s="157" t="str">
        <f>'Цели реализации ИПР 2018'!B92</f>
        <v>ПС Аргамак</v>
      </c>
      <c r="C92" s="156" t="str">
        <f>'Цели реализации ИПР 2018'!C92</f>
        <v>Г</v>
      </c>
      <c r="D92" s="65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>
        <f t="shared" ref="E92:AF92" si="33">SUM(S94:S99)</f>
        <v>3.2</v>
      </c>
      <c r="T92" s="94"/>
      <c r="U92" s="94"/>
      <c r="V92" s="94"/>
      <c r="W92" s="94"/>
      <c r="X92" s="94"/>
      <c r="Y92" s="94"/>
      <c r="Z92" s="94">
        <f t="shared" si="33"/>
        <v>3.5</v>
      </c>
      <c r="AA92" s="94"/>
      <c r="AB92" s="94"/>
      <c r="AC92" s="94"/>
      <c r="AD92" s="94"/>
      <c r="AE92" s="94"/>
      <c r="AF92" s="94"/>
      <c r="AG92" s="94">
        <f t="shared" ref="AG92:AK92" si="34">SUM(AG94:AG99)</f>
        <v>6.7</v>
      </c>
      <c r="AH92" s="95"/>
      <c r="AI92" s="95"/>
      <c r="AJ92" s="95"/>
      <c r="AK92" s="95"/>
      <c r="AL92" s="9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</row>
    <row r="93" spans="1:53" x14ac:dyDescent="0.25">
      <c r="A93" s="153" t="str">
        <f>'Цели реализации ИПР 2018'!A93</f>
        <v>1.2.1.1.12.1</v>
      </c>
      <c r="B93" s="241" t="str">
        <f>'Цели реализации ИПР 2018'!B93</f>
        <v>Модернизация ПА</v>
      </c>
      <c r="C93" s="153" t="str">
        <f>'Цели реализации ИПР 2018'!C93</f>
        <v>I_РЗА_2016_1.2.1.1.12.2</v>
      </c>
      <c r="D93" s="6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</row>
    <row r="94" spans="1:53" x14ac:dyDescent="0.25">
      <c r="A94" s="153" t="str">
        <f>'Цели реализации ИПР 2018'!A94</f>
        <v>1.2.1.1.12.4</v>
      </c>
      <c r="B94" s="164" t="str">
        <f>'Цели реализации ИПР 2018'!B94</f>
        <v>Реконструкция защит ВЛ-220 кВ</v>
      </c>
      <c r="C94" s="160" t="str">
        <f>'Цели реализации ИПР 2018'!C94</f>
        <v>I_РЗА_2018_1.2.1.1.9.3</v>
      </c>
      <c r="D94" s="6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>
        <v>3.5</v>
      </c>
      <c r="AA94" s="95"/>
      <c r="AB94" s="95"/>
      <c r="AC94" s="95"/>
      <c r="AD94" s="95"/>
      <c r="AE94" s="95"/>
      <c r="AF94" s="95"/>
      <c r="AG94" s="95">
        <v>3.5</v>
      </c>
      <c r="AH94" s="95"/>
      <c r="AI94" s="95"/>
      <c r="AJ94" s="95"/>
      <c r="AK94" s="95"/>
      <c r="AL94" s="9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</row>
    <row r="95" spans="1:53" x14ac:dyDescent="0.25">
      <c r="A95" s="153" t="str">
        <f>'Цели реализации ИПР 2018'!A95</f>
        <v>1.2.1.1.12.5</v>
      </c>
      <c r="B95" s="164" t="str">
        <f>'Цели реализации ИПР 2018'!B95</f>
        <v>Реконструкция защит ВЛ-110 кВ</v>
      </c>
      <c r="C95" s="160" t="str">
        <f>'Цели реализации ИПР 2018'!C95</f>
        <v>I_РЗА_2018_1.2.1.1.9.4</v>
      </c>
      <c r="D95" s="6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</row>
    <row r="96" spans="1:53" x14ac:dyDescent="0.25">
      <c r="A96" s="153" t="str">
        <f>'Цели реализации ИПР 2018'!A96</f>
        <v>1.2.1.1.12.6</v>
      </c>
      <c r="B96" s="164" t="str">
        <f>'Цели реализации ИПР 2018'!B96</f>
        <v>Реконструкция защит ШСВ-110 кВ</v>
      </c>
      <c r="C96" s="160" t="str">
        <f>'Цели реализации ИПР 2018'!C96</f>
        <v>I_РЗА_2018_1.2.1.1.9.5</v>
      </c>
      <c r="D96" s="6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248">
        <v>1.5</v>
      </c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>
        <v>1.5</v>
      </c>
      <c r="AH96" s="95"/>
      <c r="AI96" s="95"/>
      <c r="AJ96" s="95"/>
      <c r="AK96" s="95"/>
      <c r="AL96" s="9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</row>
    <row r="97" spans="1:53" x14ac:dyDescent="0.25">
      <c r="A97" s="153" t="str">
        <f>'Цели реализации ИПР 2018'!A97</f>
        <v>1.2.1.1.12.7</v>
      </c>
      <c r="B97" s="164" t="str">
        <f>'Цели реализации ИПР 2018'!B97</f>
        <v>Замена ЩПТ</v>
      </c>
      <c r="C97" s="160" t="str">
        <f>'Цели реализации ИПР 2018'!C97</f>
        <v>I_СПС_2018_1.2.1.1.9.8</v>
      </c>
      <c r="D97" s="6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</row>
    <row r="98" spans="1:53" x14ac:dyDescent="0.25">
      <c r="A98" s="153" t="str">
        <f>'Цели реализации ИПР 2018'!A98</f>
        <v>1.2.1.1.12.10</v>
      </c>
      <c r="B98" s="242" t="str">
        <f>'Цели реализации ИПР 2018'!B98</f>
        <v>Замена ТН 35 кВ, ТН-110 кВ</v>
      </c>
      <c r="C98" s="160" t="str">
        <f>'Цели реализации ИПР 2018'!C98</f>
        <v>I_СПС_2019_1.2.1.1.9.2</v>
      </c>
      <c r="D98" s="6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>
        <v>1.7</v>
      </c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>
        <v>1.7</v>
      </c>
      <c r="AH98" s="95"/>
      <c r="AI98" s="95"/>
      <c r="AJ98" s="95"/>
      <c r="AK98" s="95"/>
      <c r="AL98" s="9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</row>
    <row r="99" spans="1:53" x14ac:dyDescent="0.25">
      <c r="A99" s="153" t="str">
        <f>'Цели реализации ИПР 2018'!A99</f>
        <v>1.2.1.1.12.11</v>
      </c>
      <c r="B99" s="172" t="str">
        <f>'Цели реализации ИПР 2018'!B99</f>
        <v>Замена пожарных емкостей</v>
      </c>
      <c r="C99" s="160" t="str">
        <f>'Цели реализации ИПР 2018'!C99</f>
        <v>I_СПС_2019_1.2.1.1.9.4</v>
      </c>
      <c r="D99" s="65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</row>
    <row r="100" spans="1:53" x14ac:dyDescent="0.25">
      <c r="A100" s="156" t="str">
        <f>'Цели реализации ИПР 2018'!A100</f>
        <v>1.2.1.1.13</v>
      </c>
      <c r="B100" s="157" t="str">
        <f>'Цели реализации ИПР 2018'!B100</f>
        <v>ПС Иремель</v>
      </c>
      <c r="C100" s="156" t="str">
        <f>'Цели реализации ИПР 2018'!C100</f>
        <v>Г</v>
      </c>
      <c r="D100" s="65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>
        <f t="shared" ref="Z100" si="35">SUM(Z101:Z103)</f>
        <v>7.9</v>
      </c>
      <c r="AA100" s="94"/>
      <c r="AB100" s="94"/>
      <c r="AC100" s="94"/>
      <c r="AD100" s="94"/>
      <c r="AE100" s="94"/>
      <c r="AF100" s="94"/>
      <c r="AG100" s="94">
        <f t="shared" ref="AG100:AK100" si="36">SUM(AG101:AG103)</f>
        <v>7.9</v>
      </c>
      <c r="AH100" s="94"/>
      <c r="AI100" s="94"/>
      <c r="AJ100" s="94"/>
      <c r="AK100" s="94"/>
      <c r="AL100" s="94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</row>
    <row r="101" spans="1:53" ht="31.5" x14ac:dyDescent="0.25">
      <c r="A101" s="153" t="str">
        <f>'Цели реализации ИПР 2018'!A101</f>
        <v>1.2.1.1.13.4</v>
      </c>
      <c r="B101" s="159" t="str">
        <f>'Цели реализации ИПР 2018'!B101</f>
        <v xml:space="preserve">Замена резервных защит ВЛ-110 кВ, реконструкция РЗА ВЛ-220 кВ </v>
      </c>
      <c r="C101" s="160" t="str">
        <f>'Цели реализации ИПР 2018'!C101</f>
        <v>I_РЗА_2017_1.2.1.1.10.1</v>
      </c>
      <c r="D101" s="6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>
        <v>4.2</v>
      </c>
      <c r="AA101" s="95"/>
      <c r="AB101" s="95"/>
      <c r="AC101" s="95"/>
      <c r="AD101" s="95"/>
      <c r="AE101" s="95"/>
      <c r="AF101" s="95"/>
      <c r="AG101" s="95">
        <v>4.2</v>
      </c>
      <c r="AH101" s="95"/>
      <c r="AI101" s="95"/>
      <c r="AJ101" s="95"/>
      <c r="AK101" s="95"/>
      <c r="AL101" s="9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</row>
    <row r="102" spans="1:53" x14ac:dyDescent="0.25">
      <c r="A102" s="153" t="str">
        <f>'Цели реализации ИПР 2018'!A102</f>
        <v>1.2.1.1.13.6</v>
      </c>
      <c r="B102" s="242" t="str">
        <f>'Цели реализации ИПР 2018'!B102</f>
        <v>Замена ТН-110кВ</v>
      </c>
      <c r="C102" s="160" t="str">
        <f>'Цели реализации ИПР 2018'!C102</f>
        <v>I_СПС_2019_1.2.1.1.10.1</v>
      </c>
      <c r="D102" s="6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</row>
    <row r="103" spans="1:53" x14ac:dyDescent="0.25">
      <c r="A103" s="153" t="str">
        <f>'Цели реализации ИПР 2018'!A103</f>
        <v>1.2.1.1.13.7</v>
      </c>
      <c r="B103" s="242" t="str">
        <f>'Цели реализации ИПР 2018'!B103</f>
        <v>Реконструкция защит ВЛ-110 кВ</v>
      </c>
      <c r="C103" s="160" t="str">
        <f>'Цели реализации ИПР 2018'!C103</f>
        <v>I_РЗА_2019_1.2.1.1.10.2</v>
      </c>
      <c r="D103" s="6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>
        <v>3.7</v>
      </c>
      <c r="AA103" s="95"/>
      <c r="AB103" s="95"/>
      <c r="AC103" s="95"/>
      <c r="AD103" s="95"/>
      <c r="AE103" s="95"/>
      <c r="AF103" s="95"/>
      <c r="AG103" s="95">
        <v>3.7</v>
      </c>
      <c r="AH103" s="95"/>
      <c r="AI103" s="95"/>
      <c r="AJ103" s="95"/>
      <c r="AK103" s="95"/>
      <c r="AL103" s="9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</row>
    <row r="104" spans="1:53" x14ac:dyDescent="0.25">
      <c r="A104" s="156" t="str">
        <f>'Цели реализации ИПР 2018'!A104</f>
        <v>1.2.1.1.14</v>
      </c>
      <c r="B104" s="157" t="str">
        <f>'Цели реализации ИПР 2018'!B104</f>
        <v>ПС Туймазы</v>
      </c>
      <c r="C104" s="156" t="str">
        <f>'Цели реализации ИПР 2018'!C104</f>
        <v>Г</v>
      </c>
      <c r="D104" s="6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>
        <f t="shared" ref="S104" si="37">SUM(S105:S108)</f>
        <v>5.31</v>
      </c>
      <c r="T104" s="95"/>
      <c r="U104" s="95"/>
      <c r="V104" s="95"/>
      <c r="W104" s="95"/>
      <c r="X104" s="95"/>
      <c r="Y104" s="95"/>
      <c r="Z104" s="95">
        <f t="shared" ref="Z104" si="38">SUM(Z105:Z108)</f>
        <v>4.4000000000000004</v>
      </c>
      <c r="AA104" s="95"/>
      <c r="AB104" s="95"/>
      <c r="AC104" s="95"/>
      <c r="AD104" s="95"/>
      <c r="AE104" s="95"/>
      <c r="AF104" s="95"/>
      <c r="AG104" s="95">
        <f t="shared" ref="AG104:AK104" si="39">SUM(AG105:AG108)</f>
        <v>9.7100000000000009</v>
      </c>
      <c r="AH104" s="95"/>
      <c r="AI104" s="95"/>
      <c r="AJ104" s="95"/>
      <c r="AK104" s="95"/>
      <c r="AL104" s="9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</row>
    <row r="105" spans="1:53" x14ac:dyDescent="0.25">
      <c r="A105" s="153" t="str">
        <f>'Цели реализации ИПР 2018'!A105</f>
        <v>1.2.1.1.14.4</v>
      </c>
      <c r="B105" s="164" t="str">
        <f>'Цели реализации ИПР 2018'!B105</f>
        <v>Реконструкция защит ВЛ-220 кВ</v>
      </c>
      <c r="C105" s="160" t="str">
        <f>'Цели реализации ИПР 2018'!C105</f>
        <v>I_РЗА_2018_1.2.1.1.11.2</v>
      </c>
      <c r="D105" s="6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>
        <v>4.4000000000000004</v>
      </c>
      <c r="AA105" s="95"/>
      <c r="AB105" s="95"/>
      <c r="AC105" s="95"/>
      <c r="AD105" s="95"/>
      <c r="AE105" s="95"/>
      <c r="AF105" s="95"/>
      <c r="AG105" s="95">
        <v>4.4000000000000004</v>
      </c>
      <c r="AH105" s="95"/>
      <c r="AI105" s="95"/>
      <c r="AJ105" s="95"/>
      <c r="AK105" s="95"/>
      <c r="AL105" s="9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</row>
    <row r="106" spans="1:53" x14ac:dyDescent="0.25">
      <c r="A106" s="153" t="str">
        <f>'Цели реализации ИПР 2018'!A106</f>
        <v>1.2.1.1.14.5</v>
      </c>
      <c r="B106" s="242" t="str">
        <f>'Цели реализации ИПР 2018'!B106</f>
        <v>Замена ТН-220 кВ</v>
      </c>
      <c r="C106" s="160" t="str">
        <f>'Цели реализации ИПР 2018'!C106</f>
        <v>I_СПС_2018_1.2.1.1.11.5</v>
      </c>
      <c r="D106" s="6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</row>
    <row r="107" spans="1:53" x14ac:dyDescent="0.25">
      <c r="A107" s="153" t="str">
        <f>'Цели реализации ИПР 2018'!A107</f>
        <v>1.2.1.1.14.6</v>
      </c>
      <c r="B107" s="242" t="str">
        <f>'Цели реализации ИПР 2018'!B107</f>
        <v>Реконструкция АТ с заменой вводов</v>
      </c>
      <c r="C107" s="160" t="str">
        <f>'Цели реализации ИПР 2018'!C107</f>
        <v>I_СПС_2019_1.2.1.1.11.1</v>
      </c>
      <c r="D107" s="6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>
        <v>5.31</v>
      </c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>
        <v>5.31</v>
      </c>
      <c r="AH107" s="95"/>
      <c r="AI107" s="95"/>
      <c r="AJ107" s="95"/>
      <c r="AK107" s="95"/>
      <c r="AL107" s="9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</row>
    <row r="108" spans="1:53" x14ac:dyDescent="0.25">
      <c r="A108" s="153" t="str">
        <f>'Цели реализации ИПР 2018'!A108</f>
        <v>1.2.1.1.14.13</v>
      </c>
      <c r="B108" s="243" t="str">
        <f>'Цели реализации ИПР 2018'!B108</f>
        <v xml:space="preserve">Модернизация ПА-110 кВ </v>
      </c>
      <c r="C108" s="160" t="str">
        <f>'Цели реализации ИПР 2018'!C108</f>
        <v>I_РЗА_2019_1.2.1.1.11.9</v>
      </c>
      <c r="D108" s="65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</row>
    <row r="109" spans="1:53" ht="63" x14ac:dyDescent="0.25">
      <c r="A109" s="101" t="str">
        <f>'Цели реализации ИПР 2018'!A109</f>
        <v>1.2.4</v>
      </c>
      <c r="B109" s="116" t="str">
        <f>'Цели реализации ИПР 2018'!B109</f>
        <v>Реконструкция, модернизация, техническое перевооружение прочих объектов основных средств, всего, в том числе:</v>
      </c>
      <c r="C109" s="210" t="str">
        <f>'Цели реализации ИПР 2018'!C109</f>
        <v>Г</v>
      </c>
      <c r="D109" s="65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>
        <f t="shared" ref="S109:S110" si="40">S110</f>
        <v>7.5</v>
      </c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>
        <f t="shared" ref="AG109:AK110" si="41">AG110</f>
        <v>7.5</v>
      </c>
      <c r="AH109" s="94"/>
      <c r="AI109" s="94"/>
      <c r="AJ109" s="94"/>
      <c r="AK109" s="94"/>
      <c r="AL109" s="94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</row>
    <row r="110" spans="1:53" ht="47.25" x14ac:dyDescent="0.25">
      <c r="A110" s="101" t="str">
        <f>'Цели реализации ИПР 2018'!A110</f>
        <v>1.2.4.2</v>
      </c>
      <c r="B110" s="116" t="str">
        <f>'Цели реализации ИПР 2018'!B110</f>
        <v>Модернизация, техническое перевооружение прочих объектов основных средств, всего, в том числе:</v>
      </c>
      <c r="C110" s="210" t="str">
        <f>'Цели реализации ИПР 2018'!C110</f>
        <v>Г</v>
      </c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4">
        <f t="shared" si="40"/>
        <v>7.5</v>
      </c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>
        <f t="shared" si="41"/>
        <v>7.5</v>
      </c>
      <c r="AH110" s="95"/>
      <c r="AI110" s="95"/>
      <c r="AJ110" s="95"/>
      <c r="AK110" s="95"/>
      <c r="AL110" s="95"/>
    </row>
    <row r="111" spans="1:53" ht="47.25" x14ac:dyDescent="0.25">
      <c r="A111" s="17" t="str">
        <f>'Цели реализации ИПР 2018'!A111</f>
        <v>1.2.4.2.5</v>
      </c>
      <c r="B111" s="258" t="str">
        <f>'Цели реализации ИПР 2018'!B111</f>
        <v>Мероприятия по обеспечению антитеррор. Защищенности ПС Гвардейская</v>
      </c>
      <c r="C111" s="96" t="str">
        <f>'Цели реализации ИПР 2018'!C111</f>
        <v>I_АЗ_2018_1.2.4.1.1.3</v>
      </c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>
        <v>7.5</v>
      </c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>
        <v>7.5</v>
      </c>
      <c r="AH111" s="95"/>
      <c r="AI111" s="95"/>
      <c r="AJ111" s="95"/>
      <c r="AK111" s="95"/>
      <c r="AL111" s="95"/>
    </row>
    <row r="112" spans="1:53" ht="47.25" x14ac:dyDescent="0.25">
      <c r="A112" s="118" t="str">
        <f>'Цели реализации ИПР 2018'!A112</f>
        <v>1.4</v>
      </c>
      <c r="B112" s="116" t="str">
        <f>'Цели реализации ИПР 2018'!B112</f>
        <v>Прочее новое строительство объектов электросетевого хозяйства, всего, в том числе:</v>
      </c>
      <c r="C112" s="210" t="str">
        <f>'Цели реализации ИПР 2018'!C112</f>
        <v>Г</v>
      </c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</row>
    <row r="113" spans="1:38" ht="31.5" x14ac:dyDescent="0.25">
      <c r="A113" s="153" t="str">
        <f>'Цели реализации ИПР 2018'!A113</f>
        <v>1.4.3</v>
      </c>
      <c r="B113" s="172" t="str">
        <f>'Цели реализации ИПР 2018'!B113</f>
        <v>Строительство подъездной дороги ПС Гвардейская</v>
      </c>
      <c r="C113" s="160" t="str">
        <f>'Цели реализации ИПР 2018'!C113</f>
        <v>I_СПС_2019_1.2.1.1.14.1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</row>
    <row r="114" spans="1:38" ht="47.25" x14ac:dyDescent="0.25">
      <c r="A114" s="153" t="str">
        <f>'Цели реализации ИПР 2018'!A114</f>
        <v>1.4.4</v>
      </c>
      <c r="B114" s="172" t="str">
        <f>'Цели реализации ИПР 2018'!B114</f>
        <v>Строительство тракторного гаража, совмещенного с теплым боксом ПС Гвардейская</v>
      </c>
      <c r="C114" s="160" t="str">
        <f>'Цели реализации ИПР 2018'!C114</f>
        <v>I_СПС_2019_1.2.1.1.14.2</v>
      </c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</row>
    <row r="115" spans="1:38" ht="31.5" x14ac:dyDescent="0.25">
      <c r="A115" s="118" t="str">
        <f>'Цели реализации ИПР 2018'!A115</f>
        <v>1.6</v>
      </c>
      <c r="B115" s="117" t="str">
        <f>'Цели реализации ИПР 2018'!B115</f>
        <v>Прочие инвестиционные проекты, всего, в том числе:</v>
      </c>
      <c r="C115" s="210" t="str">
        <f>'Цели реализации ИПР 2018'!C115</f>
        <v>Г</v>
      </c>
      <c r="E115" s="94">
        <f t="shared" ref="E115" si="42">SUM(E116:E141)</f>
        <v>10.808</v>
      </c>
      <c r="F115" s="94"/>
      <c r="G115" s="94"/>
      <c r="H115" s="94"/>
      <c r="I115" s="94"/>
      <c r="J115" s="94"/>
      <c r="K115" s="94"/>
      <c r="L115" s="94">
        <f t="shared" ref="L115" si="43">SUM(L116:L141)</f>
        <v>2.92</v>
      </c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>
        <f t="shared" ref="AG115:AK115" si="44">SUM(AG116:AG141)</f>
        <v>13.728000000000002</v>
      </c>
      <c r="AH115" s="95"/>
      <c r="AI115" s="95"/>
      <c r="AJ115" s="95"/>
      <c r="AK115" s="95"/>
      <c r="AL115" s="95"/>
    </row>
    <row r="116" spans="1:38" x14ac:dyDescent="0.25">
      <c r="A116" s="153" t="str">
        <f>'Цели реализации ИПР 2018'!A116</f>
        <v>1.6.25</v>
      </c>
      <c r="B116" s="178" t="str">
        <f>'Цели реализации ИПР 2018'!B116</f>
        <v>Ямаха викинг (3 шт.)</v>
      </c>
      <c r="C116" s="160" t="str">
        <f>'Цели реализации ИПР 2018'!C116</f>
        <v>I_ОНМ_2018_1.6.8</v>
      </c>
      <c r="E116" s="95">
        <v>0.5</v>
      </c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>
        <v>0.5</v>
      </c>
      <c r="AH116" s="95"/>
      <c r="AI116" s="95"/>
      <c r="AJ116" s="95"/>
      <c r="AK116" s="95"/>
      <c r="AL116" s="95"/>
    </row>
    <row r="117" spans="1:38" ht="47.25" x14ac:dyDescent="0.25">
      <c r="A117" s="153" t="str">
        <f>'Цели реализации ИПР 2018'!A117</f>
        <v>1.6.26</v>
      </c>
      <c r="B117" s="178" t="str">
        <f>'Цели реализации ИПР 2018'!B117</f>
        <v>МЗСА-817711.001-05 с тентом, уклон спереди.(стойка, зап. Кол. С креплением) 5 шт.</v>
      </c>
      <c r="C117" s="160" t="str">
        <f>'Цели реализации ИПР 2018'!C117</f>
        <v>I_ОНМ_2018_1.6.9</v>
      </c>
      <c r="E117" s="95"/>
      <c r="F117" s="95"/>
      <c r="G117" s="95"/>
      <c r="H117" s="95"/>
      <c r="I117" s="95"/>
      <c r="J117" s="95"/>
      <c r="K117" s="95"/>
      <c r="L117" s="95">
        <v>0.34</v>
      </c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>
        <v>0.34</v>
      </c>
      <c r="AH117" s="94"/>
      <c r="AI117" s="94"/>
      <c r="AJ117" s="94"/>
      <c r="AK117" s="94"/>
      <c r="AL117" s="94"/>
    </row>
    <row r="118" spans="1:38" x14ac:dyDescent="0.25">
      <c r="A118" s="1" t="str">
        <f>'Цели реализации ИПР 2018'!A118</f>
        <v>1.6.27</v>
      </c>
      <c r="B118" s="179" t="str">
        <f>'Цели реализации ИПР 2018'!B118</f>
        <v>Газ-2705, 7 мест, диз. Дв. (4 шт)</v>
      </c>
      <c r="C118" s="52" t="str">
        <f>'Цели реализации ИПР 2018'!C118</f>
        <v>I_ОНМ_2018_1.6.10</v>
      </c>
      <c r="E118" s="95"/>
      <c r="F118" s="95"/>
      <c r="G118" s="95"/>
      <c r="H118" s="95"/>
      <c r="I118" s="95"/>
      <c r="J118" s="95"/>
      <c r="K118" s="95"/>
      <c r="L118" s="95">
        <v>1.1200000000000001</v>
      </c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>
        <v>1.1200000000000001</v>
      </c>
      <c r="AH118" s="94"/>
      <c r="AI118" s="94"/>
      <c r="AJ118" s="94"/>
      <c r="AK118" s="94"/>
      <c r="AL118" s="94"/>
    </row>
    <row r="119" spans="1:38" x14ac:dyDescent="0.25">
      <c r="A119" s="153" t="str">
        <f>'Цели реализации ИПР 2018'!A119</f>
        <v>1.6.28</v>
      </c>
      <c r="B119" s="178" t="str">
        <f>'Цели реализации ИПР 2018'!B119</f>
        <v>ГАЗель NEXT ГАЗ-A65R32, Турист.</v>
      </c>
      <c r="C119" s="160" t="str">
        <f>'Цели реализации ИПР 2018'!C119</f>
        <v>I_ОНМ_2018_1.6.13</v>
      </c>
      <c r="E119" s="95"/>
      <c r="F119" s="95"/>
      <c r="G119" s="95"/>
      <c r="H119" s="95"/>
      <c r="I119" s="95"/>
      <c r="J119" s="95"/>
      <c r="K119" s="95"/>
      <c r="L119" s="95">
        <v>1.46</v>
      </c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>
        <v>1.46</v>
      </c>
      <c r="AH119" s="95"/>
      <c r="AI119" s="95"/>
      <c r="AJ119" s="95"/>
      <c r="AK119" s="95"/>
      <c r="AL119" s="95"/>
    </row>
    <row r="120" spans="1:38" ht="31.5" x14ac:dyDescent="0.25">
      <c r="A120" s="1" t="str">
        <f>'Цели реализации ИПР 2018'!A120</f>
        <v>1.6.29</v>
      </c>
      <c r="B120" s="179" t="str">
        <f>'Цели реализации ИПР 2018'!B120</f>
        <v>Приобретение 20 местного пасажирского автобуса  2 шт.</v>
      </c>
      <c r="C120" s="52" t="str">
        <f>'Цели реализации ИПР 2018'!C120</f>
        <v>I_ОНМ_2018_1.6.14</v>
      </c>
      <c r="E120" s="95">
        <v>3.46</v>
      </c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>
        <v>3.46</v>
      </c>
      <c r="AH120" s="95"/>
      <c r="AI120" s="95"/>
      <c r="AJ120" s="95"/>
      <c r="AK120" s="95"/>
      <c r="AL120" s="95"/>
    </row>
    <row r="121" spans="1:38" x14ac:dyDescent="0.25">
      <c r="A121" s="153" t="str">
        <f>'Цели реализации ИПР 2018'!A121</f>
        <v>1.6.31</v>
      </c>
      <c r="B121" s="178" t="str">
        <f>'Цели реализации ИПР 2018'!B121</f>
        <v>Мегаомметр цифровой</v>
      </c>
      <c r="C121" s="160" t="str">
        <f>'Цели реализации ИПР 2018'!C121</f>
        <v>I_ОНМ_2018_1.6.16</v>
      </c>
      <c r="E121" s="95">
        <v>0.13</v>
      </c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>
        <v>0.13</v>
      </c>
      <c r="AH121" s="95"/>
      <c r="AI121" s="95"/>
      <c r="AJ121" s="95"/>
      <c r="AK121" s="95"/>
      <c r="AL121" s="95"/>
    </row>
    <row r="122" spans="1:38" ht="31.5" x14ac:dyDescent="0.25">
      <c r="A122" s="153" t="str">
        <f>'Цели реализации ИПР 2018'!A122</f>
        <v>1.6.32</v>
      </c>
      <c r="B122" s="178" t="str">
        <f>'Цели реализации ИПР 2018'!B122</f>
        <v>Прибор контроля устройств РПН трансформаторов</v>
      </c>
      <c r="C122" s="160" t="str">
        <f>'Цели реализации ИПР 2018'!C122</f>
        <v>I_ОНМ_2018_1.6.17</v>
      </c>
      <c r="E122" s="95">
        <v>0.41199999999999998</v>
      </c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>
        <v>0.41199999999999998</v>
      </c>
      <c r="AH122" s="95"/>
      <c r="AI122" s="95"/>
      <c r="AJ122" s="95"/>
      <c r="AK122" s="95"/>
      <c r="AL122" s="95"/>
    </row>
    <row r="123" spans="1:38" ht="31.5" x14ac:dyDescent="0.25">
      <c r="A123" s="153" t="str">
        <f>'Цели реализации ИПР 2018'!A123</f>
        <v>1.6.33</v>
      </c>
      <c r="B123" s="178" t="str">
        <f>'Цели реализации ИПР 2018'!B123</f>
        <v>Устройство контроля тока проводимости ОПН</v>
      </c>
      <c r="C123" s="160" t="str">
        <f>'Цели реализации ИПР 2018'!C123</f>
        <v>I_ОНМ_2018_1.6.19</v>
      </c>
      <c r="E123" s="95">
        <v>7.1999999999999995E-2</v>
      </c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>
        <v>7.1999999999999995E-2</v>
      </c>
      <c r="AH123" s="95"/>
      <c r="AI123" s="95"/>
      <c r="AJ123" s="95"/>
      <c r="AK123" s="95"/>
      <c r="AL123" s="95"/>
    </row>
    <row r="124" spans="1:38" ht="31.5" x14ac:dyDescent="0.25">
      <c r="A124" s="153" t="str">
        <f>'Цели реализации ИПР 2018'!A124</f>
        <v>1.6.34</v>
      </c>
      <c r="B124" s="178" t="str">
        <f>'Цели реализации ИПР 2018'!B124</f>
        <v>Хроматограф газовый серии "Хроматэк-Кристалл"</v>
      </c>
      <c r="C124" s="160" t="str">
        <f>'Цели реализации ИПР 2018'!C124</f>
        <v>I_ОНМ_2018_1.6.20</v>
      </c>
      <c r="E124" s="95">
        <v>2.6339999999999999</v>
      </c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>
        <v>2.6339999999999999</v>
      </c>
      <c r="AH124" s="95"/>
      <c r="AI124" s="95"/>
      <c r="AJ124" s="95"/>
      <c r="AK124" s="95"/>
      <c r="AL124" s="95"/>
    </row>
    <row r="125" spans="1:38" x14ac:dyDescent="0.25">
      <c r="A125" s="153" t="str">
        <f>'Цели реализации ИПР 2018'!A125</f>
        <v>1.6.35</v>
      </c>
      <c r="B125" s="178" t="str">
        <f>'Цели реализации ИПР 2018'!B125</f>
        <v xml:space="preserve">Снегоуборщик </v>
      </c>
      <c r="C125" s="160" t="str">
        <f>'Цели реализации ИПР 2018'!C125</f>
        <v>I_ОНМ_2018_1.6.21</v>
      </c>
      <c r="E125" s="95">
        <v>0.16</v>
      </c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>
        <v>0.16</v>
      </c>
      <c r="AH125" s="95"/>
      <c r="AI125" s="95"/>
      <c r="AJ125" s="95"/>
      <c r="AK125" s="95"/>
      <c r="AL125" s="95"/>
    </row>
    <row r="126" spans="1:38" x14ac:dyDescent="0.25">
      <c r="A126" s="153" t="str">
        <f>'Цели реализации ИПР 2018'!A126</f>
        <v>1.6.38</v>
      </c>
      <c r="B126" s="178" t="str">
        <f>'Цели реализации ИПР 2018'!B126</f>
        <v>Домкрат Werther-OMA 496P.5</v>
      </c>
      <c r="C126" s="160" t="str">
        <f>'Цели реализации ИПР 2018'!C126</f>
        <v>I_ОНМ_2018_1.6.24</v>
      </c>
      <c r="E126" s="95">
        <v>0.08</v>
      </c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>
        <v>0.08</v>
      </c>
      <c r="AH126" s="94"/>
      <c r="AI126" s="94"/>
      <c r="AJ126" s="94"/>
      <c r="AK126" s="94"/>
      <c r="AL126" s="94"/>
    </row>
    <row r="127" spans="1:38" x14ac:dyDescent="0.25">
      <c r="A127" s="153" t="str">
        <f>'Цели реализации ИПР 2018'!A127</f>
        <v>1.6.39</v>
      </c>
      <c r="B127" s="178" t="str">
        <f>'Цели реализации ИПР 2018'!B127</f>
        <v>Квадрокоптер DL Mavic Pro Combo</v>
      </c>
      <c r="C127" s="160" t="str">
        <f>'Цели реализации ИПР 2018'!C127</f>
        <v>I_ОНМ_2018_1.6.25</v>
      </c>
      <c r="E127" s="95">
        <v>0.09</v>
      </c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>
        <v>0.09</v>
      </c>
      <c r="AH127" s="94"/>
      <c r="AI127" s="94"/>
      <c r="AJ127" s="94"/>
      <c r="AK127" s="94"/>
      <c r="AL127" s="94"/>
    </row>
    <row r="128" spans="1:38" ht="47.25" x14ac:dyDescent="0.25">
      <c r="A128" s="153" t="str">
        <f>'Цели реализации ИПР 2018'!A128</f>
        <v>1.6.40</v>
      </c>
      <c r="B128" s="178" t="str">
        <f>'Цели реализации ИПР 2018'!B128</f>
        <v>Мойка высокого давления без подогрева воды Karcher HD 9/19 M plus *EU-I 1.524-308</v>
      </c>
      <c r="C128" s="160" t="str">
        <f>'Цели реализации ИПР 2018'!C128</f>
        <v>I_ОНМ_2018_1.6.26</v>
      </c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</row>
    <row r="129" spans="1:38" ht="31.5" x14ac:dyDescent="0.25">
      <c r="A129" s="153" t="str">
        <f>'Цели реализации ИПР 2018'!A129</f>
        <v>1.6.41</v>
      </c>
      <c r="B129" s="178" t="str">
        <f>'Цели реализации ИПР 2018'!B129</f>
        <v xml:space="preserve">Пусковое устройство BERKUT Smart Power SP-9024 </v>
      </c>
      <c r="C129" s="160" t="str">
        <f>'Цели реализации ИПР 2018'!C129</f>
        <v>I_ОНМ_2018_1.6.27</v>
      </c>
      <c r="E129" s="95">
        <v>0.05</v>
      </c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>
        <v>0.05</v>
      </c>
      <c r="AH129" s="95"/>
      <c r="AI129" s="95"/>
      <c r="AJ129" s="95"/>
      <c r="AK129" s="95"/>
      <c r="AL129" s="95"/>
    </row>
    <row r="130" spans="1:38" ht="78.75" x14ac:dyDescent="0.25">
      <c r="A130" s="153" t="str">
        <f>'Цели реализации ИПР 2018'!A130</f>
        <v>1.6.42</v>
      </c>
      <c r="B130" s="178" t="str">
        <f>'Цели реализации ИПР 2018'!B130</f>
        <v>Пресс гидравлический Краб      HX 41.06.000, 36т с набором  матриц, насос  ручной                  HX 41.60.000-01 с рукавом высокого давления HX.41.69.000.(комплект)</v>
      </c>
      <c r="C130" s="160" t="str">
        <f>'Цели реализации ИПР 2018'!C130</f>
        <v>I_ОНМ_2018_1.6.28</v>
      </c>
      <c r="E130" s="95">
        <v>0.06</v>
      </c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>
        <v>0.06</v>
      </c>
      <c r="AH130" s="95"/>
      <c r="AI130" s="95"/>
      <c r="AJ130" s="95"/>
      <c r="AK130" s="95"/>
      <c r="AL130" s="95"/>
    </row>
    <row r="131" spans="1:38" ht="31.5" x14ac:dyDescent="0.25">
      <c r="A131" s="153" t="str">
        <f>'Цели реализации ИПР 2018'!A131</f>
        <v>1.6.43</v>
      </c>
      <c r="B131" s="178" t="str">
        <f>'Цели реализации ИПР 2018'!B131</f>
        <v>Аппарат высокого давления "КАRCHER" НD 9/20-4М</v>
      </c>
      <c r="C131" s="160" t="str">
        <f>'Цели реализации ИПР 2018'!C131</f>
        <v>I_ОНМ_2018_1.6.29</v>
      </c>
      <c r="E131" s="95">
        <v>0.16</v>
      </c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>
        <v>0.16</v>
      </c>
      <c r="AH131" s="95"/>
      <c r="AI131" s="95"/>
      <c r="AJ131" s="95"/>
      <c r="AK131" s="95"/>
      <c r="AL131" s="95"/>
    </row>
    <row r="132" spans="1:38" ht="47.25" x14ac:dyDescent="0.25">
      <c r="A132" s="153" t="str">
        <f>'Цели реализации ИПР 2018'!A132</f>
        <v>1.6.44</v>
      </c>
      <c r="B132" s="178" t="str">
        <f>'Цели реализации ИПР 2018'!B132</f>
        <v>Зубчатый (шестеренный) насос "Calpeda" IRR 25/4E  (ЗИП к дегазационной установке)</v>
      </c>
      <c r="C132" s="160" t="str">
        <f>'Цели реализации ИПР 2018'!C132</f>
        <v>I_ОНМ_2018_1.6.30</v>
      </c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</row>
    <row r="133" spans="1:38" ht="47.25" x14ac:dyDescent="0.25">
      <c r="A133" s="153" t="str">
        <f>'Цели реализации ИПР 2018'!A133</f>
        <v>1.6.45</v>
      </c>
      <c r="B133" s="178" t="str">
        <f>'Цели реализации ИПР 2018'!B133</f>
        <v xml:space="preserve">Пластинчато-роторный вакуумный насос "DVP" LC.12 (ЗИП к дегазационной установке) </v>
      </c>
      <c r="C133" s="160" t="str">
        <f>'Цели реализации ИПР 2018'!C133</f>
        <v>I_ОНМ_2018_1.6.31</v>
      </c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</row>
    <row r="134" spans="1:38" ht="31.5" x14ac:dyDescent="0.25">
      <c r="A134" s="153" t="str">
        <f>'Цели реализации ИПР 2018'!A134</f>
        <v>1.6.46</v>
      </c>
      <c r="B134" s="178" t="str">
        <f>'Цели реализации ИПР 2018'!B134</f>
        <v>Снегоочиститель шнекороторный СШР-2,0 на трактор МТЗ</v>
      </c>
      <c r="C134" s="160" t="str">
        <f>'Цели реализации ИПР 2018'!C134</f>
        <v>I_ОНМ_2018_1.6.32</v>
      </c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</row>
    <row r="135" spans="1:38" x14ac:dyDescent="0.25">
      <c r="A135" s="153" t="str">
        <f>'Цели реализации ИПР 2018'!A135</f>
        <v>1.6.48</v>
      </c>
      <c r="B135" s="178" t="str">
        <f>'Цели реализации ИПР 2018'!B135</f>
        <v>Плуг трехкорпусный навесной ПЛН 3-35</v>
      </c>
      <c r="C135" s="160" t="str">
        <f>'Цели реализации ИПР 2018'!C135</f>
        <v>I_ОНМ_2018_1.6.34</v>
      </c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4"/>
      <c r="AI135" s="94"/>
      <c r="AJ135" s="94"/>
      <c r="AK135" s="94"/>
      <c r="AL135" s="94"/>
    </row>
    <row r="136" spans="1:38" ht="31.5" x14ac:dyDescent="0.25">
      <c r="A136" s="153" t="str">
        <f>'Цели реализации ИПР 2018'!A136</f>
        <v>1.6.49</v>
      </c>
      <c r="B136" s="178" t="str">
        <f>'Цели реализации ИПР 2018'!B136</f>
        <v>Прибор контроля высоковольтных выключателей ПКВ/М7 (с USB портом)</v>
      </c>
      <c r="C136" s="160" t="str">
        <f>'Цели реализации ИПР 2018'!C136</f>
        <v>I_ОНМ_2018_1.6.35</v>
      </c>
      <c r="E136" s="95">
        <v>0.94</v>
      </c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>
        <v>0.94</v>
      </c>
      <c r="AH136" s="94"/>
      <c r="AI136" s="94"/>
      <c r="AJ136" s="94"/>
      <c r="AK136" s="94"/>
      <c r="AL136" s="94"/>
    </row>
    <row r="137" spans="1:38" x14ac:dyDescent="0.25">
      <c r="A137" s="153" t="str">
        <f>'Цели реализации ИПР 2018'!A137</f>
        <v>1.6.50</v>
      </c>
      <c r="B137" s="178" t="str">
        <f>'Цели реализации ИПР 2018'!B137</f>
        <v>Цифровой микроомметр МКИ-600</v>
      </c>
      <c r="C137" s="160" t="str">
        <f>'Цели реализации ИПР 2018'!C137</f>
        <v>I_ОНМ_2018_1.6.36</v>
      </c>
      <c r="E137" s="95">
        <v>0.09</v>
      </c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>
        <v>0.09</v>
      </c>
      <c r="AH137" s="95"/>
      <c r="AI137" s="95"/>
      <c r="AJ137" s="95"/>
      <c r="AK137" s="95"/>
      <c r="AL137" s="95"/>
    </row>
    <row r="138" spans="1:38" ht="31.5" x14ac:dyDescent="0.25">
      <c r="A138" s="153" t="str">
        <f>'Цели реализации ИПР 2018'!A138</f>
        <v>1.6.51</v>
      </c>
      <c r="B138" s="178" t="str">
        <f>'Цели реализации ИПР 2018'!B138</f>
        <v>Вышка-тура алюминиевая KRAUSE MONTO "ProTec XXL" Н- 7,3 м</v>
      </c>
      <c r="C138" s="160" t="str">
        <f>'Цели реализации ИПР 2018'!C138</f>
        <v>I_ОНМ_2018_1.6.37</v>
      </c>
      <c r="E138" s="95">
        <v>0.15</v>
      </c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>
        <v>0.15</v>
      </c>
      <c r="AH138" s="95"/>
      <c r="AI138" s="95"/>
      <c r="AJ138" s="95"/>
      <c r="AK138" s="95"/>
      <c r="AL138" s="95"/>
    </row>
    <row r="139" spans="1:38" ht="30" x14ac:dyDescent="0.25">
      <c r="A139" s="153" t="str">
        <f>'Цели реализации ИПР 2018'!A139</f>
        <v>1.6.56</v>
      </c>
      <c r="B139" s="242" t="str">
        <f>'Цели реализации ИПР 2018'!B139</f>
        <v>Легковой автомобиль высокой с проходимостью (2 шт.)</v>
      </c>
      <c r="C139" s="160" t="str">
        <f>'Цели реализации ИПР 2018'!C139</f>
        <v>I_ОНМ_2019_1.6.8</v>
      </c>
      <c r="E139" s="95">
        <v>1.49</v>
      </c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>
        <v>1.49</v>
      </c>
      <c r="AH139" s="95"/>
      <c r="AI139" s="95"/>
      <c r="AJ139" s="95"/>
      <c r="AK139" s="95"/>
      <c r="AL139" s="95"/>
    </row>
    <row r="140" spans="1:38" x14ac:dyDescent="0.25">
      <c r="A140" s="153" t="str">
        <f>'Цели реализации ИПР 2018'!A140</f>
        <v>1.6.72</v>
      </c>
      <c r="B140" s="172" t="str">
        <f>'Цели реализации ИПР 2018'!B140</f>
        <v>Прибор контроля в/в выключателей</v>
      </c>
      <c r="C140" s="160" t="str">
        <f>'Цели реализации ИПР 2018'!C140</f>
        <v>I_ОНМ_2020_1.6.1.16</v>
      </c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</row>
    <row r="141" spans="1:38" ht="30" x14ac:dyDescent="0.25">
      <c r="A141" s="153" t="str">
        <f>'Цели реализации ИПР 2018'!A141</f>
        <v>1.6.83</v>
      </c>
      <c r="B141" s="242" t="str">
        <f>'Цели реализации ИПР 2018'!B141</f>
        <v>Приобретение установки для испытания трансформаторного масла Тангенс-3М</v>
      </c>
      <c r="C141" s="160" t="str">
        <f>'Цели реализации ИПР 2018'!C141</f>
        <v>I_ОНМ_2018_1.6.1.4</v>
      </c>
      <c r="E141" s="95">
        <v>0.33</v>
      </c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>
        <v>0.33</v>
      </c>
      <c r="AH141" s="95"/>
      <c r="AI141" s="95"/>
      <c r="AJ141" s="95"/>
      <c r="AK141" s="95"/>
      <c r="AL141" s="95"/>
    </row>
  </sheetData>
  <autoFilter ref="A19:BA141"/>
  <mergeCells count="25">
    <mergeCell ref="R16:X16"/>
    <mergeCell ref="Y16:AE16"/>
    <mergeCell ref="AF15:AL16"/>
    <mergeCell ref="D16:J16"/>
    <mergeCell ref="AG17:AL17"/>
    <mergeCell ref="E17:J17"/>
    <mergeCell ref="L17:Q17"/>
    <mergeCell ref="S17:X17"/>
    <mergeCell ref="Z17:AE17"/>
    <mergeCell ref="A15:A18"/>
    <mergeCell ref="B15:B18"/>
    <mergeCell ref="C15:C18"/>
    <mergeCell ref="D15:AE15"/>
    <mergeCell ref="AJ1:AL1"/>
    <mergeCell ref="AJ2:AL2"/>
    <mergeCell ref="AJ3:AL3"/>
    <mergeCell ref="A4:AL4"/>
    <mergeCell ref="A5:AL5"/>
    <mergeCell ref="A7:AL7"/>
    <mergeCell ref="A8:AL8"/>
    <mergeCell ref="A10:AL10"/>
    <mergeCell ref="A12:AL12"/>
    <mergeCell ref="A13:AL13"/>
    <mergeCell ref="A14:AL14"/>
    <mergeCell ref="K16:Q16"/>
  </mergeCells>
  <pageMargins left="0.70866141732283472" right="0.70866141732283472" top="0.74803149606299213" bottom="0.74803149606299213" header="0.31496062992125984" footer="0.31496062992125984"/>
  <pageSetup paperSize="8" scale="2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52"/>
  <sheetViews>
    <sheetView view="pageBreakPreview" topLeftCell="I1" zoomScale="55" zoomScaleNormal="10" zoomScaleSheetLayoutView="55" workbookViewId="0">
      <selection activeCell="AF34" sqref="AF34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21.28515625" style="21" customWidth="1"/>
    <col min="5" max="10" width="12.140625" style="21" customWidth="1"/>
    <col min="11" max="11" width="21.28515625" style="21" customWidth="1"/>
    <col min="12" max="17" width="12.140625" style="21" customWidth="1"/>
    <col min="18" max="18" width="21.28515625" style="21" customWidth="1"/>
    <col min="19" max="24" width="12.140625" style="21" customWidth="1"/>
    <col min="25" max="25" width="21.28515625" style="21" customWidth="1"/>
    <col min="26" max="31" width="12.140625" style="21" customWidth="1"/>
    <col min="32" max="32" width="21.28515625" style="21" customWidth="1"/>
    <col min="33" max="38" width="12.140625" style="21" customWidth="1"/>
    <col min="39" max="16384" width="9.140625" style="21"/>
  </cols>
  <sheetData>
    <row r="1" spans="1:38" ht="18.75" x14ac:dyDescent="0.25">
      <c r="AJ1" s="320" t="s">
        <v>253</v>
      </c>
      <c r="AK1" s="320"/>
      <c r="AL1" s="320"/>
    </row>
    <row r="2" spans="1:38" ht="18.75" x14ac:dyDescent="0.25">
      <c r="AJ2" s="320" t="s">
        <v>254</v>
      </c>
      <c r="AK2" s="320"/>
      <c r="AL2" s="320"/>
    </row>
    <row r="3" spans="1:38" ht="18.75" x14ac:dyDescent="0.25">
      <c r="AJ3" s="320" t="s">
        <v>255</v>
      </c>
      <c r="AK3" s="320"/>
      <c r="AL3" s="320"/>
    </row>
    <row r="4" spans="1:38" ht="18.75" x14ac:dyDescent="0.3">
      <c r="A4" s="303" t="s">
        <v>246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</row>
    <row r="5" spans="1:38" ht="18.75" x14ac:dyDescent="0.3">
      <c r="A5" s="335" t="s">
        <v>248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</row>
    <row r="6" spans="1:38" x14ac:dyDescent="0.2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</row>
    <row r="7" spans="1:38" ht="18.75" x14ac:dyDescent="0.25">
      <c r="A7" s="268" t="str">
        <f>'Принятие к бух.учету2018'!A7:AL7</f>
        <v>Инвестиционная программа ООО "Башкирская сетевая компания"  2017-2021гг.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</row>
    <row r="8" spans="1:38" x14ac:dyDescent="0.25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</row>
    <row r="9" spans="1:38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</row>
    <row r="10" spans="1:38" ht="18.75" x14ac:dyDescent="0.3">
      <c r="A10" s="310" t="s">
        <v>88</v>
      </c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</row>
    <row r="11" spans="1:38" ht="18.75" x14ac:dyDescent="0.3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ht="18.75" x14ac:dyDescent="0.25">
      <c r="A12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</row>
    <row r="13" spans="1:38" x14ac:dyDescent="0.25">
      <c r="A13" s="319" t="s">
        <v>1</v>
      </c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</row>
    <row r="14" spans="1:38" x14ac:dyDescent="0.25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</row>
    <row r="15" spans="1:38" x14ac:dyDescent="0.25">
      <c r="A15" s="321" t="s">
        <v>2</v>
      </c>
      <c r="B15" s="321" t="s">
        <v>3</v>
      </c>
      <c r="C15" s="321" t="s">
        <v>4</v>
      </c>
      <c r="D15" s="325" t="s">
        <v>132</v>
      </c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7"/>
      <c r="AF15" s="328" t="s">
        <v>232</v>
      </c>
      <c r="AG15" s="329"/>
      <c r="AH15" s="329"/>
      <c r="AI15" s="329"/>
      <c r="AJ15" s="329"/>
      <c r="AK15" s="329"/>
      <c r="AL15" s="330"/>
    </row>
    <row r="16" spans="1:38" x14ac:dyDescent="0.25">
      <c r="A16" s="321"/>
      <c r="B16" s="321"/>
      <c r="C16" s="321"/>
      <c r="D16" s="334" t="s">
        <v>153</v>
      </c>
      <c r="E16" s="334"/>
      <c r="F16" s="334"/>
      <c r="G16" s="334"/>
      <c r="H16" s="334"/>
      <c r="I16" s="334"/>
      <c r="J16" s="334"/>
      <c r="K16" s="334" t="s">
        <v>154</v>
      </c>
      <c r="L16" s="334"/>
      <c r="M16" s="334"/>
      <c r="N16" s="334"/>
      <c r="O16" s="334"/>
      <c r="P16" s="334"/>
      <c r="Q16" s="334"/>
      <c r="R16" s="334" t="s">
        <v>155</v>
      </c>
      <c r="S16" s="334"/>
      <c r="T16" s="334"/>
      <c r="U16" s="334"/>
      <c r="V16" s="334"/>
      <c r="W16" s="334"/>
      <c r="X16" s="334"/>
      <c r="Y16" s="334" t="s">
        <v>156</v>
      </c>
      <c r="Z16" s="334"/>
      <c r="AA16" s="334"/>
      <c r="AB16" s="334"/>
      <c r="AC16" s="334"/>
      <c r="AD16" s="334"/>
      <c r="AE16" s="334"/>
      <c r="AF16" s="331"/>
      <c r="AG16" s="332"/>
      <c r="AH16" s="332"/>
      <c r="AI16" s="332"/>
      <c r="AJ16" s="332"/>
      <c r="AK16" s="332"/>
      <c r="AL16" s="333"/>
    </row>
    <row r="17" spans="1:51" ht="43.5" customHeight="1" x14ac:dyDescent="0.25">
      <c r="A17" s="321"/>
      <c r="B17" s="321"/>
      <c r="C17" s="321"/>
      <c r="D17" s="68" t="s">
        <v>144</v>
      </c>
      <c r="E17" s="334" t="s">
        <v>145</v>
      </c>
      <c r="F17" s="334"/>
      <c r="G17" s="334"/>
      <c r="H17" s="334"/>
      <c r="I17" s="334"/>
      <c r="J17" s="334"/>
      <c r="K17" s="68" t="s">
        <v>144</v>
      </c>
      <c r="L17" s="321" t="s">
        <v>145</v>
      </c>
      <c r="M17" s="321"/>
      <c r="N17" s="321"/>
      <c r="O17" s="321"/>
      <c r="P17" s="321"/>
      <c r="Q17" s="321"/>
      <c r="R17" s="68" t="s">
        <v>144</v>
      </c>
      <c r="S17" s="321" t="s">
        <v>145</v>
      </c>
      <c r="T17" s="321"/>
      <c r="U17" s="321"/>
      <c r="V17" s="321"/>
      <c r="W17" s="321"/>
      <c r="X17" s="321"/>
      <c r="Y17" s="68" t="s">
        <v>144</v>
      </c>
      <c r="Z17" s="321" t="s">
        <v>145</v>
      </c>
      <c r="AA17" s="321"/>
      <c r="AB17" s="321"/>
      <c r="AC17" s="321"/>
      <c r="AD17" s="321"/>
      <c r="AE17" s="321"/>
      <c r="AF17" s="68" t="s">
        <v>144</v>
      </c>
      <c r="AG17" s="321" t="s">
        <v>145</v>
      </c>
      <c r="AH17" s="321"/>
      <c r="AI17" s="321"/>
      <c r="AJ17" s="321"/>
      <c r="AK17" s="321"/>
      <c r="AL17" s="321"/>
    </row>
    <row r="18" spans="1:51" ht="87.75" customHeight="1" x14ac:dyDescent="0.25">
      <c r="A18" s="321"/>
      <c r="B18" s="321"/>
      <c r="C18" s="321"/>
      <c r="D18" s="43" t="s">
        <v>146</v>
      </c>
      <c r="E18" s="43" t="s">
        <v>146</v>
      </c>
      <c r="F18" s="44" t="s">
        <v>147</v>
      </c>
      <c r="G18" s="44" t="s">
        <v>148</v>
      </c>
      <c r="H18" s="44" t="s">
        <v>149</v>
      </c>
      <c r="I18" s="44" t="s">
        <v>150</v>
      </c>
      <c r="J18" s="44" t="s">
        <v>151</v>
      </c>
      <c r="K18" s="43" t="s">
        <v>146</v>
      </c>
      <c r="L18" s="43" t="s">
        <v>146</v>
      </c>
      <c r="M18" s="44" t="s">
        <v>147</v>
      </c>
      <c r="N18" s="44" t="s">
        <v>148</v>
      </c>
      <c r="O18" s="44" t="s">
        <v>149</v>
      </c>
      <c r="P18" s="44" t="s">
        <v>150</v>
      </c>
      <c r="Q18" s="44" t="s">
        <v>151</v>
      </c>
      <c r="R18" s="43" t="s">
        <v>146</v>
      </c>
      <c r="S18" s="43" t="s">
        <v>146</v>
      </c>
      <c r="T18" s="44" t="s">
        <v>147</v>
      </c>
      <c r="U18" s="44" t="s">
        <v>148</v>
      </c>
      <c r="V18" s="44" t="s">
        <v>149</v>
      </c>
      <c r="W18" s="44" t="s">
        <v>150</v>
      </c>
      <c r="X18" s="44" t="s">
        <v>151</v>
      </c>
      <c r="Y18" s="43" t="s">
        <v>146</v>
      </c>
      <c r="Z18" s="43" t="s">
        <v>146</v>
      </c>
      <c r="AA18" s="44" t="s">
        <v>147</v>
      </c>
      <c r="AB18" s="44" t="s">
        <v>148</v>
      </c>
      <c r="AC18" s="44" t="s">
        <v>149</v>
      </c>
      <c r="AD18" s="44" t="s">
        <v>150</v>
      </c>
      <c r="AE18" s="44" t="s">
        <v>151</v>
      </c>
      <c r="AF18" s="43" t="s">
        <v>146</v>
      </c>
      <c r="AG18" s="43" t="s">
        <v>146</v>
      </c>
      <c r="AH18" s="44" t="s">
        <v>147</v>
      </c>
      <c r="AI18" s="44" t="s">
        <v>148</v>
      </c>
      <c r="AJ18" s="44" t="s">
        <v>149</v>
      </c>
      <c r="AK18" s="44" t="s">
        <v>150</v>
      </c>
      <c r="AL18" s="44" t="s">
        <v>151</v>
      </c>
    </row>
    <row r="19" spans="1:51" s="104" customFormat="1" x14ac:dyDescent="0.25">
      <c r="A19" s="135">
        <v>1</v>
      </c>
      <c r="B19" s="135">
        <v>2</v>
      </c>
      <c r="C19" s="135">
        <v>3</v>
      </c>
      <c r="D19" s="135" t="s">
        <v>157</v>
      </c>
      <c r="E19" s="135" t="s">
        <v>158</v>
      </c>
      <c r="F19" s="135" t="s">
        <v>159</v>
      </c>
      <c r="G19" s="135" t="s">
        <v>160</v>
      </c>
      <c r="H19" s="135" t="s">
        <v>161</v>
      </c>
      <c r="I19" s="135" t="s">
        <v>162</v>
      </c>
      <c r="J19" s="135" t="s">
        <v>163</v>
      </c>
      <c r="K19" s="135" t="s">
        <v>164</v>
      </c>
      <c r="L19" s="135" t="s">
        <v>165</v>
      </c>
      <c r="M19" s="135" t="s">
        <v>166</v>
      </c>
      <c r="N19" s="135" t="s">
        <v>167</v>
      </c>
      <c r="O19" s="135" t="s">
        <v>168</v>
      </c>
      <c r="P19" s="135" t="s">
        <v>169</v>
      </c>
      <c r="Q19" s="135" t="s">
        <v>170</v>
      </c>
      <c r="R19" s="135" t="s">
        <v>171</v>
      </c>
      <c r="S19" s="135" t="s">
        <v>172</v>
      </c>
      <c r="T19" s="135" t="s">
        <v>173</v>
      </c>
      <c r="U19" s="135" t="s">
        <v>174</v>
      </c>
      <c r="V19" s="135" t="s">
        <v>175</v>
      </c>
      <c r="W19" s="135" t="s">
        <v>176</v>
      </c>
      <c r="X19" s="135" t="s">
        <v>177</v>
      </c>
      <c r="Y19" s="135" t="s">
        <v>178</v>
      </c>
      <c r="Z19" s="135" t="s">
        <v>179</v>
      </c>
      <c r="AA19" s="135" t="s">
        <v>180</v>
      </c>
      <c r="AB19" s="135" t="s">
        <v>181</v>
      </c>
      <c r="AC19" s="135" t="s">
        <v>182</v>
      </c>
      <c r="AD19" s="135" t="s">
        <v>183</v>
      </c>
      <c r="AE19" s="135" t="s">
        <v>184</v>
      </c>
      <c r="AF19" s="135" t="s">
        <v>185</v>
      </c>
      <c r="AG19" s="135" t="s">
        <v>186</v>
      </c>
      <c r="AH19" s="135" t="s">
        <v>187</v>
      </c>
      <c r="AI19" s="135" t="s">
        <v>188</v>
      </c>
      <c r="AJ19" s="135" t="s">
        <v>152</v>
      </c>
      <c r="AK19" s="135" t="s">
        <v>189</v>
      </c>
      <c r="AL19" s="135" t="s">
        <v>190</v>
      </c>
    </row>
    <row r="20" spans="1:51" s="120" customFormat="1" ht="31.5" x14ac:dyDescent="0.25">
      <c r="A20" s="118" t="str">
        <f>'Цели реализации ИПР 2019'!A19</f>
        <v>0</v>
      </c>
      <c r="B20" s="73" t="str">
        <f>'Цели реализации ИПР 2019'!B19</f>
        <v>ВСЕГО по инвестиционной программе, в том числе:</v>
      </c>
      <c r="C20" s="210" t="str">
        <f>'Цели реализации ИПР 2019'!C19</f>
        <v>Г</v>
      </c>
      <c r="D20" s="94"/>
      <c r="E20" s="94">
        <f t="shared" ref="E20:AF20" si="0">E21+E137</f>
        <v>11.498238983050847</v>
      </c>
      <c r="F20" s="94"/>
      <c r="G20" s="94"/>
      <c r="H20" s="94"/>
      <c r="I20" s="94"/>
      <c r="J20" s="94"/>
      <c r="K20" s="94"/>
      <c r="L20" s="94">
        <f t="shared" si="0"/>
        <v>19.949152542372882</v>
      </c>
      <c r="M20" s="94"/>
      <c r="N20" s="94"/>
      <c r="O20" s="94"/>
      <c r="P20" s="94"/>
      <c r="Q20" s="94"/>
      <c r="R20" s="94"/>
      <c r="S20" s="94">
        <f t="shared" si="0"/>
        <v>141.8257627118644</v>
      </c>
      <c r="T20" s="94"/>
      <c r="U20" s="94"/>
      <c r="V20" s="94"/>
      <c r="W20" s="94"/>
      <c r="X20" s="94"/>
      <c r="Y20" s="94"/>
      <c r="Z20" s="94">
        <f t="shared" si="0"/>
        <v>317.791</v>
      </c>
      <c r="AA20" s="94"/>
      <c r="AB20" s="94"/>
      <c r="AC20" s="94"/>
      <c r="AD20" s="94"/>
      <c r="AE20" s="94"/>
      <c r="AF20" s="94"/>
      <c r="AG20" s="94">
        <f>AG21+AG137+AG132</f>
        <v>479.44815423728812</v>
      </c>
      <c r="AH20" s="94"/>
      <c r="AI20" s="94"/>
      <c r="AJ20" s="94"/>
      <c r="AK20" s="94"/>
      <c r="AL20" s="94"/>
    </row>
    <row r="21" spans="1:51" s="120" customFormat="1" ht="60.75" customHeight="1" x14ac:dyDescent="0.25">
      <c r="A21" s="118" t="str">
        <f>'Цели реализации ИПР 2019'!A20</f>
        <v>1.2</v>
      </c>
      <c r="B21" s="116" t="str">
        <f>'Цели реализации ИПР 2019'!B20</f>
        <v>Реконструкция, модернизация, техническое перевооружение всего, в том числе:</v>
      </c>
      <c r="C21" s="210" t="str">
        <f>'Цели реализации ИПР 2019'!C20</f>
        <v>Г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>
        <f t="shared" ref="E21:AF22" si="1">S22</f>
        <v>141.8257627118644</v>
      </c>
      <c r="T21" s="94"/>
      <c r="U21" s="94"/>
      <c r="V21" s="94"/>
      <c r="W21" s="94"/>
      <c r="X21" s="94"/>
      <c r="Y21" s="94"/>
      <c r="Z21" s="94">
        <f t="shared" si="1"/>
        <v>317.791</v>
      </c>
      <c r="AA21" s="94"/>
      <c r="AB21" s="94"/>
      <c r="AC21" s="94"/>
      <c r="AD21" s="94"/>
      <c r="AE21" s="94"/>
      <c r="AF21" s="94"/>
      <c r="AG21" s="94">
        <f>AG22</f>
        <v>436.30076271186442</v>
      </c>
      <c r="AH21" s="94"/>
      <c r="AI21" s="94"/>
      <c r="AJ21" s="94"/>
      <c r="AK21" s="94"/>
      <c r="AL21" s="94"/>
    </row>
    <row r="22" spans="1:51" s="120" customFormat="1" ht="78.75" x14ac:dyDescent="0.25">
      <c r="A22" s="101" t="str">
        <f>'Цели реализации ИПР 2019'!A21</f>
        <v>1.2.1</v>
      </c>
      <c r="B22" s="116" t="str">
        <f>'Цели реализации ИПР 2019'!B21</f>
        <v>Реконструкция, модернизация, техническое перевооружение  трансформаторных и иных подстанций, распределительных пунктов, всего, в том числе:</v>
      </c>
      <c r="C22" s="210" t="str">
        <f>'Цели реализации ИПР 2019'!C21</f>
        <v>Г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>
        <f t="shared" si="1"/>
        <v>141.8257627118644</v>
      </c>
      <c r="T22" s="94"/>
      <c r="U22" s="94"/>
      <c r="V22" s="94"/>
      <c r="W22" s="94"/>
      <c r="X22" s="94"/>
      <c r="Y22" s="94"/>
      <c r="Z22" s="94">
        <f t="shared" si="1"/>
        <v>317.791</v>
      </c>
      <c r="AA22" s="94"/>
      <c r="AB22" s="94"/>
      <c r="AC22" s="94"/>
      <c r="AD22" s="94"/>
      <c r="AE22" s="94"/>
      <c r="AF22" s="94"/>
      <c r="AG22" s="94">
        <f>AG23</f>
        <v>436.30076271186442</v>
      </c>
      <c r="AH22" s="94"/>
      <c r="AI22" s="94"/>
      <c r="AJ22" s="94"/>
      <c r="AK22" s="94"/>
      <c r="AL22" s="94"/>
    </row>
    <row r="23" spans="1:51" s="120" customFormat="1" ht="31.5" x14ac:dyDescent="0.25">
      <c r="A23" s="18" t="str">
        <f>'Цели реализации ИПР 2019'!A22</f>
        <v>1.2.1.1</v>
      </c>
      <c r="B23" s="116" t="str">
        <f>'Цели реализации ИПР 2019'!B22</f>
        <v>Реконструкция трансформаторных и иных подстанций, всего, в том числе:</v>
      </c>
      <c r="C23" s="210" t="str">
        <f>'Цели реализации ИПР 2019'!C22</f>
        <v>Г</v>
      </c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>
        <f t="shared" ref="E23:AF23" si="2">S24+S36+S41+S51+S63+S73+S82+S90+S97+S104+S112+S120+S125</f>
        <v>141.8257627118644</v>
      </c>
      <c r="T23" s="94"/>
      <c r="U23" s="94"/>
      <c r="V23" s="94"/>
      <c r="W23" s="94"/>
      <c r="X23" s="94"/>
      <c r="Y23" s="94"/>
      <c r="Z23" s="94">
        <f t="shared" si="2"/>
        <v>317.791</v>
      </c>
      <c r="AA23" s="94"/>
      <c r="AB23" s="94"/>
      <c r="AC23" s="94"/>
      <c r="AD23" s="94"/>
      <c r="AE23" s="94"/>
      <c r="AF23" s="94"/>
      <c r="AG23" s="94">
        <f>AG24+AG36+AG41+AG51+AG63+AG73+AG82+AG90+AG97+AG104+AG112+AG120+AG125</f>
        <v>436.30076271186442</v>
      </c>
      <c r="AH23" s="94"/>
      <c r="AI23" s="94"/>
      <c r="AJ23" s="94"/>
      <c r="AK23" s="94"/>
      <c r="AL23" s="94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1:51" s="120" customFormat="1" x14ac:dyDescent="0.25">
      <c r="A24" s="156" t="str">
        <f>'Цели реализации ИПР 2019'!A23</f>
        <v>1.2.1.1.1</v>
      </c>
      <c r="B24" s="157" t="str">
        <f>'Цели реализации ИПР 2019'!B23</f>
        <v>ПС Бекетово</v>
      </c>
      <c r="C24" s="156" t="str">
        <f>'Цели реализации ИПР 2019'!C23</f>
        <v>Г</v>
      </c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>
        <f t="shared" ref="E24:AF24" si="3">SUM(S25:S35)</f>
        <v>32.84576271186441</v>
      </c>
      <c r="T24" s="94"/>
      <c r="U24" s="94"/>
      <c r="V24" s="94"/>
      <c r="W24" s="94"/>
      <c r="X24" s="94"/>
      <c r="Y24" s="94"/>
      <c r="Z24" s="94">
        <f t="shared" si="3"/>
        <v>31.8</v>
      </c>
      <c r="AA24" s="94"/>
      <c r="AB24" s="94"/>
      <c r="AC24" s="94"/>
      <c r="AD24" s="94"/>
      <c r="AE24" s="94"/>
      <c r="AF24" s="94"/>
      <c r="AG24" s="94">
        <f>SUM(AG25:AG35)</f>
        <v>64.645762711864407</v>
      </c>
      <c r="AH24" s="94"/>
      <c r="AI24" s="94"/>
      <c r="AJ24" s="94"/>
      <c r="AK24" s="94"/>
      <c r="AL24" s="94"/>
      <c r="AM24" s="251"/>
      <c r="AN24" s="251"/>
      <c r="AO24" s="251"/>
      <c r="AP24" s="251"/>
      <c r="AQ24" s="251"/>
      <c r="AR24" s="46"/>
      <c r="AS24" s="46"/>
      <c r="AT24" s="46"/>
      <c r="AU24" s="46"/>
      <c r="AV24" s="46"/>
      <c r="AW24" s="46"/>
      <c r="AX24" s="46"/>
      <c r="AY24" s="46"/>
    </row>
    <row r="25" spans="1:51" x14ac:dyDescent="0.25">
      <c r="A25" s="153" t="str">
        <f>'Цели реализации ИПР 2019'!A24</f>
        <v>1.2.1.1.1.4</v>
      </c>
      <c r="B25" s="154" t="str">
        <f>'Цели реализации ИПР 2019'!B24</f>
        <v>Замена разъединителей</v>
      </c>
      <c r="C25" s="155" t="str">
        <f>'Цели реализации ИПР 2019'!C24</f>
        <v>I_СПС_2016_1.2.1.1.1.4</v>
      </c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>
        <v>3.745762711864407</v>
      </c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>
        <v>3.745762711864407</v>
      </c>
      <c r="AH25" s="95"/>
      <c r="AI25" s="95"/>
      <c r="AJ25" s="95"/>
      <c r="AK25" s="95"/>
      <c r="AL25" s="95"/>
      <c r="AM25" s="47"/>
      <c r="AN25" s="47"/>
      <c r="AO25" s="47"/>
      <c r="AP25" s="47"/>
      <c r="AQ25" s="47"/>
      <c r="AR25" s="65"/>
      <c r="AS25" s="65"/>
      <c r="AT25" s="65"/>
      <c r="AU25" s="65"/>
      <c r="AV25" s="65"/>
      <c r="AW25" s="65"/>
      <c r="AX25" s="65"/>
      <c r="AY25" s="65"/>
    </row>
    <row r="26" spans="1:51" s="33" customFormat="1" x14ac:dyDescent="0.25">
      <c r="A26" s="153" t="str">
        <f>'Цели реализации ИПР 2019'!A25</f>
        <v>1.2.1.1.1.12</v>
      </c>
      <c r="B26" s="159" t="str">
        <f>'Цели реализации ИПР 2019'!B25</f>
        <v>Замена ТТ-500 кВ</v>
      </c>
      <c r="C26" s="160" t="str">
        <f>'Цели реализации ИПР 2019'!C25</f>
        <v>I_СПС_2018_1.2.1.1.1.4</v>
      </c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>
        <v>8.5</v>
      </c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>
        <v>8.5</v>
      </c>
      <c r="AH26" s="95"/>
      <c r="AI26" s="95"/>
      <c r="AJ26" s="95"/>
      <c r="AK26" s="95"/>
      <c r="AL26" s="95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</row>
    <row r="27" spans="1:51" s="33" customFormat="1" ht="31.5" x14ac:dyDescent="0.25">
      <c r="A27" s="153" t="str">
        <f>'Цели реализации ИПР 2019'!A26</f>
        <v>1.2.1.1.1.13</v>
      </c>
      <c r="B27" s="159" t="str">
        <f>'Цели реализации ИПР 2019'!B26</f>
        <v>Реконструкция АТ с заменой вводов 500, 220 кВ</v>
      </c>
      <c r="C27" s="160" t="str">
        <f>'Цели реализации ИПР 2019'!C26</f>
        <v>I_СПС_2018_1.2.1.1.1.5</v>
      </c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>
        <v>4.5999999999999996</v>
      </c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>
        <v>4.5999999999999996</v>
      </c>
      <c r="AH27" s="95"/>
      <c r="AI27" s="95"/>
      <c r="AJ27" s="95"/>
      <c r="AK27" s="95"/>
      <c r="AL27" s="95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</row>
    <row r="28" spans="1:51" x14ac:dyDescent="0.25">
      <c r="A28" s="153" t="str">
        <f>'Цели реализации ИПР 2019'!A27</f>
        <v>1.2.1.1.1.15</v>
      </c>
      <c r="B28" s="159" t="str">
        <f>'Цели реализации ИПР 2019'!B27</f>
        <v>Замена ТТ-110 кВ</v>
      </c>
      <c r="C28" s="160" t="str">
        <f>'Цели реализации ИПР 2019'!C27</f>
        <v>I_СПС_2018_1.2.1.1.1.7</v>
      </c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>
        <v>2</v>
      </c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>
        <v>2</v>
      </c>
      <c r="AH28" s="95"/>
      <c r="AI28" s="95"/>
      <c r="AJ28" s="95"/>
      <c r="AK28" s="95"/>
      <c r="AL28" s="95"/>
      <c r="AM28" s="47"/>
      <c r="AN28" s="47"/>
      <c r="AO28" s="47"/>
      <c r="AP28" s="47"/>
      <c r="AQ28" s="47"/>
      <c r="AR28" s="65"/>
      <c r="AS28" s="65"/>
      <c r="AT28" s="65"/>
      <c r="AU28" s="65"/>
      <c r="AV28" s="65"/>
      <c r="AW28" s="65"/>
      <c r="AX28" s="65"/>
      <c r="AY28" s="65"/>
    </row>
    <row r="29" spans="1:51" s="33" customFormat="1" x14ac:dyDescent="0.25">
      <c r="A29" s="153" t="str">
        <f>'Цели реализации ИПР 2019'!A28</f>
        <v>1.2.1.1.1.16</v>
      </c>
      <c r="B29" s="174" t="str">
        <f>'Цели реализации ИПР 2019'!B28</f>
        <v>Замена ТН-110 кВ</v>
      </c>
      <c r="C29" s="160" t="str">
        <f>'Цели реализации ИПР 2019'!C28</f>
        <v>I_СПС_2018_1.2.1.1.1.8</v>
      </c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>
        <v>2</v>
      </c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>
        <v>2</v>
      </c>
      <c r="AH29" s="95"/>
      <c r="AI29" s="95"/>
      <c r="AJ29" s="95"/>
      <c r="AK29" s="95"/>
      <c r="AL29" s="95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</row>
    <row r="30" spans="1:51" s="33" customFormat="1" x14ac:dyDescent="0.25">
      <c r="A30" s="153" t="str">
        <f>'Цели реализации ИПР 2019'!A29</f>
        <v>1.2.1.1.1.17</v>
      </c>
      <c r="B30" s="159" t="str">
        <f>'Цели реализации ИПР 2019'!B29</f>
        <v>Замена КРУН-10</v>
      </c>
      <c r="C30" s="160" t="str">
        <f>'Цели реализации ИПР 2019'!C29</f>
        <v>I_СПС_2018_1.2.1.1.1.9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>
        <v>17.5</v>
      </c>
      <c r="AA30" s="95"/>
      <c r="AB30" s="95"/>
      <c r="AC30" s="95"/>
      <c r="AD30" s="95"/>
      <c r="AE30" s="95"/>
      <c r="AF30" s="95"/>
      <c r="AG30" s="95">
        <v>17.5</v>
      </c>
      <c r="AH30" s="95"/>
      <c r="AI30" s="95"/>
      <c r="AJ30" s="95"/>
      <c r="AK30" s="95"/>
      <c r="AL30" s="95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</row>
    <row r="31" spans="1:51" x14ac:dyDescent="0.25">
      <c r="A31" s="153" t="str">
        <f>'Цели реализации ИПР 2019'!A30</f>
        <v>1.2.1.1.1.18</v>
      </c>
      <c r="B31" s="159" t="str">
        <f>'Цели реализации ИПР 2019'!B30</f>
        <v>Реконструкция пожаротушения</v>
      </c>
      <c r="C31" s="160" t="str">
        <f>'Цели реализации ИПР 2019'!C30</f>
        <v>I_СПС_2018_1.2.1.1.1.10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>
        <v>3.5</v>
      </c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>
        <v>3.5</v>
      </c>
      <c r="AH31" s="95"/>
      <c r="AI31" s="95"/>
      <c r="AJ31" s="95"/>
      <c r="AK31" s="95"/>
      <c r="AL31" s="95"/>
      <c r="AM31" s="47"/>
      <c r="AN31" s="47"/>
      <c r="AO31" s="47"/>
      <c r="AP31" s="47"/>
      <c r="AQ31" s="47"/>
      <c r="AR31" s="65"/>
      <c r="AS31" s="65"/>
      <c r="AT31" s="65"/>
      <c r="AU31" s="65"/>
      <c r="AV31" s="65"/>
      <c r="AW31" s="65"/>
      <c r="AX31" s="65"/>
      <c r="AY31" s="65"/>
    </row>
    <row r="32" spans="1:51" s="33" customFormat="1" x14ac:dyDescent="0.25">
      <c r="A32" s="153" t="str">
        <f>'Цели реализации ИПР 2019'!A31</f>
        <v>1.2.1.1.1.19</v>
      </c>
      <c r="B32" s="159" t="str">
        <f>'Цели реализации ИПР 2019'!B31</f>
        <v>Замена ТН-500 кВ</v>
      </c>
      <c r="C32" s="160" t="str">
        <f>'Цели реализации ИПР 2019'!C31</f>
        <v>I_СПС_2018_1.2.1.1.1.11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>
        <v>8.5</v>
      </c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>
        <v>8.5</v>
      </c>
      <c r="AH32" s="95"/>
      <c r="AI32" s="95"/>
      <c r="AJ32" s="95"/>
      <c r="AK32" s="95"/>
      <c r="AL32" s="95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</row>
    <row r="33" spans="1:51" x14ac:dyDescent="0.25">
      <c r="A33" s="153" t="str">
        <f>'Цели реализации ИПР 2019'!A32</f>
        <v>1.2.1.1.1.22</v>
      </c>
      <c r="B33" s="175" t="str">
        <f>'Цели реализации ИПР 2019'!B32</f>
        <v>Замена ОПН-500 кВ</v>
      </c>
      <c r="C33" s="160" t="str">
        <f>'Цели реализации ИПР 2019'!C32</f>
        <v>I_СПС_2019_1.2.1.1.1.7</v>
      </c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>
        <v>0.8</v>
      </c>
      <c r="AA33" s="95"/>
      <c r="AB33" s="95"/>
      <c r="AC33" s="95"/>
      <c r="AD33" s="95"/>
      <c r="AE33" s="95"/>
      <c r="AF33" s="95"/>
      <c r="AG33" s="95">
        <v>0.8</v>
      </c>
      <c r="AH33" s="95"/>
      <c r="AI33" s="95"/>
      <c r="AJ33" s="95"/>
      <c r="AK33" s="95"/>
      <c r="AL33" s="95"/>
      <c r="AM33" s="47"/>
      <c r="AN33" s="47"/>
      <c r="AO33" s="47"/>
      <c r="AP33" s="47"/>
      <c r="AQ33" s="47"/>
      <c r="AR33" s="65"/>
      <c r="AS33" s="65"/>
      <c r="AT33" s="65"/>
      <c r="AU33" s="65"/>
      <c r="AV33" s="65"/>
      <c r="AW33" s="65"/>
      <c r="AX33" s="65"/>
      <c r="AY33" s="65"/>
    </row>
    <row r="34" spans="1:51" ht="31.5" x14ac:dyDescent="0.25">
      <c r="A34" s="153" t="str">
        <f>'Цели реализации ИПР 2019'!A33</f>
        <v>1.2.1.1.1.23</v>
      </c>
      <c r="B34" s="172" t="str">
        <f>'Цели реализации ИПР 2019'!B33</f>
        <v>Реконструкция АРА АТ-2, АТ-5, АРА АТ-6, САОН</v>
      </c>
      <c r="C34" s="160" t="str">
        <f>'Цели реализации ИПР 2019'!C33</f>
        <v>I_РЗА_2019_1.2.1.1.1.11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>
        <v>7.5</v>
      </c>
      <c r="AA34" s="95"/>
      <c r="AB34" s="95"/>
      <c r="AC34" s="95"/>
      <c r="AD34" s="95"/>
      <c r="AE34" s="95"/>
      <c r="AF34" s="95"/>
      <c r="AG34" s="95">
        <v>7.5</v>
      </c>
      <c r="AH34" s="95"/>
      <c r="AI34" s="95"/>
      <c r="AJ34" s="95"/>
      <c r="AK34" s="95"/>
      <c r="AL34" s="95"/>
      <c r="AM34" s="47"/>
      <c r="AN34" s="47"/>
      <c r="AO34" s="47"/>
      <c r="AP34" s="47"/>
      <c r="AQ34" s="47"/>
      <c r="AR34" s="65"/>
      <c r="AS34" s="65"/>
      <c r="AT34" s="65"/>
      <c r="AU34" s="65"/>
      <c r="AV34" s="65"/>
      <c r="AW34" s="65"/>
      <c r="AX34" s="65"/>
      <c r="AY34" s="65"/>
    </row>
    <row r="35" spans="1:51" x14ac:dyDescent="0.25">
      <c r="A35" s="153" t="str">
        <f>'Цели реализации ИПР 2019'!A34</f>
        <v>1.2.1.1.1.24</v>
      </c>
      <c r="B35" s="172" t="str">
        <f>'Цели реализации ИПР 2019'!B34</f>
        <v xml:space="preserve">Реконструкция ДЗШ, УРОВ 220 кВ </v>
      </c>
      <c r="C35" s="160" t="str">
        <f>'Цели реализации ИПР 2019'!C34</f>
        <v>I_РЗА_2019_1.2.1.1.1.12</v>
      </c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>
        <v>6</v>
      </c>
      <c r="AA35" s="95"/>
      <c r="AB35" s="95"/>
      <c r="AC35" s="95"/>
      <c r="AD35" s="95"/>
      <c r="AE35" s="95"/>
      <c r="AF35" s="95"/>
      <c r="AG35" s="95">
        <v>6</v>
      </c>
      <c r="AH35" s="95"/>
      <c r="AI35" s="95"/>
      <c r="AJ35" s="95"/>
      <c r="AK35" s="95"/>
      <c r="AL35" s="95"/>
      <c r="AM35" s="47"/>
      <c r="AN35" s="47"/>
      <c r="AO35" s="47"/>
      <c r="AP35" s="47"/>
      <c r="AQ35" s="47"/>
      <c r="AR35" s="65"/>
      <c r="AS35" s="65"/>
      <c r="AT35" s="65"/>
      <c r="AU35" s="65"/>
      <c r="AV35" s="65"/>
      <c r="AW35" s="65"/>
      <c r="AX35" s="65"/>
      <c r="AY35" s="65"/>
    </row>
    <row r="36" spans="1:51" s="120" customFormat="1" x14ac:dyDescent="0.25">
      <c r="A36" s="157" t="str">
        <f>'Цели реализации ИПР 2019'!A35</f>
        <v>1.2.1.1.2</v>
      </c>
      <c r="B36" s="161" t="str">
        <f>'Цели реализации ИПР 2019'!B35</f>
        <v>ПС Буйская</v>
      </c>
      <c r="C36" s="161" t="str">
        <f>'Цели реализации ИПР 2019'!C35</f>
        <v>Г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>
        <f t="shared" ref="E36:AF36" si="4">SUM(S37:S40)</f>
        <v>17</v>
      </c>
      <c r="T36" s="94"/>
      <c r="U36" s="94"/>
      <c r="V36" s="94"/>
      <c r="W36" s="94"/>
      <c r="X36" s="94"/>
      <c r="Y36" s="94"/>
      <c r="Z36" s="94">
        <f t="shared" si="4"/>
        <v>26.5</v>
      </c>
      <c r="AA36" s="94"/>
      <c r="AB36" s="94"/>
      <c r="AC36" s="94"/>
      <c r="AD36" s="94"/>
      <c r="AE36" s="94"/>
      <c r="AF36" s="94"/>
      <c r="AG36" s="94">
        <f>SUM(AG37:AG40)</f>
        <v>43.5</v>
      </c>
      <c r="AH36" s="94"/>
      <c r="AI36" s="94"/>
      <c r="AJ36" s="94"/>
      <c r="AK36" s="94"/>
      <c r="AL36" s="94"/>
      <c r="AM36" s="251"/>
      <c r="AN36" s="251"/>
      <c r="AO36" s="251"/>
      <c r="AP36" s="251"/>
      <c r="AQ36" s="251"/>
      <c r="AR36" s="46"/>
      <c r="AS36" s="46"/>
      <c r="AT36" s="46"/>
      <c r="AU36" s="46"/>
      <c r="AV36" s="46"/>
      <c r="AW36" s="46"/>
      <c r="AX36" s="46"/>
      <c r="AY36" s="46"/>
    </row>
    <row r="37" spans="1:51" x14ac:dyDescent="0.25">
      <c r="A37" s="153" t="str">
        <f>'Цели реализации ИПР 2019'!A36</f>
        <v>1.2.1.1.2.5</v>
      </c>
      <c r="B37" s="154" t="str">
        <f>'Цели реализации ИПР 2019'!B36</f>
        <v xml:space="preserve">Модернизация ПА-220, 500 кВ </v>
      </c>
      <c r="C37" s="153" t="str">
        <f>'Цели реализации ИПР 2019'!C36</f>
        <v>I_РЗА_2016_1.2.1.1.2.5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>
        <v>6.5</v>
      </c>
      <c r="AA37" s="95"/>
      <c r="AB37" s="95"/>
      <c r="AC37" s="95"/>
      <c r="AD37" s="95"/>
      <c r="AE37" s="95"/>
      <c r="AF37" s="95"/>
      <c r="AG37" s="95">
        <v>6.5</v>
      </c>
      <c r="AH37" s="95"/>
      <c r="AI37" s="95"/>
      <c r="AJ37" s="95"/>
      <c r="AK37" s="95"/>
      <c r="AL37" s="95"/>
      <c r="AM37" s="47"/>
      <c r="AN37" s="47"/>
      <c r="AO37" s="47"/>
      <c r="AP37" s="47"/>
      <c r="AQ37" s="47"/>
      <c r="AR37" s="65"/>
      <c r="AS37" s="65"/>
      <c r="AT37" s="65"/>
      <c r="AU37" s="65"/>
      <c r="AV37" s="65"/>
      <c r="AW37" s="65"/>
      <c r="AX37" s="65"/>
      <c r="AY37" s="65"/>
    </row>
    <row r="38" spans="1:51" x14ac:dyDescent="0.25">
      <c r="A38" s="153" t="str">
        <f>'Цели реализации ИПР 2019'!A37</f>
        <v>1.2.1.1.2.8</v>
      </c>
      <c r="B38" s="164" t="str">
        <f>'Цели реализации ИПР 2019'!B37</f>
        <v>Реконструкция защит ВЛ-500 кВ</v>
      </c>
      <c r="C38" s="160" t="str">
        <f>'Цели реализации ИПР 2019'!C37</f>
        <v>I_РЗА_2018_1.2.1.1.2.1</v>
      </c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>
        <v>20</v>
      </c>
      <c r="AA38" s="95"/>
      <c r="AB38" s="95"/>
      <c r="AC38" s="95"/>
      <c r="AD38" s="95"/>
      <c r="AE38" s="95"/>
      <c r="AF38" s="95"/>
      <c r="AG38" s="95">
        <v>20</v>
      </c>
      <c r="AH38" s="95"/>
      <c r="AI38" s="95"/>
      <c r="AJ38" s="95"/>
      <c r="AK38" s="95"/>
      <c r="AL38" s="95"/>
      <c r="AM38" s="47"/>
      <c r="AN38" s="47"/>
      <c r="AO38" s="47"/>
      <c r="AP38" s="47"/>
      <c r="AQ38" s="47"/>
      <c r="AR38" s="65"/>
      <c r="AS38" s="65"/>
      <c r="AT38" s="65"/>
      <c r="AU38" s="65"/>
      <c r="AV38" s="65"/>
      <c r="AW38" s="65"/>
      <c r="AX38" s="65"/>
      <c r="AY38" s="65"/>
    </row>
    <row r="39" spans="1:51" x14ac:dyDescent="0.25">
      <c r="A39" s="153" t="str">
        <f>'Цели реализации ИПР 2019'!A38</f>
        <v>1.2.1.1.2.15</v>
      </c>
      <c r="B39" s="175" t="str">
        <f>'Цели реализации ИПР 2019'!B38</f>
        <v xml:space="preserve">Замена КС-500 кВ </v>
      </c>
      <c r="C39" s="160" t="str">
        <f>'Цели реализации ИПР 2019'!C38</f>
        <v>I_СПС_2019_1.2.1.1.2.2</v>
      </c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>
        <v>7</v>
      </c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>
        <v>7</v>
      </c>
      <c r="AH39" s="95"/>
      <c r="AI39" s="95"/>
      <c r="AJ39" s="95"/>
      <c r="AK39" s="95"/>
      <c r="AL39" s="95"/>
      <c r="AM39" s="47"/>
      <c r="AN39" s="47"/>
      <c r="AO39" s="47"/>
      <c r="AP39" s="47"/>
      <c r="AQ39" s="47"/>
      <c r="AR39" s="65"/>
      <c r="AS39" s="65"/>
      <c r="AT39" s="65"/>
      <c r="AU39" s="65"/>
      <c r="AV39" s="65"/>
      <c r="AW39" s="65"/>
      <c r="AX39" s="65"/>
      <c r="AY39" s="65"/>
    </row>
    <row r="40" spans="1:51" x14ac:dyDescent="0.25">
      <c r="A40" s="153" t="str">
        <f>'Цели реализации ИПР 2019'!A39</f>
        <v>1.2.1.1.2.16</v>
      </c>
      <c r="B40" s="172" t="str">
        <f>'Цели реализации ИПР 2019'!B39</f>
        <v>Реконструкция подъездной дороги</v>
      </c>
      <c r="C40" s="160" t="str">
        <f>'Цели реализации ИПР 2019'!C39</f>
        <v>I_СПС_2019_1.2.1.1.2.3</v>
      </c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>
        <v>10</v>
      </c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>
        <v>10</v>
      </c>
      <c r="AH40" s="95"/>
      <c r="AI40" s="95"/>
      <c r="AJ40" s="95"/>
      <c r="AK40" s="95"/>
      <c r="AL40" s="95"/>
      <c r="AM40" s="47"/>
      <c r="AN40" s="47"/>
      <c r="AO40" s="47"/>
      <c r="AP40" s="47"/>
      <c r="AQ40" s="47"/>
      <c r="AR40" s="65"/>
      <c r="AS40" s="65"/>
      <c r="AT40" s="65"/>
      <c r="AU40" s="65"/>
      <c r="AV40" s="65"/>
      <c r="AW40" s="65"/>
      <c r="AX40" s="65"/>
      <c r="AY40" s="65"/>
    </row>
    <row r="41" spans="1:51" s="120" customFormat="1" x14ac:dyDescent="0.25">
      <c r="A41" s="156" t="str">
        <f>'Цели реализации ИПР 2019'!A40</f>
        <v>1.2.1.1.4</v>
      </c>
      <c r="B41" s="157" t="str">
        <f>'Цели реализации ИПР 2019'!B40</f>
        <v>ПС НПЗ</v>
      </c>
      <c r="C41" s="156" t="str">
        <f>'Цели реализации ИПР 2019'!C40</f>
        <v>Г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>
        <f t="shared" ref="E41:AF41" si="5">SUM(S42:S50)</f>
        <v>11</v>
      </c>
      <c r="T41" s="94"/>
      <c r="U41" s="94"/>
      <c r="V41" s="94"/>
      <c r="W41" s="94"/>
      <c r="X41" s="94"/>
      <c r="Y41" s="94"/>
      <c r="Z41" s="94">
        <f t="shared" si="5"/>
        <v>23.950000000000003</v>
      </c>
      <c r="AA41" s="94"/>
      <c r="AB41" s="94"/>
      <c r="AC41" s="94"/>
      <c r="AD41" s="94"/>
      <c r="AE41" s="94"/>
      <c r="AF41" s="94"/>
      <c r="AG41" s="94">
        <f>SUM(AG42:AG50)</f>
        <v>34.949999999999996</v>
      </c>
      <c r="AH41" s="94"/>
      <c r="AI41" s="94"/>
      <c r="AJ41" s="94"/>
      <c r="AK41" s="94"/>
      <c r="AL41" s="94"/>
      <c r="AM41" s="251"/>
      <c r="AN41" s="251"/>
      <c r="AO41" s="251"/>
      <c r="AP41" s="251"/>
      <c r="AQ41" s="251"/>
      <c r="AR41" s="46"/>
      <c r="AS41" s="46"/>
      <c r="AT41" s="46"/>
      <c r="AU41" s="46"/>
      <c r="AV41" s="46"/>
      <c r="AW41" s="46"/>
      <c r="AX41" s="46"/>
      <c r="AY41" s="46"/>
    </row>
    <row r="42" spans="1:51" x14ac:dyDescent="0.25">
      <c r="A42" s="153" t="str">
        <f>'Цели реализации ИПР 2019'!A41</f>
        <v>1.2.1.1.4.7</v>
      </c>
      <c r="B42" s="172" t="str">
        <f>'Цели реализации ИПР 2019'!B41</f>
        <v>Замена ЩСН-0,4 кВ</v>
      </c>
      <c r="C42" s="160" t="str">
        <f>'Цели реализации ИПР 2019'!C41</f>
        <v>I_СПС_2018_1.2.1.1.8.2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>
        <v>6</v>
      </c>
      <c r="AA42" s="95"/>
      <c r="AB42" s="95"/>
      <c r="AC42" s="95"/>
      <c r="AD42" s="95"/>
      <c r="AE42" s="95"/>
      <c r="AF42" s="95"/>
      <c r="AG42" s="95">
        <v>6</v>
      </c>
      <c r="AH42" s="95"/>
      <c r="AI42" s="95"/>
      <c r="AJ42" s="95"/>
      <c r="AK42" s="95"/>
      <c r="AL42" s="95"/>
      <c r="AM42" s="47"/>
      <c r="AN42" s="47"/>
      <c r="AO42" s="47"/>
      <c r="AP42" s="47"/>
      <c r="AQ42" s="47"/>
      <c r="AR42" s="65"/>
      <c r="AS42" s="65"/>
      <c r="AT42" s="65"/>
      <c r="AU42" s="65"/>
      <c r="AV42" s="65"/>
      <c r="AW42" s="65"/>
      <c r="AX42" s="65"/>
      <c r="AY42" s="65"/>
    </row>
    <row r="43" spans="1:51" x14ac:dyDescent="0.25">
      <c r="A43" s="153" t="str">
        <f>'Цели реализации ИПР 2019'!A42</f>
        <v>1.2.1.1.4.8</v>
      </c>
      <c r="B43" s="172" t="str">
        <f>'Цели реализации ИПР 2019'!B42</f>
        <v>Замена разъеденителей 35кВ 110 кВ</v>
      </c>
      <c r="C43" s="160" t="str">
        <f>'Цели реализации ИПР 2019'!C42</f>
        <v>I_СПС_2018_1.2.1.1.8.3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>
        <v>8</v>
      </c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>
        <v>8</v>
      </c>
      <c r="AH43" s="95"/>
      <c r="AI43" s="95"/>
      <c r="AJ43" s="95"/>
      <c r="AK43" s="95"/>
      <c r="AL43" s="95"/>
      <c r="AM43" s="47"/>
      <c r="AN43" s="47"/>
      <c r="AO43" s="47"/>
      <c r="AP43" s="47"/>
      <c r="AQ43" s="47"/>
      <c r="AR43" s="65"/>
      <c r="AS43" s="65"/>
      <c r="AT43" s="65"/>
      <c r="AU43" s="65"/>
      <c r="AV43" s="65"/>
      <c r="AW43" s="65"/>
      <c r="AX43" s="65"/>
      <c r="AY43" s="65"/>
    </row>
    <row r="44" spans="1:51" ht="31.5" x14ac:dyDescent="0.25">
      <c r="A44" s="153" t="str">
        <f>'Цели реализации ИПР 2019'!A43</f>
        <v>1.2.1.1.4.9</v>
      </c>
      <c r="B44" s="172" t="str">
        <f>'Цели реализации ИПР 2019'!B43</f>
        <v>Реконструкция центральной сигнализации</v>
      </c>
      <c r="C44" s="160" t="str">
        <f>'Цели реализации ИПР 2019'!C43</f>
        <v>I_РЗА_2018_1.2.1.1.8.4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>
        <v>2.5</v>
      </c>
      <c r="AA44" s="95"/>
      <c r="AB44" s="95"/>
      <c r="AC44" s="95"/>
      <c r="AD44" s="95"/>
      <c r="AE44" s="95"/>
      <c r="AF44" s="95"/>
      <c r="AG44" s="95">
        <v>2.5</v>
      </c>
      <c r="AH44" s="95"/>
      <c r="AI44" s="95"/>
      <c r="AJ44" s="95"/>
      <c r="AK44" s="95"/>
      <c r="AL44" s="95"/>
      <c r="AM44" s="47"/>
      <c r="AN44" s="47"/>
      <c r="AO44" s="47"/>
      <c r="AP44" s="47"/>
      <c r="AQ44" s="47"/>
      <c r="AR44" s="65"/>
      <c r="AS44" s="65"/>
      <c r="AT44" s="65"/>
      <c r="AU44" s="65"/>
      <c r="AV44" s="65"/>
      <c r="AW44" s="65"/>
      <c r="AX44" s="65"/>
      <c r="AY44" s="65"/>
    </row>
    <row r="45" spans="1:51" x14ac:dyDescent="0.25">
      <c r="A45" s="153" t="str">
        <f>'Цели реализации ИПР 2019'!A44</f>
        <v>1.2.1.1.4.10</v>
      </c>
      <c r="B45" s="175" t="str">
        <f>'Цели реализации ИПР 2019'!B44</f>
        <v>Реконструкция защит ВЛ-110 кВ</v>
      </c>
      <c r="C45" s="160" t="str">
        <f>'Цели реализации ИПР 2019'!C44</f>
        <v>I_РЗА_2018_1.2.1.1.8.5</v>
      </c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>
        <v>5.3</v>
      </c>
      <c r="AA45" s="95"/>
      <c r="AB45" s="95"/>
      <c r="AC45" s="95"/>
      <c r="AD45" s="95"/>
      <c r="AE45" s="95"/>
      <c r="AF45" s="95"/>
      <c r="AG45" s="95">
        <v>5.3</v>
      </c>
      <c r="AH45" s="95"/>
      <c r="AI45" s="95"/>
      <c r="AJ45" s="95"/>
      <c r="AK45" s="95"/>
      <c r="AL45" s="95"/>
      <c r="AM45" s="47"/>
      <c r="AN45" s="47"/>
      <c r="AO45" s="47"/>
      <c r="AP45" s="47"/>
      <c r="AQ45" s="47"/>
      <c r="AR45" s="65"/>
      <c r="AS45" s="65"/>
      <c r="AT45" s="65"/>
      <c r="AU45" s="65"/>
      <c r="AV45" s="65"/>
      <c r="AW45" s="65"/>
      <c r="AX45" s="65"/>
      <c r="AY45" s="65"/>
    </row>
    <row r="46" spans="1:51" x14ac:dyDescent="0.25">
      <c r="A46" s="153" t="str">
        <f>'Цели реализации ИПР 2019'!A45</f>
        <v>1.2.1.1.4.11</v>
      </c>
      <c r="B46" s="175" t="str">
        <f>'Цели реализации ИПР 2019'!B45</f>
        <v>Реконструкция ПА</v>
      </c>
      <c r="C46" s="160" t="str">
        <f>'Цели реализации ИПР 2019'!C45</f>
        <v>I_РЗА_2018_1.2.1.1.8.6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>
        <v>8.75</v>
      </c>
      <c r="AA46" s="95"/>
      <c r="AB46" s="95"/>
      <c r="AC46" s="95"/>
      <c r="AD46" s="95"/>
      <c r="AE46" s="95"/>
      <c r="AF46" s="95"/>
      <c r="AG46" s="95">
        <v>8.75</v>
      </c>
      <c r="AH46" s="95"/>
      <c r="AI46" s="95"/>
      <c r="AJ46" s="95"/>
      <c r="AK46" s="95"/>
      <c r="AL46" s="95"/>
      <c r="AM46" s="47"/>
      <c r="AN46" s="47"/>
      <c r="AO46" s="47"/>
      <c r="AP46" s="47"/>
      <c r="AQ46" s="47"/>
      <c r="AR46" s="65"/>
      <c r="AS46" s="65"/>
      <c r="AT46" s="65"/>
      <c r="AU46" s="65"/>
      <c r="AV46" s="65"/>
      <c r="AW46" s="65"/>
      <c r="AX46" s="65"/>
      <c r="AY46" s="65"/>
    </row>
    <row r="47" spans="1:51" ht="47.25" x14ac:dyDescent="0.25">
      <c r="A47" s="153" t="str">
        <f>'Цели реализации ИПР 2019'!A46</f>
        <v>1.2.1.1.4.15</v>
      </c>
      <c r="B47" s="172" t="str">
        <f>'Цели реализации ИПР 2019'!B46</f>
        <v>Реконструкция системы охлаждения АТ с заменой двигателей вентиляторов, турбин насосов, ШАОТов</v>
      </c>
      <c r="C47" s="160" t="str">
        <f>'Цели реализации ИПР 2019'!C46</f>
        <v>I_СПС_2019_1.2.1.1.8.2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>
        <v>3</v>
      </c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>
        <v>3</v>
      </c>
      <c r="AH47" s="95"/>
      <c r="AI47" s="95"/>
      <c r="AJ47" s="95"/>
      <c r="AK47" s="95"/>
      <c r="AL47" s="95"/>
      <c r="AM47" s="47"/>
      <c r="AN47" s="47"/>
      <c r="AO47" s="47"/>
      <c r="AP47" s="47"/>
      <c r="AQ47" s="47"/>
      <c r="AR47" s="65"/>
      <c r="AS47" s="65"/>
      <c r="AT47" s="65"/>
      <c r="AU47" s="65"/>
      <c r="AV47" s="65"/>
      <c r="AW47" s="65"/>
      <c r="AX47" s="65"/>
      <c r="AY47" s="65"/>
    </row>
    <row r="48" spans="1:51" ht="47.25" x14ac:dyDescent="0.25">
      <c r="A48" s="153" t="str">
        <f>'Цели реализации ИПР 2019'!A47</f>
        <v>1.2.1.1.4.17</v>
      </c>
      <c r="B48" s="172" t="str">
        <f>'Цели реализации ИПР 2019'!B47</f>
        <v>Реконструкция системы  вентиляции и охлаждения помещений РЩ здания ОПУ (установка кондиционеров)</v>
      </c>
      <c r="C48" s="160" t="str">
        <f>'Цели реализации ИПР 2019'!C47</f>
        <v>I_СПС_2019_1.2.1.1.8.1</v>
      </c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>
        <v>0.5</v>
      </c>
      <c r="AA48" s="95"/>
      <c r="AB48" s="95"/>
      <c r="AC48" s="95"/>
      <c r="AD48" s="95"/>
      <c r="AE48" s="95"/>
      <c r="AF48" s="95"/>
      <c r="AG48" s="95">
        <v>0.5</v>
      </c>
      <c r="AH48" s="95"/>
      <c r="AI48" s="95"/>
      <c r="AJ48" s="95"/>
      <c r="AK48" s="95"/>
      <c r="AL48" s="95"/>
      <c r="AM48" s="47"/>
      <c r="AN48" s="47"/>
      <c r="AO48" s="47"/>
      <c r="AP48" s="47"/>
      <c r="AQ48" s="47"/>
      <c r="AR48" s="65"/>
      <c r="AS48" s="65"/>
      <c r="AT48" s="65"/>
      <c r="AU48" s="65"/>
      <c r="AV48" s="65"/>
      <c r="AW48" s="65"/>
      <c r="AX48" s="65"/>
      <c r="AY48" s="65"/>
    </row>
    <row r="49" spans="1:51" x14ac:dyDescent="0.25">
      <c r="A49" s="153" t="str">
        <f>'Цели реализации ИПР 2019'!A48</f>
        <v>1.2.1.1.4.19</v>
      </c>
      <c r="B49" s="172" t="str">
        <f>'Цели реализации ИПР 2019'!B48</f>
        <v>Реконструкция ОБР</v>
      </c>
      <c r="C49" s="160" t="str">
        <f>'Цели реализации ИПР 2019'!C48</f>
        <v>I_РЗА_2020_1.2.1.1.8.6</v>
      </c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>
        <v>0.8</v>
      </c>
      <c r="AA49" s="95"/>
      <c r="AB49" s="95"/>
      <c r="AC49" s="95"/>
      <c r="AD49" s="95"/>
      <c r="AE49" s="95"/>
      <c r="AF49" s="95"/>
      <c r="AG49" s="95">
        <v>0.8</v>
      </c>
      <c r="AH49" s="95"/>
      <c r="AI49" s="95"/>
      <c r="AJ49" s="95"/>
      <c r="AK49" s="95"/>
      <c r="AL49" s="95"/>
      <c r="AM49" s="47"/>
      <c r="AN49" s="47"/>
      <c r="AO49" s="47"/>
      <c r="AP49" s="47"/>
      <c r="AQ49" s="47"/>
      <c r="AR49" s="65"/>
      <c r="AS49" s="65"/>
      <c r="AT49" s="65"/>
      <c r="AU49" s="65"/>
      <c r="AV49" s="65"/>
      <c r="AW49" s="65"/>
      <c r="AX49" s="65"/>
      <c r="AY49" s="65"/>
    </row>
    <row r="50" spans="1:51" ht="30" x14ac:dyDescent="0.25">
      <c r="A50" s="153" t="str">
        <f>'Цели реализации ИПР 2019'!A49</f>
        <v>1.2.1.1.4.20</v>
      </c>
      <c r="B50" s="175" t="str">
        <f>'Цели реализации ИПР 2019'!B49</f>
        <v>Реконструкция автоматики сигнализации ЩПТ</v>
      </c>
      <c r="C50" s="160" t="str">
        <f>'Цели реализации ИПР 2019'!C49</f>
        <v>I_РЗА_2020_1.2.1.1.8.7</v>
      </c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>
        <v>0.1</v>
      </c>
      <c r="AA50" s="95"/>
      <c r="AB50" s="95"/>
      <c r="AC50" s="95"/>
      <c r="AD50" s="95"/>
      <c r="AE50" s="95"/>
      <c r="AF50" s="95"/>
      <c r="AG50" s="95">
        <v>0.1</v>
      </c>
      <c r="AH50" s="95"/>
      <c r="AI50" s="95"/>
      <c r="AJ50" s="95"/>
      <c r="AK50" s="95"/>
      <c r="AL50" s="95"/>
      <c r="AM50" s="47"/>
      <c r="AN50" s="47"/>
      <c r="AO50" s="47"/>
      <c r="AP50" s="47"/>
      <c r="AQ50" s="47"/>
      <c r="AR50" s="65"/>
      <c r="AS50" s="65"/>
      <c r="AT50" s="65"/>
      <c r="AU50" s="65"/>
      <c r="AV50" s="65"/>
      <c r="AW50" s="65"/>
      <c r="AX50" s="65"/>
      <c r="AY50" s="65"/>
    </row>
    <row r="51" spans="1:51" x14ac:dyDescent="0.25">
      <c r="A51" s="156" t="str">
        <f>'Цели реализации ИПР 2019'!A50</f>
        <v>1.2.1.1.5</v>
      </c>
      <c r="B51" s="157" t="str">
        <f>'Цели реализации ИПР 2019'!B50</f>
        <v>ПС Уфа-Южная</v>
      </c>
      <c r="C51" s="156" t="str">
        <f>'Цели реализации ИПР 2019'!C50</f>
        <v>Г</v>
      </c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>
        <f t="shared" ref="E51:AF51" si="6">SUM(S52:S62)</f>
        <v>14.3</v>
      </c>
      <c r="T51" s="95"/>
      <c r="U51" s="95"/>
      <c r="V51" s="95"/>
      <c r="W51" s="95"/>
      <c r="X51" s="95"/>
      <c r="Y51" s="95"/>
      <c r="Z51" s="95">
        <f t="shared" si="6"/>
        <v>37.049999999999997</v>
      </c>
      <c r="AA51" s="95"/>
      <c r="AB51" s="95"/>
      <c r="AC51" s="95"/>
      <c r="AD51" s="95"/>
      <c r="AE51" s="95"/>
      <c r="AF51" s="95"/>
      <c r="AG51" s="95">
        <f>SUM(AG52:AG62)</f>
        <v>51.349999999999994</v>
      </c>
      <c r="AH51" s="95"/>
      <c r="AI51" s="95"/>
      <c r="AJ51" s="95"/>
      <c r="AK51" s="95"/>
      <c r="AL51" s="95"/>
      <c r="AM51" s="47"/>
      <c r="AN51" s="47"/>
      <c r="AO51" s="47"/>
      <c r="AP51" s="47"/>
      <c r="AQ51" s="47"/>
      <c r="AR51" s="65"/>
      <c r="AS51" s="65"/>
      <c r="AT51" s="65"/>
      <c r="AU51" s="65"/>
      <c r="AV51" s="65"/>
      <c r="AW51" s="65"/>
      <c r="AX51" s="65"/>
      <c r="AY51" s="65"/>
    </row>
    <row r="52" spans="1:51" x14ac:dyDescent="0.25">
      <c r="A52" s="153" t="str">
        <f>'Цели реализации ИПР 2019'!A51</f>
        <v>1.2.1.1.5.2</v>
      </c>
      <c r="B52" s="154" t="str">
        <f>'Цели реализации ИПР 2019'!B51</f>
        <v>Замена разъединителей 220 кВ</v>
      </c>
      <c r="C52" s="153" t="str">
        <f>'Цели реализации ИПР 2019'!C51</f>
        <v>I_СПС_2016_1.2.1.1.5.2</v>
      </c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>
        <v>4.3</v>
      </c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>
        <v>4.3</v>
      </c>
      <c r="AH52" s="95"/>
      <c r="AI52" s="95"/>
      <c r="AJ52" s="95"/>
      <c r="AK52" s="95"/>
      <c r="AL52" s="95"/>
      <c r="AM52" s="47"/>
      <c r="AN52" s="47"/>
      <c r="AO52" s="47"/>
      <c r="AP52" s="47"/>
      <c r="AQ52" s="47"/>
      <c r="AR52" s="65"/>
      <c r="AS52" s="65"/>
      <c r="AT52" s="65"/>
      <c r="AU52" s="65"/>
      <c r="AV52" s="65"/>
      <c r="AW52" s="65"/>
      <c r="AX52" s="65"/>
      <c r="AY52" s="65"/>
    </row>
    <row r="53" spans="1:51" x14ac:dyDescent="0.25">
      <c r="A53" s="153" t="str">
        <f>'Цели реализации ИПР 2019'!A52</f>
        <v>1.2.1.1.5.8</v>
      </c>
      <c r="B53" s="164" t="str">
        <f>'Цели реализации ИПР 2019'!B52</f>
        <v>Реконструкция защит ОВ-220 кВ</v>
      </c>
      <c r="C53" s="160" t="str">
        <f>'Цели реализации ИПР 2019'!C52</f>
        <v>I_РЗА_2018_1.2.1.1.3.3</v>
      </c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>
        <v>2.5</v>
      </c>
      <c r="AA53" s="95"/>
      <c r="AB53" s="95"/>
      <c r="AC53" s="95"/>
      <c r="AD53" s="95"/>
      <c r="AE53" s="95"/>
      <c r="AF53" s="95"/>
      <c r="AG53" s="95">
        <v>2.5</v>
      </c>
      <c r="AH53" s="95"/>
      <c r="AI53" s="95"/>
      <c r="AJ53" s="95"/>
      <c r="AK53" s="95"/>
      <c r="AL53" s="95"/>
      <c r="AM53" s="47"/>
      <c r="AN53" s="47"/>
      <c r="AO53" s="47"/>
      <c r="AP53" s="47"/>
      <c r="AQ53" s="47"/>
      <c r="AR53" s="65"/>
      <c r="AS53" s="65"/>
      <c r="AT53" s="65"/>
      <c r="AU53" s="65"/>
      <c r="AV53" s="65"/>
      <c r="AW53" s="65"/>
      <c r="AX53" s="65"/>
      <c r="AY53" s="65"/>
    </row>
    <row r="54" spans="1:51" x14ac:dyDescent="0.25">
      <c r="A54" s="153" t="str">
        <f>'Цели реализации ИПР 2019'!A53</f>
        <v>1.2.1.1.5.9</v>
      </c>
      <c r="B54" s="164" t="str">
        <f>'Цели реализации ИПР 2019'!B53</f>
        <v>Реконструкция защит ОВ-110 кВ</v>
      </c>
      <c r="C54" s="160" t="str">
        <f>'Цели реализации ИПР 2019'!C53</f>
        <v>I_РЗА_2018_1.2.1.1.3.4</v>
      </c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>
        <v>2.5</v>
      </c>
      <c r="AA54" s="95"/>
      <c r="AB54" s="95"/>
      <c r="AC54" s="95"/>
      <c r="AD54" s="95"/>
      <c r="AE54" s="95"/>
      <c r="AF54" s="95"/>
      <c r="AG54" s="95">
        <v>2.5</v>
      </c>
      <c r="AH54" s="95"/>
      <c r="AI54" s="95"/>
      <c r="AJ54" s="95"/>
      <c r="AK54" s="95"/>
      <c r="AL54" s="95"/>
      <c r="AM54" s="47"/>
      <c r="AN54" s="47"/>
      <c r="AO54" s="47"/>
      <c r="AP54" s="47"/>
      <c r="AQ54" s="47"/>
      <c r="AR54" s="65"/>
      <c r="AS54" s="65"/>
      <c r="AT54" s="65"/>
      <c r="AU54" s="65"/>
      <c r="AV54" s="65"/>
      <c r="AW54" s="65"/>
      <c r="AX54" s="65"/>
      <c r="AY54" s="65"/>
    </row>
    <row r="55" spans="1:51" x14ac:dyDescent="0.25">
      <c r="A55" s="153" t="str">
        <f>'Цели реализации ИПР 2019'!A54</f>
        <v>1.2.1.1.5.10</v>
      </c>
      <c r="B55" s="164" t="str">
        <f>'Цели реализации ИПР 2019'!B54</f>
        <v xml:space="preserve">Модернизация ПА-110 кВ </v>
      </c>
      <c r="C55" s="160" t="str">
        <f>'Цели реализации ИПР 2019'!C54</f>
        <v>I_РЗА_2018_1.2.1.1.3.5</v>
      </c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>
        <v>7.25</v>
      </c>
      <c r="AA55" s="95"/>
      <c r="AB55" s="95"/>
      <c r="AC55" s="95"/>
      <c r="AD55" s="95"/>
      <c r="AE55" s="95"/>
      <c r="AF55" s="95"/>
      <c r="AG55" s="95">
        <v>7.25</v>
      </c>
      <c r="AH55" s="95"/>
      <c r="AI55" s="95"/>
      <c r="AJ55" s="95"/>
      <c r="AK55" s="95"/>
      <c r="AL55" s="95"/>
      <c r="AM55" s="47"/>
      <c r="AN55" s="47"/>
      <c r="AO55" s="47"/>
      <c r="AP55" s="47"/>
      <c r="AQ55" s="47"/>
      <c r="AR55" s="65"/>
      <c r="AS55" s="65"/>
      <c r="AT55" s="65"/>
      <c r="AU55" s="65"/>
      <c r="AV55" s="65"/>
      <c r="AW55" s="65"/>
      <c r="AX55" s="65"/>
      <c r="AY55" s="65"/>
    </row>
    <row r="56" spans="1:51" x14ac:dyDescent="0.25">
      <c r="A56" s="153" t="str">
        <f>'Цели реализации ИПР 2019'!A55</f>
        <v>1.2.1.1.5.11</v>
      </c>
      <c r="B56" s="175" t="str">
        <f>'Цели реализации ИПР 2019'!B55</f>
        <v>Реконструкция центральной сигнализации</v>
      </c>
      <c r="C56" s="160" t="str">
        <f>'Цели реализации ИПР 2019'!C55</f>
        <v>I_РЗА_2018_1.2.1.1.3.7</v>
      </c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>
        <v>2.5</v>
      </c>
      <c r="AA56" s="95"/>
      <c r="AB56" s="95"/>
      <c r="AC56" s="95"/>
      <c r="AD56" s="95"/>
      <c r="AE56" s="95"/>
      <c r="AF56" s="95"/>
      <c r="AG56" s="95">
        <v>2.5</v>
      </c>
      <c r="AH56" s="95"/>
      <c r="AI56" s="95"/>
      <c r="AJ56" s="95"/>
      <c r="AK56" s="95"/>
      <c r="AL56" s="9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</row>
    <row r="57" spans="1:51" x14ac:dyDescent="0.25">
      <c r="A57" s="153" t="str">
        <f>'Цели реализации ИПР 2019'!A56</f>
        <v>1.2.1.1.5.13</v>
      </c>
      <c r="B57" s="175" t="str">
        <f>'Цели реализации ИПР 2019'!B56</f>
        <v>Реконструкция защит ВЛ-110 кВ</v>
      </c>
      <c r="C57" s="160" t="str">
        <f>'Цели реализации ИПР 2019'!C56</f>
        <v>I_РЗА_2018_1.2.1.1.3.9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>
        <v>11.5</v>
      </c>
      <c r="AA57" s="95"/>
      <c r="AB57" s="95"/>
      <c r="AC57" s="95"/>
      <c r="AD57" s="95"/>
      <c r="AE57" s="95"/>
      <c r="AF57" s="95"/>
      <c r="AG57" s="95">
        <v>11.5</v>
      </c>
      <c r="AH57" s="95"/>
      <c r="AI57" s="95"/>
      <c r="AJ57" s="95"/>
      <c r="AK57" s="95"/>
      <c r="AL57" s="9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</row>
    <row r="58" spans="1:51" x14ac:dyDescent="0.25">
      <c r="A58" s="153" t="str">
        <f>'Цели реализации ИПР 2019'!A57</f>
        <v>1.2.1.1.5.14</v>
      </c>
      <c r="B58" s="175" t="str">
        <f>'Цели реализации ИПР 2019'!B57</f>
        <v>Реконструкция РЗА ШСВ-220 кВ</v>
      </c>
      <c r="C58" s="160" t="str">
        <f>'Цели реализации ИПР 2019'!C57</f>
        <v>I_РЗА_2018_1.2.1.1.3.10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>
        <v>2.2000000000000002</v>
      </c>
      <c r="AA58" s="95"/>
      <c r="AB58" s="95"/>
      <c r="AC58" s="95"/>
      <c r="AD58" s="95"/>
      <c r="AE58" s="95"/>
      <c r="AF58" s="95"/>
      <c r="AG58" s="95">
        <v>2.2000000000000002</v>
      </c>
      <c r="AH58" s="95"/>
      <c r="AI58" s="95"/>
      <c r="AJ58" s="95"/>
      <c r="AK58" s="95"/>
      <c r="AL58" s="9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</row>
    <row r="59" spans="1:51" x14ac:dyDescent="0.25">
      <c r="A59" s="153" t="str">
        <f>'Цели реализации ИПР 2019'!A58</f>
        <v>1.2.1.1.5.15</v>
      </c>
      <c r="B59" s="175" t="str">
        <f>'Цели реализации ИПР 2019'!B58</f>
        <v>Реконструкция РЗА ШСВ-110 кВ СВ-110 кВ</v>
      </c>
      <c r="C59" s="160" t="str">
        <f>'Цели реализации ИПР 2019'!C58</f>
        <v>I_РЗА_2018_1.2.1.1.3.11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>
        <v>6.8</v>
      </c>
      <c r="AA59" s="95"/>
      <c r="AB59" s="95"/>
      <c r="AC59" s="95"/>
      <c r="AD59" s="95"/>
      <c r="AE59" s="95"/>
      <c r="AF59" s="95"/>
      <c r="AG59" s="95">
        <v>6.8</v>
      </c>
      <c r="AH59" s="95"/>
      <c r="AI59" s="95"/>
      <c r="AJ59" s="95"/>
      <c r="AK59" s="95"/>
      <c r="AL59" s="9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</row>
    <row r="60" spans="1:51" x14ac:dyDescent="0.25">
      <c r="A60" s="153" t="str">
        <f>'Цели реализации ИПР 2019'!A59</f>
        <v>1.2.1.1.5.16</v>
      </c>
      <c r="B60" s="175" t="str">
        <f>'Цели реализации ИПР 2019'!B59</f>
        <v>Реконструкция АТ с заменой ввода 220</v>
      </c>
      <c r="C60" s="160" t="str">
        <f>'Цели реализации ИПР 2019'!C59</f>
        <v>I_СПС_2019_1.2.1.1.3.1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>
        <v>5</v>
      </c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>
        <v>5</v>
      </c>
      <c r="AH60" s="95"/>
      <c r="AI60" s="95"/>
      <c r="AJ60" s="95"/>
      <c r="AK60" s="95"/>
      <c r="AL60" s="9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</row>
    <row r="61" spans="1:51" x14ac:dyDescent="0.25">
      <c r="A61" s="153" t="str">
        <f>'Цели реализации ИПР 2019'!A60</f>
        <v>1.2.1.1.5.18</v>
      </c>
      <c r="B61" s="165" t="str">
        <f>'Цели реализации ИПР 2019'!B60</f>
        <v>Реконструкции защит АТ</v>
      </c>
      <c r="C61" s="160" t="str">
        <f>'Цели реализации ИПР 2019'!C60</f>
        <v>I_РЗА_2019_1.2.1.1.3.6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>
        <v>1.8000000000000003</v>
      </c>
      <c r="AA61" s="95"/>
      <c r="AB61" s="95"/>
      <c r="AC61" s="95"/>
      <c r="AD61" s="95"/>
      <c r="AE61" s="95"/>
      <c r="AF61" s="95"/>
      <c r="AG61" s="95">
        <v>1.8000000000000003</v>
      </c>
      <c r="AH61" s="95"/>
      <c r="AI61" s="95"/>
      <c r="AJ61" s="95"/>
      <c r="AK61" s="95"/>
      <c r="AL61" s="9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</row>
    <row r="62" spans="1:51" x14ac:dyDescent="0.25">
      <c r="A62" s="153" t="str">
        <f>'Цели реализации ИПР 2019'!A61</f>
        <v>1.2.1.1.5.24</v>
      </c>
      <c r="B62" s="175" t="str">
        <f>'Цели реализации ИПР 2019'!B61</f>
        <v>Замена ТТ-110 кВ</v>
      </c>
      <c r="C62" s="160" t="str">
        <f>'Цели реализации ИПР 2019'!C61</f>
        <v>I_СПС_2020_1.2.1.1.3.5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>
        <v>5</v>
      </c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>
        <v>5</v>
      </c>
      <c r="AH62" s="95"/>
      <c r="AI62" s="95"/>
      <c r="AJ62" s="95"/>
      <c r="AK62" s="95"/>
      <c r="AL62" s="9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</row>
    <row r="63" spans="1:51" s="120" customFormat="1" x14ac:dyDescent="0.25">
      <c r="A63" s="156" t="str">
        <f>'Цели реализации ИПР 2019'!A62</f>
        <v>1.2.1.1.6</v>
      </c>
      <c r="B63" s="157" t="str">
        <f>'Цели реализации ИПР 2019'!B62</f>
        <v>ПС Белорецк-220</v>
      </c>
      <c r="C63" s="156" t="str">
        <f>'Цели реализации ИПР 2019'!C62</f>
        <v>Г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>
        <f t="shared" ref="E63:AF63" si="7">SUM(S64:S72)</f>
        <v>19.990000000000002</v>
      </c>
      <c r="T63" s="94"/>
      <c r="U63" s="94"/>
      <c r="V63" s="94"/>
      <c r="W63" s="94"/>
      <c r="X63" s="94"/>
      <c r="Y63" s="94"/>
      <c r="Z63" s="94">
        <f t="shared" si="7"/>
        <v>17</v>
      </c>
      <c r="AA63" s="94"/>
      <c r="AB63" s="94"/>
      <c r="AC63" s="94"/>
      <c r="AD63" s="94"/>
      <c r="AE63" s="94"/>
      <c r="AF63" s="94"/>
      <c r="AG63" s="94">
        <f>SUM(AG64:AG72)</f>
        <v>36.990000000000009</v>
      </c>
      <c r="AH63" s="94"/>
      <c r="AI63" s="94"/>
      <c r="AJ63" s="94"/>
      <c r="AK63" s="94"/>
      <c r="AL63" s="94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</row>
    <row r="64" spans="1:51" x14ac:dyDescent="0.25">
      <c r="A64" s="153" t="str">
        <f>'Цели реализации ИПР 2019'!A63</f>
        <v>1.2.1.1.6.10</v>
      </c>
      <c r="B64" s="164" t="str">
        <f>'Цели реализации ИПР 2019'!B63</f>
        <v>Замена ТН-220 кВ</v>
      </c>
      <c r="C64" s="160" t="str">
        <f>'Цели реализации ИПР 2019'!C63</f>
        <v>I_СПС_2018_1.2.1.1.5.5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>
        <v>3.7</v>
      </c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>
        <v>3.7</v>
      </c>
      <c r="AH64" s="95"/>
      <c r="AI64" s="95"/>
      <c r="AJ64" s="95"/>
      <c r="AK64" s="95"/>
      <c r="AL64" s="9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</row>
    <row r="65" spans="1:51" x14ac:dyDescent="0.25">
      <c r="A65" s="153" t="str">
        <f>'Цели реализации ИПР 2019'!A64</f>
        <v>1.2.1.1.6.11</v>
      </c>
      <c r="B65" s="164" t="str">
        <f>'Цели реализации ИПР 2019'!B64</f>
        <v xml:space="preserve">Замена В-110 кВ и ТТ-110 кВ </v>
      </c>
      <c r="C65" s="160" t="str">
        <f>'Цели реализации ИПР 2019'!C64</f>
        <v>I_СПС_2018_1.2.1.1.5.6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>
        <v>4.7</v>
      </c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>
        <v>4.7</v>
      </c>
      <c r="AH65" s="95"/>
      <c r="AI65" s="95"/>
      <c r="AJ65" s="95"/>
      <c r="AK65" s="95"/>
      <c r="AL65" s="9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</row>
    <row r="66" spans="1:51" x14ac:dyDescent="0.25">
      <c r="A66" s="153" t="str">
        <f>'Цели реализации ИПР 2019'!A65</f>
        <v>1.2.1.1.6.12</v>
      </c>
      <c r="B66" s="175" t="str">
        <f>'Цели реализации ИПР 2019'!B65</f>
        <v>Замена ТТ-220 кВ</v>
      </c>
      <c r="C66" s="160" t="str">
        <f>'Цели реализации ИПР 2019'!C65</f>
        <v>I_СПС_2019_1.2.1.1.5.1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>
        <v>5.2</v>
      </c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>
        <v>5.2</v>
      </c>
      <c r="AH66" s="95"/>
      <c r="AI66" s="95"/>
      <c r="AJ66" s="95"/>
      <c r="AK66" s="95"/>
      <c r="AL66" s="9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</row>
    <row r="67" spans="1:51" x14ac:dyDescent="0.25">
      <c r="A67" s="153" t="str">
        <f>'Цели реализации ИПР 2019'!A66</f>
        <v>1.2.1.1.6.13</v>
      </c>
      <c r="B67" s="175" t="str">
        <f>'Цели реализации ИПР 2019'!B66</f>
        <v>Замена разъеденителейт 110 кВ</v>
      </c>
      <c r="C67" s="160" t="str">
        <f>'Цели реализации ИПР 2019'!C66</f>
        <v>I_СПС_2019_1.2.1.1.5.3</v>
      </c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>
        <v>3</v>
      </c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>
        <v>3</v>
      </c>
      <c r="AH67" s="95"/>
      <c r="AI67" s="95"/>
      <c r="AJ67" s="95"/>
      <c r="AK67" s="95"/>
      <c r="AL67" s="9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</row>
    <row r="68" spans="1:51" x14ac:dyDescent="0.25">
      <c r="A68" s="153" t="str">
        <f>'Цели реализации ИПР 2019'!A67</f>
        <v>1.2.1.1.6.15</v>
      </c>
      <c r="B68" s="175" t="str">
        <f>'Цели реализации ИПР 2019'!B67</f>
        <v>Замена разъединителей 220 кВ</v>
      </c>
      <c r="C68" s="160" t="str">
        <f>'Цели реализации ИПР 2019'!C67</f>
        <v>I_СПС_2019_1.2.1.1.5.6</v>
      </c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>
        <v>3.3899999999999997</v>
      </c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>
        <v>3.3899999999999997</v>
      </c>
      <c r="AH68" s="95"/>
      <c r="AI68" s="95"/>
      <c r="AJ68" s="95"/>
      <c r="AK68" s="95"/>
      <c r="AL68" s="9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</row>
    <row r="69" spans="1:51" x14ac:dyDescent="0.25">
      <c r="A69" s="153" t="str">
        <f>'Цели реализации ИПР 2019'!A68</f>
        <v>1.2.1.1.6.16</v>
      </c>
      <c r="B69" s="172" t="str">
        <f>'Цели реализации ИПР 2019'!B68</f>
        <v xml:space="preserve">Реконструкция АТ </v>
      </c>
      <c r="C69" s="160" t="str">
        <f>'Цели реализации ИПР 2019'!C68</f>
        <v>I_СПС_2019_1.2.1.1.5.7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>
        <v>5</v>
      </c>
      <c r="AA69" s="95"/>
      <c r="AB69" s="95"/>
      <c r="AC69" s="95"/>
      <c r="AD69" s="95"/>
      <c r="AE69" s="95"/>
      <c r="AF69" s="95"/>
      <c r="AG69" s="95">
        <v>5</v>
      </c>
      <c r="AH69" s="95"/>
      <c r="AI69" s="95"/>
      <c r="AJ69" s="95"/>
      <c r="AK69" s="95"/>
      <c r="AL69" s="9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</row>
    <row r="70" spans="1:51" ht="31.5" x14ac:dyDescent="0.25">
      <c r="A70" s="153" t="str">
        <f>'Цели реализации ИПР 2019'!A69</f>
        <v>1.2.1.1.6.20</v>
      </c>
      <c r="B70" s="164" t="str">
        <f>'Цели реализации ИПР 2019'!B69</f>
        <v>Реконструкция основных и резервных защит ВЛ-110 кВ</v>
      </c>
      <c r="C70" s="160" t="str">
        <f>'Цели реализации ИПР 2019'!C69</f>
        <v>I_РЗА_2019_1.2.1.1.5.11</v>
      </c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>
        <v>10.8</v>
      </c>
      <c r="AA70" s="95"/>
      <c r="AB70" s="95"/>
      <c r="AC70" s="95"/>
      <c r="AD70" s="95"/>
      <c r="AE70" s="95"/>
      <c r="AF70" s="95"/>
      <c r="AG70" s="95">
        <v>10.8</v>
      </c>
      <c r="AH70" s="95"/>
      <c r="AI70" s="95"/>
      <c r="AJ70" s="95"/>
      <c r="AK70" s="95"/>
      <c r="AL70" s="9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</row>
    <row r="71" spans="1:51" ht="47.25" x14ac:dyDescent="0.25">
      <c r="A71" s="153" t="str">
        <f>'Цели реализации ИПР 2019'!A70</f>
        <v>1.2.1.1.6.22</v>
      </c>
      <c r="B71" s="172" t="str">
        <f>'Цели реализации ИПР 2019'!B70</f>
        <v xml:space="preserve">Реконструкция асфальто-бетонного покрытия, проездных путей ОРУ-110/220 кВ, хоздвора </v>
      </c>
      <c r="C71" s="160" t="str">
        <f>'Цели реализации ИПР 2019'!C70</f>
        <v>I_СПС_2020_1.2.1.1.5.2</v>
      </c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>
        <v>0.2</v>
      </c>
      <c r="AA71" s="95"/>
      <c r="AB71" s="95"/>
      <c r="AC71" s="95"/>
      <c r="AD71" s="95"/>
      <c r="AE71" s="95"/>
      <c r="AF71" s="95"/>
      <c r="AG71" s="95">
        <v>0.2</v>
      </c>
      <c r="AH71" s="95"/>
      <c r="AI71" s="95"/>
      <c r="AJ71" s="95"/>
      <c r="AK71" s="95"/>
      <c r="AL71" s="9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</row>
    <row r="72" spans="1:51" x14ac:dyDescent="0.25">
      <c r="A72" s="153" t="str">
        <f>'Цели реализации ИПР 2019'!A71</f>
        <v>1.2.1.1.6.24</v>
      </c>
      <c r="B72" s="175" t="str">
        <f>'Цели реализации ИПР 2019'!B71</f>
        <v>Реконструкция ДЗШ-110 кВ</v>
      </c>
      <c r="C72" s="160" t="str">
        <f>'Цели реализации ИПР 2019'!C71</f>
        <v>I_РЗА_2020_1.2.1.1.5.6</v>
      </c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>
        <v>1</v>
      </c>
      <c r="AA72" s="95"/>
      <c r="AB72" s="95"/>
      <c r="AC72" s="95"/>
      <c r="AD72" s="95"/>
      <c r="AE72" s="95"/>
      <c r="AF72" s="95"/>
      <c r="AG72" s="95">
        <v>1</v>
      </c>
      <c r="AH72" s="95"/>
      <c r="AI72" s="95"/>
      <c r="AJ72" s="95"/>
      <c r="AK72" s="95"/>
      <c r="AL72" s="9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</row>
    <row r="73" spans="1:51" x14ac:dyDescent="0.25">
      <c r="A73" s="156" t="str">
        <f>'Цели реализации ИПР 2019'!A72</f>
        <v>1.2.1.1.7</v>
      </c>
      <c r="B73" s="157" t="str">
        <f>'Цели реализации ИПР 2019'!B72</f>
        <v>ПС Аксаково</v>
      </c>
      <c r="C73" s="156" t="str">
        <f>'Цели реализации ИПР 2019'!C72</f>
        <v>Г</v>
      </c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>
        <f t="shared" ref="E73:AF73" si="8">SUM(S74:S81)</f>
        <v>10</v>
      </c>
      <c r="T73" s="95"/>
      <c r="U73" s="95"/>
      <c r="V73" s="95"/>
      <c r="W73" s="95"/>
      <c r="X73" s="95"/>
      <c r="Y73" s="95"/>
      <c r="Z73" s="95">
        <f t="shared" si="8"/>
        <v>39.5</v>
      </c>
      <c r="AA73" s="95"/>
      <c r="AB73" s="95"/>
      <c r="AC73" s="95"/>
      <c r="AD73" s="95"/>
      <c r="AE73" s="95"/>
      <c r="AF73" s="95"/>
      <c r="AG73" s="95">
        <f>SUM(AG74:AG81)</f>
        <v>49.5</v>
      </c>
      <c r="AH73" s="95"/>
      <c r="AI73" s="95"/>
      <c r="AJ73" s="95"/>
      <c r="AK73" s="95"/>
      <c r="AL73" s="9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</row>
    <row r="74" spans="1:51" x14ac:dyDescent="0.25">
      <c r="A74" s="153" t="s">
        <v>617</v>
      </c>
      <c r="B74" s="172" t="s">
        <v>618</v>
      </c>
      <c r="C74" s="160" t="s">
        <v>619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>
        <v>0.5</v>
      </c>
      <c r="AA74" s="95"/>
      <c r="AB74" s="95"/>
      <c r="AC74" s="95"/>
      <c r="AD74" s="95"/>
      <c r="AE74" s="95"/>
      <c r="AF74" s="95"/>
      <c r="AG74" s="95">
        <v>0.5</v>
      </c>
      <c r="AH74" s="95"/>
      <c r="AI74" s="95"/>
      <c r="AJ74" s="95"/>
      <c r="AK74" s="95"/>
      <c r="AL74" s="95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</row>
    <row r="75" spans="1:51" x14ac:dyDescent="0.25">
      <c r="A75" s="153" t="str">
        <f>'Цели реализации ИПР 2019'!A73</f>
        <v>1.2.1.1.7.10</v>
      </c>
      <c r="B75" s="172" t="str">
        <f>'Цели реализации ИПР 2019'!B73</f>
        <v>Замена ЩСН-0,4 кВ</v>
      </c>
      <c r="C75" s="160" t="str">
        <f>'Цели реализации ИПР 2019'!C73</f>
        <v>I_СПС_2019_1.2.1.1.6.2</v>
      </c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>
        <v>6</v>
      </c>
      <c r="AA75" s="95"/>
      <c r="AB75" s="95"/>
      <c r="AC75" s="95"/>
      <c r="AD75" s="95"/>
      <c r="AE75" s="95"/>
      <c r="AF75" s="95"/>
      <c r="AG75" s="95">
        <v>6</v>
      </c>
      <c r="AH75" s="95"/>
      <c r="AI75" s="95"/>
      <c r="AJ75" s="95"/>
      <c r="AK75" s="95"/>
      <c r="AL75" s="9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</row>
    <row r="76" spans="1:51" x14ac:dyDescent="0.25">
      <c r="A76" s="153" t="str">
        <f>'Цели реализации ИПР 2019'!A74</f>
        <v>1.2.1.1.7.11</v>
      </c>
      <c r="B76" s="176" t="str">
        <f>'Цели реализации ИПР 2019'!B74</f>
        <v xml:space="preserve">Замена разъединителей 35 кв </v>
      </c>
      <c r="C76" s="160" t="str">
        <f>'Цели реализации ИПР 2019'!C74</f>
        <v>I_СПС_2019_1.2.1.1.6.4</v>
      </c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>
        <v>3</v>
      </c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>
        <v>3</v>
      </c>
      <c r="AH76" s="95"/>
      <c r="AI76" s="95"/>
      <c r="AJ76" s="95"/>
      <c r="AK76" s="95"/>
      <c r="AL76" s="9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</row>
    <row r="77" spans="1:51" x14ac:dyDescent="0.25">
      <c r="A77" s="153" t="str">
        <f>'Цели реализации ИПР 2019'!A75</f>
        <v>1.2.1.1.7.12</v>
      </c>
      <c r="B77" s="175" t="str">
        <f>'Цели реализации ИПР 2019'!B75</f>
        <v>Реконструкция ДЗШ-110 кВ</v>
      </c>
      <c r="C77" s="160" t="str">
        <f>'Цели реализации ИПР 2019'!C75</f>
        <v>I_РЗА_2019_1.2.1.1.6.5</v>
      </c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>
        <v>1</v>
      </c>
      <c r="AA77" s="95"/>
      <c r="AB77" s="95"/>
      <c r="AC77" s="95"/>
      <c r="AD77" s="95"/>
      <c r="AE77" s="95"/>
      <c r="AF77" s="95"/>
      <c r="AG77" s="95">
        <v>1</v>
      </c>
      <c r="AH77" s="95"/>
      <c r="AI77" s="95"/>
      <c r="AJ77" s="95"/>
      <c r="AK77" s="95"/>
      <c r="AL77" s="9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</row>
    <row r="78" spans="1:51" ht="30" x14ac:dyDescent="0.25">
      <c r="A78" s="153" t="str">
        <f>'Цели реализации ИПР 2019'!A76</f>
        <v>1.2.1.1.7.13</v>
      </c>
      <c r="B78" s="175" t="str">
        <f>'Цели реализации ИПР 2019'!B76</f>
        <v xml:space="preserve">Реконструкция плавки гололеда с заменой КРУН-10 4Т, УПТ-1,2 </v>
      </c>
      <c r="C78" s="160" t="str">
        <f>'Цели реализации ИПР 2019'!C76</f>
        <v>I_СПС_2020_1.2.1.1.6.1</v>
      </c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>
        <v>31</v>
      </c>
      <c r="AA78" s="95"/>
      <c r="AB78" s="95"/>
      <c r="AC78" s="95"/>
      <c r="AD78" s="95"/>
      <c r="AE78" s="95"/>
      <c r="AF78" s="95"/>
      <c r="AG78" s="95">
        <v>31</v>
      </c>
      <c r="AH78" s="95"/>
      <c r="AI78" s="95"/>
      <c r="AJ78" s="95"/>
      <c r="AK78" s="95"/>
      <c r="AL78" s="9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</row>
    <row r="79" spans="1:51" x14ac:dyDescent="0.25">
      <c r="A79" s="153" t="str">
        <f>'Цели реализации ИПР 2019'!A77</f>
        <v>1.2.1.1.7.15</v>
      </c>
      <c r="B79" s="175" t="str">
        <f>'Цели реализации ИПР 2019'!B77</f>
        <v>Замена разъединителей 110 кВ</v>
      </c>
      <c r="C79" s="160" t="str">
        <f>'Цели реализации ИПР 2019'!C77</f>
        <v>I_СПС_2020_1.2.1.1.6.3</v>
      </c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>
        <v>7</v>
      </c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>
        <v>7</v>
      </c>
      <c r="AH79" s="95"/>
      <c r="AI79" s="95"/>
      <c r="AJ79" s="95"/>
      <c r="AK79" s="95"/>
      <c r="AL79" s="9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</row>
    <row r="80" spans="1:51" x14ac:dyDescent="0.25">
      <c r="A80" s="153" t="str">
        <f>'Цели реализации ИПР 2019'!A78</f>
        <v>1.2.1.1.7.17</v>
      </c>
      <c r="B80" s="175" t="str">
        <f>'Цели реализации ИПР 2019'!B78</f>
        <v>Реконструкция СН ПС с установкой ТСН</v>
      </c>
      <c r="C80" s="160" t="str">
        <f>'Цели реализации ИПР 2019'!C78</f>
        <v>I_СПС_2020_1.2.1.1.6.5</v>
      </c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>
        <v>0.5</v>
      </c>
      <c r="AA80" s="95"/>
      <c r="AB80" s="95"/>
      <c r="AC80" s="95"/>
      <c r="AD80" s="95"/>
      <c r="AE80" s="95"/>
      <c r="AF80" s="95"/>
      <c r="AG80" s="95">
        <v>0.5</v>
      </c>
      <c r="AH80" s="95"/>
      <c r="AI80" s="95"/>
      <c r="AJ80" s="95"/>
      <c r="AK80" s="95"/>
      <c r="AL80" s="9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</row>
    <row r="81" spans="1:51" x14ac:dyDescent="0.25">
      <c r="A81" s="153" t="str">
        <f>'Цели реализации ИПР 2019'!A79</f>
        <v>1.2.1.1.7.18</v>
      </c>
      <c r="B81" s="175" t="str">
        <f>'Цели реализации ИПР 2019'!B79</f>
        <v>Реконструкция АТ</v>
      </c>
      <c r="C81" s="160" t="str">
        <f>'Цели реализации ИПР 2019'!C79</f>
        <v>I_СПС_2020_1.2.1.1.6.6</v>
      </c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>
        <v>0.5</v>
      </c>
      <c r="AA81" s="95"/>
      <c r="AB81" s="95"/>
      <c r="AC81" s="95"/>
      <c r="AD81" s="95"/>
      <c r="AE81" s="95"/>
      <c r="AF81" s="95"/>
      <c r="AG81" s="95">
        <v>0.5</v>
      </c>
      <c r="AH81" s="95"/>
      <c r="AI81" s="95"/>
      <c r="AJ81" s="95"/>
      <c r="AK81" s="95"/>
      <c r="AL81" s="9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</row>
    <row r="82" spans="1:51" s="120" customFormat="1" x14ac:dyDescent="0.25">
      <c r="A82" s="156" t="str">
        <f>'Цели реализации ИПР 2019'!A80</f>
        <v>1.2.1.1.8</v>
      </c>
      <c r="B82" s="157" t="str">
        <f>'Цели реализации ИПР 2019'!B80</f>
        <v>ПС Самаровка</v>
      </c>
      <c r="C82" s="156" t="str">
        <f>'Цели реализации ИПР 2019'!C80</f>
        <v>Г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>
        <f t="shared" ref="E82:AF82" si="9">SUM(S83:S89)</f>
        <v>3.81</v>
      </c>
      <c r="T82" s="94"/>
      <c r="U82" s="94"/>
      <c r="V82" s="94"/>
      <c r="W82" s="94"/>
      <c r="X82" s="94"/>
      <c r="Y82" s="94"/>
      <c r="Z82" s="94">
        <f t="shared" si="9"/>
        <v>24.568999999999999</v>
      </c>
      <c r="AA82" s="94"/>
      <c r="AB82" s="94"/>
      <c r="AC82" s="94"/>
      <c r="AD82" s="94"/>
      <c r="AE82" s="94"/>
      <c r="AF82" s="94"/>
      <c r="AG82" s="94">
        <f>SUM(AG83:AG89)</f>
        <v>28.379000000000001</v>
      </c>
      <c r="AH82" s="94"/>
      <c r="AI82" s="94"/>
      <c r="AJ82" s="94"/>
      <c r="AK82" s="94"/>
      <c r="AL82" s="94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</row>
    <row r="83" spans="1:51" x14ac:dyDescent="0.25">
      <c r="A83" s="153" t="str">
        <f>'Цели реализации ИПР 2019'!A81</f>
        <v>1.2.1.1.8.1</v>
      </c>
      <c r="B83" s="159" t="str">
        <f>'Цели реализации ИПР 2019'!B81</f>
        <v xml:space="preserve">Замена ВМ-110 кВ и замена ТТ </v>
      </c>
      <c r="C83" s="153" t="str">
        <f>'Цели реализации ИПР 2019'!C81</f>
        <v>I_СПС_2016_1.2.1.1.8.1</v>
      </c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>
        <v>3.81</v>
      </c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>
        <v>3.81</v>
      </c>
      <c r="AH83" s="95"/>
      <c r="AI83" s="95"/>
      <c r="AJ83" s="95"/>
      <c r="AK83" s="95"/>
      <c r="AL83" s="9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</row>
    <row r="84" spans="1:51" x14ac:dyDescent="0.25">
      <c r="A84" s="153" t="str">
        <f>'Цели реализации ИПР 2019'!A82</f>
        <v>1.2.1.1.8.3</v>
      </c>
      <c r="B84" s="154" t="str">
        <f>'Цели реализации ИПР 2019'!B82</f>
        <v>Модернизация ПА-110 кВ</v>
      </c>
      <c r="C84" s="153" t="str">
        <f>'Цели реализации ИПР 2019'!C82</f>
        <v>I_РЗА_2016_1.2.1.1.8.5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>
        <v>2.5</v>
      </c>
      <c r="AA84" s="95"/>
      <c r="AB84" s="95"/>
      <c r="AC84" s="95"/>
      <c r="AD84" s="95"/>
      <c r="AE84" s="95"/>
      <c r="AF84" s="95"/>
      <c r="AG84" s="95">
        <v>2.5</v>
      </c>
      <c r="AH84" s="95"/>
      <c r="AI84" s="95"/>
      <c r="AJ84" s="95"/>
      <c r="AK84" s="95"/>
      <c r="AL84" s="9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</row>
    <row r="85" spans="1:51" ht="30" x14ac:dyDescent="0.25">
      <c r="A85" s="153" t="str">
        <f>'Цели реализации ИПР 2019'!A83</f>
        <v>1.2.1.1.8.7</v>
      </c>
      <c r="B85" s="175" t="str">
        <f>'Цели реализации ИПР 2019'!B83</f>
        <v xml:space="preserve">Замена переключающего устройства РПН АТ-2 </v>
      </c>
      <c r="C85" s="160" t="str">
        <f>'Цели реализации ИПР 2019'!C83</f>
        <v>I_СПС_2019_1.2.1.1.7.1</v>
      </c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>
        <v>5</v>
      </c>
      <c r="AA85" s="95"/>
      <c r="AB85" s="95"/>
      <c r="AC85" s="95"/>
      <c r="AD85" s="95"/>
      <c r="AE85" s="95"/>
      <c r="AF85" s="95"/>
      <c r="AG85" s="95">
        <v>5</v>
      </c>
      <c r="AH85" s="95"/>
      <c r="AI85" s="95"/>
      <c r="AJ85" s="95"/>
      <c r="AK85" s="95"/>
      <c r="AL85" s="9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</row>
    <row r="86" spans="1:51" x14ac:dyDescent="0.25">
      <c r="A86" s="153" t="str">
        <f>'Цели реализации ИПР 2019'!A84</f>
        <v>1.2.1.1.8.8</v>
      </c>
      <c r="B86" s="175" t="str">
        <f>'Цели реализации ИПР 2019'!B84</f>
        <v>Замена разъединителей 220 кВ</v>
      </c>
      <c r="C86" s="160" t="str">
        <f>'Цели реализации ИПР 2019'!C84</f>
        <v>I_СПС_2019_1.2.1.1.7.2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>
        <v>3.5</v>
      </c>
      <c r="AA86" s="95"/>
      <c r="AB86" s="95"/>
      <c r="AC86" s="95"/>
      <c r="AD86" s="95"/>
      <c r="AE86" s="95"/>
      <c r="AF86" s="95"/>
      <c r="AG86" s="95">
        <v>3.5</v>
      </c>
      <c r="AH86" s="95"/>
      <c r="AI86" s="95"/>
      <c r="AJ86" s="95"/>
      <c r="AK86" s="95"/>
      <c r="AL86" s="9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</row>
    <row r="87" spans="1:51" x14ac:dyDescent="0.25">
      <c r="A87" s="153" t="str">
        <f>'Цели реализации ИПР 2019'!A85</f>
        <v>1.2.1.1.8.9</v>
      </c>
      <c r="B87" s="176" t="str">
        <f>'Цели реализации ИПР 2019'!B85</f>
        <v>Замена разъединителей 110 кВ</v>
      </c>
      <c r="C87" s="160" t="str">
        <f>'Цели реализации ИПР 2019'!C85</f>
        <v>I_СПС_2019_1.2.1.1.7.3</v>
      </c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>
        <v>11.369</v>
      </c>
      <c r="AA87" s="95"/>
      <c r="AB87" s="95"/>
      <c r="AC87" s="95"/>
      <c r="AD87" s="95"/>
      <c r="AE87" s="95"/>
      <c r="AF87" s="95"/>
      <c r="AG87" s="95">
        <v>11.369</v>
      </c>
      <c r="AH87" s="95"/>
      <c r="AI87" s="95"/>
      <c r="AJ87" s="95"/>
      <c r="AK87" s="95"/>
      <c r="AL87" s="9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</row>
    <row r="88" spans="1:51" x14ac:dyDescent="0.25">
      <c r="A88" s="153" t="str">
        <f>'Цели реализации ИПР 2019'!A86</f>
        <v>1.2.1.1.8.10</v>
      </c>
      <c r="B88" s="164" t="str">
        <f>'Цели реализации ИПР 2019'!B86</f>
        <v>Реконструкция защит ВЛ-110 кВ</v>
      </c>
      <c r="C88" s="160" t="str">
        <f>'Цели реализации ИПР 2019'!C86</f>
        <v>I_РЗА_2019_1.2.1.1.7.5</v>
      </c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>
        <v>1.2</v>
      </c>
      <c r="AA88" s="95"/>
      <c r="AB88" s="95"/>
      <c r="AC88" s="95"/>
      <c r="AD88" s="95"/>
      <c r="AE88" s="95"/>
      <c r="AF88" s="95"/>
      <c r="AG88" s="95">
        <v>1.2</v>
      </c>
      <c r="AH88" s="95"/>
      <c r="AI88" s="95"/>
      <c r="AJ88" s="95"/>
      <c r="AK88" s="95"/>
      <c r="AL88" s="9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</row>
    <row r="89" spans="1:51" x14ac:dyDescent="0.25">
      <c r="A89" s="153" t="str">
        <f>'Цели реализации ИПР 2019'!A87</f>
        <v>1.2.1.1.8.14</v>
      </c>
      <c r="B89" s="175" t="str">
        <f>'Цели реализации ИПР 2019'!B87</f>
        <v>Реконструкция ДЗШ-110 кВ</v>
      </c>
      <c r="C89" s="160" t="str">
        <f>'Цели реализации ИПР 2019'!C87</f>
        <v>I_РЗА_2020_1.2.1.1.7.4</v>
      </c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>
        <v>1</v>
      </c>
      <c r="AA89" s="95"/>
      <c r="AB89" s="95"/>
      <c r="AC89" s="95"/>
      <c r="AD89" s="95"/>
      <c r="AE89" s="95"/>
      <c r="AF89" s="95"/>
      <c r="AG89" s="95">
        <v>1</v>
      </c>
      <c r="AH89" s="95"/>
      <c r="AI89" s="95"/>
      <c r="AJ89" s="95"/>
      <c r="AK89" s="95"/>
      <c r="AL89" s="9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</row>
    <row r="90" spans="1:51" s="120" customFormat="1" x14ac:dyDescent="0.25">
      <c r="A90" s="156" t="str">
        <f>'Цели реализации ИПР 2019'!A88</f>
        <v>1.2.1.1.9</v>
      </c>
      <c r="B90" s="157" t="str">
        <f>'Цели реализации ИПР 2019'!B88</f>
        <v>ПС Ашкадар</v>
      </c>
      <c r="C90" s="156" t="str">
        <f>'Цели реализации ИПР 2019'!C88</f>
        <v>Г</v>
      </c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>
        <f t="shared" ref="E90:AF90" si="10">SUM(S91:S96)</f>
        <v>4.5</v>
      </c>
      <c r="T90" s="94"/>
      <c r="U90" s="94"/>
      <c r="V90" s="94"/>
      <c r="W90" s="94"/>
      <c r="X90" s="94"/>
      <c r="Y90" s="94"/>
      <c r="Z90" s="94">
        <f t="shared" si="10"/>
        <v>30.8</v>
      </c>
      <c r="AA90" s="94"/>
      <c r="AB90" s="94"/>
      <c r="AC90" s="94"/>
      <c r="AD90" s="94"/>
      <c r="AE90" s="94"/>
      <c r="AF90" s="94"/>
      <c r="AG90" s="94">
        <f>SUM(AG91:AG96)</f>
        <v>35.299999999999997</v>
      </c>
      <c r="AH90" s="94"/>
      <c r="AI90" s="94"/>
      <c r="AJ90" s="94"/>
      <c r="AK90" s="94"/>
      <c r="AL90" s="94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</row>
    <row r="91" spans="1:51" ht="31.5" x14ac:dyDescent="0.25">
      <c r="A91" s="153" t="str">
        <f>'Цели реализации ИПР 2019'!A89</f>
        <v>1.2.1.1.9.6</v>
      </c>
      <c r="B91" s="164" t="str">
        <f>'Цели реализации ИПР 2019'!B89</f>
        <v>Реконструкция АТ с заменой вводов 220 кВ</v>
      </c>
      <c r="C91" s="160" t="str">
        <f>'Цели реализации ИПР 2019'!C89</f>
        <v>I_СПС_2018_1.2.1.1.12.3</v>
      </c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>
        <v>7.5</v>
      </c>
      <c r="AA91" s="95"/>
      <c r="AB91" s="95"/>
      <c r="AC91" s="95"/>
      <c r="AD91" s="95"/>
      <c r="AE91" s="95"/>
      <c r="AF91" s="95"/>
      <c r="AG91" s="95">
        <v>7.5</v>
      </c>
      <c r="AH91" s="95"/>
      <c r="AI91" s="95"/>
      <c r="AJ91" s="95"/>
      <c r="AK91" s="95"/>
      <c r="AL91" s="9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</row>
    <row r="92" spans="1:51" x14ac:dyDescent="0.25">
      <c r="A92" s="153" t="str">
        <f>'Цели реализации ИПР 2019'!A90</f>
        <v>1.2.1.1.9.7</v>
      </c>
      <c r="B92" s="172" t="str">
        <f>'Цели реализации ИПР 2019'!B90</f>
        <v>Замена пожарных емкостей</v>
      </c>
      <c r="C92" s="160" t="str">
        <f>'Цели реализации ИПР 2019'!C90</f>
        <v>I_СПС_2018_1.2.1.1.12.4</v>
      </c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>
        <v>4.5</v>
      </c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>
        <v>4.5</v>
      </c>
      <c r="AH92" s="95"/>
      <c r="AI92" s="95"/>
      <c r="AJ92" s="95"/>
      <c r="AK92" s="95"/>
      <c r="AL92" s="9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</row>
    <row r="93" spans="1:51" x14ac:dyDescent="0.25">
      <c r="A93" s="153" t="str">
        <f>'Цели реализации ИПР 2019'!A91</f>
        <v>1.2.1.1.9.10</v>
      </c>
      <c r="B93" s="175" t="str">
        <f>'Цели реализации ИПР 2019'!B91</f>
        <v>Реконструкция ПА</v>
      </c>
      <c r="C93" s="160" t="str">
        <f>'Цели реализации ИПР 2019'!C91</f>
        <v>I_РЗА_2019_1.2.1.1.12.4</v>
      </c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>
        <v>2.5</v>
      </c>
      <c r="AA93" s="95"/>
      <c r="AB93" s="95"/>
      <c r="AC93" s="95"/>
      <c r="AD93" s="95"/>
      <c r="AE93" s="95"/>
      <c r="AF93" s="95"/>
      <c r="AG93" s="95">
        <v>2.5</v>
      </c>
      <c r="AH93" s="95"/>
      <c r="AI93" s="95"/>
      <c r="AJ93" s="95"/>
      <c r="AK93" s="95"/>
      <c r="AL93" s="9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1" x14ac:dyDescent="0.25">
      <c r="A94" s="153" t="str">
        <f>'Цели реализации ИПР 2019'!A92</f>
        <v>1.2.1.1.9.11</v>
      </c>
      <c r="B94" s="175" t="str">
        <f>'Цели реализации ИПР 2019'!B92</f>
        <v>Замена разъединителей 220кВ</v>
      </c>
      <c r="C94" s="160" t="str">
        <f>'Цели реализации ИПР 2019'!C92</f>
        <v>I_СПС_2020_1.2.1.1.12.1</v>
      </c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>
        <v>8</v>
      </c>
      <c r="AA94" s="95"/>
      <c r="AB94" s="95"/>
      <c r="AC94" s="95"/>
      <c r="AD94" s="95"/>
      <c r="AE94" s="95"/>
      <c r="AF94" s="95"/>
      <c r="AG94" s="95">
        <v>8</v>
      </c>
      <c r="AH94" s="95"/>
      <c r="AI94" s="95"/>
      <c r="AJ94" s="95"/>
      <c r="AK94" s="95"/>
      <c r="AL94" s="9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</row>
    <row r="95" spans="1:51" x14ac:dyDescent="0.25">
      <c r="A95" s="153" t="str">
        <f>'Цели реализации ИПР 2019'!A93</f>
        <v>1.2.1.1.9.12</v>
      </c>
      <c r="B95" s="175" t="str">
        <f>'Цели реализации ИПР 2019'!B93</f>
        <v xml:space="preserve">Замена разъединителей 110кВ </v>
      </c>
      <c r="C95" s="160" t="str">
        <f>'Цели реализации ИПР 2019'!C93</f>
        <v>I_СПС_2020_1.2.1.1.12.2</v>
      </c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>
        <v>12</v>
      </c>
      <c r="AA95" s="95"/>
      <c r="AB95" s="95"/>
      <c r="AC95" s="95"/>
      <c r="AD95" s="95"/>
      <c r="AE95" s="95"/>
      <c r="AF95" s="95"/>
      <c r="AG95" s="95">
        <v>12</v>
      </c>
      <c r="AH95" s="95"/>
      <c r="AI95" s="95"/>
      <c r="AJ95" s="95"/>
      <c r="AK95" s="95"/>
      <c r="AL95" s="9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</row>
    <row r="96" spans="1:51" ht="16.5" customHeight="1" x14ac:dyDescent="0.25">
      <c r="A96" s="153" t="str">
        <f>'Цели реализации ИПР 2019'!A94</f>
        <v>1.2.1.1.9.14</v>
      </c>
      <c r="B96" s="175" t="str">
        <f>'Цели реализации ИПР 2019'!B94</f>
        <v>Реконструкция защит ВЛ 110 кВ</v>
      </c>
      <c r="C96" s="160" t="str">
        <f>'Цели реализации ИПР 2019'!C94</f>
        <v>I_РЗА_2020_1.2.1.1.12.4</v>
      </c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>
        <v>0.8</v>
      </c>
      <c r="AA96" s="95"/>
      <c r="AB96" s="95"/>
      <c r="AC96" s="95"/>
      <c r="AD96" s="95"/>
      <c r="AE96" s="95"/>
      <c r="AF96" s="95"/>
      <c r="AG96" s="95">
        <v>0.8</v>
      </c>
      <c r="AH96" s="95"/>
      <c r="AI96" s="95"/>
      <c r="AJ96" s="95"/>
      <c r="AK96" s="95"/>
      <c r="AL96" s="9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</row>
    <row r="97" spans="1:51" s="120" customFormat="1" x14ac:dyDescent="0.25">
      <c r="A97" s="156" t="str">
        <f>'Цели реализации ИПР 2019'!A95</f>
        <v>1.2.1.1.10</v>
      </c>
      <c r="B97" s="157" t="str">
        <f>'Цели реализации ИПР 2019'!B95</f>
        <v>ПС Уфимская</v>
      </c>
      <c r="C97" s="156" t="str">
        <f>'Цели реализации ИПР 2019'!C95</f>
        <v>Г</v>
      </c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>
        <f t="shared" ref="E97:AF97" si="11">SUM(S98:S103)</f>
        <v>10.6</v>
      </c>
      <c r="T97" s="94"/>
      <c r="U97" s="94"/>
      <c r="V97" s="94"/>
      <c r="W97" s="94"/>
      <c r="X97" s="94"/>
      <c r="Y97" s="94"/>
      <c r="Z97" s="94">
        <f t="shared" si="11"/>
        <v>6.6</v>
      </c>
      <c r="AA97" s="94"/>
      <c r="AB97" s="94"/>
      <c r="AC97" s="94"/>
      <c r="AD97" s="94"/>
      <c r="AE97" s="94"/>
      <c r="AF97" s="94"/>
      <c r="AG97" s="94">
        <f>SUM(AG98:AG103)</f>
        <v>17.200000000000003</v>
      </c>
      <c r="AH97" s="94"/>
      <c r="AI97" s="94"/>
      <c r="AJ97" s="94"/>
      <c r="AK97" s="94"/>
      <c r="AL97" s="94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</row>
    <row r="98" spans="1:51" x14ac:dyDescent="0.25">
      <c r="A98" s="153" t="str">
        <f>'Цели реализации ИПР 2019'!A96</f>
        <v>1.2.1.1.10.3</v>
      </c>
      <c r="B98" s="175" t="str">
        <f>'Цели реализации ИПР 2019'!B96</f>
        <v>Замена АКБ</v>
      </c>
      <c r="C98" s="160" t="str">
        <f>'Цели реализации ИПР 2019'!C96</f>
        <v>I_СПС_2018_1.2.1.1.13.1</v>
      </c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>
        <v>2.6</v>
      </c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>
        <v>2.6</v>
      </c>
      <c r="AH98" s="95"/>
      <c r="AI98" s="95"/>
      <c r="AJ98" s="95"/>
      <c r="AK98" s="95"/>
      <c r="AL98" s="9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</row>
    <row r="99" spans="1:51" x14ac:dyDescent="0.25">
      <c r="A99" s="153" t="str">
        <f>'Цели реализации ИПР 2019'!A97</f>
        <v>1.2.1.1.10.6</v>
      </c>
      <c r="B99" s="175" t="str">
        <f>'Цели реализации ИПР 2019'!B97</f>
        <v>Реконструкция ПА</v>
      </c>
      <c r="C99" s="160" t="str">
        <f>'Цели реализации ИПР 2019'!C97</f>
        <v>I_РЗА_2018_1.2.1.1.13.4</v>
      </c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>
        <v>2.5</v>
      </c>
      <c r="AA99" s="95"/>
      <c r="AB99" s="95"/>
      <c r="AC99" s="95"/>
      <c r="AD99" s="95"/>
      <c r="AE99" s="95"/>
      <c r="AF99" s="95"/>
      <c r="AG99" s="95">
        <v>2.5</v>
      </c>
      <c r="AH99" s="95"/>
      <c r="AI99" s="95"/>
      <c r="AJ99" s="95"/>
      <c r="AK99" s="95"/>
      <c r="AL99" s="9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</row>
    <row r="100" spans="1:51" x14ac:dyDescent="0.25">
      <c r="A100" s="153" t="str">
        <f>'Цели реализации ИПР 2019'!A98</f>
        <v>1.2.1.1.10.7</v>
      </c>
      <c r="B100" s="164" t="str">
        <f>'Цели реализации ИПР 2019'!B98</f>
        <v>Реконструкции защит ВЛ 500</v>
      </c>
      <c r="C100" s="160" t="str">
        <f>'Цели реализации ИПР 2019'!C98</f>
        <v>I_РЗА_2019_1.2.1.1.13.2</v>
      </c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>
        <v>0.5</v>
      </c>
      <c r="AA100" s="95"/>
      <c r="AB100" s="95"/>
      <c r="AC100" s="95"/>
      <c r="AD100" s="95"/>
      <c r="AE100" s="95"/>
      <c r="AF100" s="95"/>
      <c r="AG100" s="95">
        <v>0.5</v>
      </c>
      <c r="AH100" s="95"/>
      <c r="AI100" s="95"/>
      <c r="AJ100" s="95"/>
      <c r="AK100" s="95"/>
      <c r="AL100" s="9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</row>
    <row r="101" spans="1:51" x14ac:dyDescent="0.25">
      <c r="A101" s="153" t="str">
        <f>'Цели реализации ИПР 2019'!A99</f>
        <v>1.2.1.1.10.9</v>
      </c>
      <c r="B101" s="175" t="str">
        <f>'Цели реализации ИПР 2019'!B99</f>
        <v>Замена ТТ-500</v>
      </c>
      <c r="C101" s="160" t="str">
        <f>'Цели реализации ИПР 2019'!C99</f>
        <v>I_СПС_2019_1.2.1.1.13.4</v>
      </c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>
        <v>8</v>
      </c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>
        <v>8</v>
      </c>
      <c r="AH101" s="95"/>
      <c r="AI101" s="95"/>
      <c r="AJ101" s="95"/>
      <c r="AK101" s="95"/>
      <c r="AL101" s="9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</row>
    <row r="102" spans="1:51" x14ac:dyDescent="0.25">
      <c r="A102" s="153" t="str">
        <f>'Цели реализации ИПР 2019'!A100</f>
        <v>1.2.1.1.10.10</v>
      </c>
      <c r="B102" s="172" t="str">
        <f>'Цели реализации ИПР 2019'!B100</f>
        <v>Устройство внутренних автодорог</v>
      </c>
      <c r="C102" s="160" t="str">
        <f>'Цели реализации ИПР 2019'!C100</f>
        <v>I_СПС_2019_1.2.1.1.13.5</v>
      </c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>
        <v>3</v>
      </c>
      <c r="AA102" s="95"/>
      <c r="AB102" s="95"/>
      <c r="AC102" s="95"/>
      <c r="AD102" s="95"/>
      <c r="AE102" s="95"/>
      <c r="AF102" s="95"/>
      <c r="AG102" s="95">
        <v>3</v>
      </c>
      <c r="AH102" s="95"/>
      <c r="AI102" s="95"/>
      <c r="AJ102" s="95"/>
      <c r="AK102" s="95"/>
      <c r="AL102" s="9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</row>
    <row r="103" spans="1:51" x14ac:dyDescent="0.25">
      <c r="A103" s="153" t="str">
        <f>'Цели реализации ИПР 2019'!A101</f>
        <v>1.2.1.1.10.13</v>
      </c>
      <c r="B103" s="172" t="str">
        <f>'Цели реализации ИПР 2019'!B101</f>
        <v>Замена ЩПТ</v>
      </c>
      <c r="C103" s="160" t="str">
        <f>'Цели реализации ИПР 2019'!C101</f>
        <v>I_СПС_2020_1.2.1.1.13.2</v>
      </c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>
        <v>0.6</v>
      </c>
      <c r="AA103" s="95"/>
      <c r="AB103" s="95"/>
      <c r="AC103" s="95"/>
      <c r="AD103" s="95"/>
      <c r="AE103" s="95"/>
      <c r="AF103" s="95"/>
      <c r="AG103" s="95">
        <v>0.6</v>
      </c>
      <c r="AH103" s="95"/>
      <c r="AI103" s="95"/>
      <c r="AJ103" s="95"/>
      <c r="AK103" s="95"/>
      <c r="AL103" s="9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</row>
    <row r="104" spans="1:51" s="120" customFormat="1" x14ac:dyDescent="0.25">
      <c r="A104" s="156" t="str">
        <f>'Цели реализации ИПР 2019'!A102</f>
        <v>1.2.1.1.11</v>
      </c>
      <c r="B104" s="157" t="str">
        <f>'Цели реализации ИПР 2019'!B102</f>
        <v>ПС Благовар</v>
      </c>
      <c r="C104" s="156" t="str">
        <f>'Цели реализации ИПР 2019'!C102</f>
        <v>Г</v>
      </c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>
        <f t="shared" ref="E104:AF104" si="12">SUM(S105:S111)</f>
        <v>7.9</v>
      </c>
      <c r="T104" s="94"/>
      <c r="U104" s="94"/>
      <c r="V104" s="94"/>
      <c r="W104" s="94"/>
      <c r="X104" s="94"/>
      <c r="Y104" s="94"/>
      <c r="Z104" s="94">
        <f t="shared" si="12"/>
        <v>9.6699999999999982</v>
      </c>
      <c r="AA104" s="94"/>
      <c r="AB104" s="94"/>
      <c r="AC104" s="94"/>
      <c r="AD104" s="94"/>
      <c r="AE104" s="94"/>
      <c r="AF104" s="94"/>
      <c r="AG104" s="94">
        <f>SUM(AG105:AG111)</f>
        <v>17.570000000000004</v>
      </c>
      <c r="AH104" s="94"/>
      <c r="AI104" s="94"/>
      <c r="AJ104" s="94"/>
      <c r="AK104" s="94"/>
      <c r="AL104" s="94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</row>
    <row r="105" spans="1:51" x14ac:dyDescent="0.25">
      <c r="A105" s="153" t="str">
        <f>'Цели реализации ИПР 2019'!A103</f>
        <v>1.2.1.1.11.3</v>
      </c>
      <c r="B105" s="175" t="str">
        <f>'Цели реализации ИПР 2019'!B103</f>
        <v>Замена ТН 110; замена ТТ 220кВ</v>
      </c>
      <c r="C105" s="160" t="str">
        <f>'Цели реализации ИПР 2019'!C103</f>
        <v>I_СПС_2018_1.2.1.1.4.1</v>
      </c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>
        <v>7.77</v>
      </c>
      <c r="AA105" s="95"/>
      <c r="AB105" s="95"/>
      <c r="AC105" s="95"/>
      <c r="AD105" s="95"/>
      <c r="AE105" s="95"/>
      <c r="AF105" s="95"/>
      <c r="AG105" s="95">
        <v>7.77</v>
      </c>
      <c r="AH105" s="95"/>
      <c r="AI105" s="95"/>
      <c r="AJ105" s="95"/>
      <c r="AK105" s="95"/>
      <c r="AL105" s="95"/>
    </row>
    <row r="106" spans="1:51" x14ac:dyDescent="0.25">
      <c r="A106" s="153" t="str">
        <f>'Цели реализации ИПР 2019'!A104</f>
        <v>1.2.1.1.11.10</v>
      </c>
      <c r="B106" s="175" t="str">
        <f>'Цели реализации ИПР 2019'!B104</f>
        <v>Замена разъединителей 220 кВ</v>
      </c>
      <c r="C106" s="160" t="str">
        <f>'Цели реализации ИПР 2019'!C104</f>
        <v>I_СПС_2020_1.2.1.1.4.3</v>
      </c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>
        <v>3.6000000000000005</v>
      </c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>
        <v>3.6000000000000005</v>
      </c>
      <c r="AH106" s="95"/>
      <c r="AI106" s="95"/>
      <c r="AJ106" s="95"/>
      <c r="AK106" s="95"/>
      <c r="AL106" s="95"/>
    </row>
    <row r="107" spans="1:51" x14ac:dyDescent="0.25">
      <c r="A107" s="153" t="str">
        <f>'Цели реализации ИПР 2019'!A105</f>
        <v>1.2.1.1.11.11</v>
      </c>
      <c r="B107" s="175" t="str">
        <f>'Цели реализации ИПР 2019'!B105</f>
        <v>Замена разъединителей 110 кВ</v>
      </c>
      <c r="C107" s="160" t="str">
        <f>'Цели реализации ИПР 2019'!C105</f>
        <v>I_СПС_2020_1.2.1.1.4.4</v>
      </c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>
        <v>4.3</v>
      </c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>
        <v>4.3</v>
      </c>
      <c r="AH107" s="95"/>
      <c r="AI107" s="95"/>
      <c r="AJ107" s="95"/>
      <c r="AK107" s="95"/>
      <c r="AL107" s="95"/>
    </row>
    <row r="108" spans="1:51" x14ac:dyDescent="0.25">
      <c r="A108" s="153" t="str">
        <f>'Цели реализации ИПР 2019'!A106</f>
        <v>1.2.1.1.11.13</v>
      </c>
      <c r="B108" s="172" t="str">
        <f>'Цели реализации ИПР 2019'!B106</f>
        <v>Замена пожарной емкости</v>
      </c>
      <c r="C108" s="160" t="str">
        <f>'Цели реализации ИПР 2019'!C106</f>
        <v>I_СПС_2020_1.2.1.1.4.7</v>
      </c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>
        <v>0.1</v>
      </c>
      <c r="AA108" s="95"/>
      <c r="AB108" s="95"/>
      <c r="AC108" s="95"/>
      <c r="AD108" s="95"/>
      <c r="AE108" s="95"/>
      <c r="AF108" s="95"/>
      <c r="AG108" s="95">
        <v>0.1</v>
      </c>
      <c r="AH108" s="95"/>
      <c r="AI108" s="95"/>
      <c r="AJ108" s="95"/>
      <c r="AK108" s="95"/>
      <c r="AL108" s="95"/>
    </row>
    <row r="109" spans="1:51" x14ac:dyDescent="0.25">
      <c r="A109" s="153" t="str">
        <f>'Цели реализации ИПР 2019'!A107</f>
        <v>1.2.1.1.11.14</v>
      </c>
      <c r="B109" s="172" t="str">
        <f>'Цели реализации ИПР 2019'!B107</f>
        <v>Реконструкция ОБР</v>
      </c>
      <c r="C109" s="160" t="str">
        <f>'Цели реализации ИПР 2019'!C107</f>
        <v>I_РЗА_2020_1.2.1.1.4.8</v>
      </c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>
        <v>0.7</v>
      </c>
      <c r="AA109" s="95"/>
      <c r="AB109" s="95"/>
      <c r="AC109" s="95"/>
      <c r="AD109" s="95"/>
      <c r="AE109" s="95"/>
      <c r="AF109" s="95"/>
      <c r="AG109" s="95">
        <v>0.7</v>
      </c>
      <c r="AH109" s="95"/>
      <c r="AI109" s="95"/>
      <c r="AJ109" s="95"/>
      <c r="AK109" s="95"/>
      <c r="AL109" s="95"/>
    </row>
    <row r="110" spans="1:51" ht="30" x14ac:dyDescent="0.25">
      <c r="A110" s="153" t="str">
        <f>'Цели реализации ИПР 2019'!A108</f>
        <v>1.2.1.1.11.15</v>
      </c>
      <c r="B110" s="175" t="str">
        <f>'Цели реализации ИПР 2019'!B108</f>
        <v>Реконструкция автоматики сигнализации ЩПТ</v>
      </c>
      <c r="C110" s="160" t="str">
        <f>'Цели реализации ИПР 2019'!C108</f>
        <v>I_РЗА_2020_1.2.1.1.4.9</v>
      </c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>
        <v>0.1</v>
      </c>
      <c r="AA110" s="95"/>
      <c r="AB110" s="95"/>
      <c r="AC110" s="95"/>
      <c r="AD110" s="95"/>
      <c r="AE110" s="95"/>
      <c r="AF110" s="95"/>
      <c r="AG110" s="95">
        <v>0.1</v>
      </c>
      <c r="AH110" s="95"/>
      <c r="AI110" s="95"/>
      <c r="AJ110" s="95"/>
      <c r="AK110" s="95"/>
      <c r="AL110" s="95"/>
    </row>
    <row r="111" spans="1:51" x14ac:dyDescent="0.25">
      <c r="A111" s="153" t="str">
        <f>'Цели реализации ИПР 2019'!A109</f>
        <v>1.2.1.1.11.16</v>
      </c>
      <c r="B111" s="172" t="str">
        <f>'Цели реализации ИПР 2019'!B109</f>
        <v>Реконструкция ДЗШ 110 кВ</v>
      </c>
      <c r="C111" s="160" t="str">
        <f>'Цели реализации ИПР 2019'!C109</f>
        <v>I_РЗА_2020_1.2.1.1.4.10</v>
      </c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>
        <v>1</v>
      </c>
      <c r="AA111" s="95"/>
      <c r="AB111" s="95"/>
      <c r="AC111" s="95"/>
      <c r="AD111" s="95"/>
      <c r="AE111" s="95"/>
      <c r="AF111" s="95"/>
      <c r="AG111" s="95">
        <v>1</v>
      </c>
      <c r="AH111" s="95"/>
      <c r="AI111" s="95"/>
      <c r="AJ111" s="95"/>
      <c r="AK111" s="95"/>
      <c r="AL111" s="95"/>
    </row>
    <row r="112" spans="1:51" s="120" customFormat="1" x14ac:dyDescent="0.25">
      <c r="A112" s="156" t="str">
        <f>'Цели реализации ИПР 2019'!A110</f>
        <v>1.2.1.1.12</v>
      </c>
      <c r="B112" s="157" t="str">
        <f>'Цели реализации ИПР 2019'!B110</f>
        <v>ПС Аргамак</v>
      </c>
      <c r="C112" s="156" t="str">
        <f>'Цели реализации ИПР 2019'!C110</f>
        <v>Г</v>
      </c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>
        <f t="shared" ref="E112:AF112" si="13">SUM(Z113:Z119)</f>
        <v>23.099999999999998</v>
      </c>
      <c r="AA112" s="94"/>
      <c r="AB112" s="94"/>
      <c r="AC112" s="94"/>
      <c r="AD112" s="94"/>
      <c r="AE112" s="94"/>
      <c r="AF112" s="94"/>
      <c r="AG112" s="94">
        <f>SUM(AG113:AG119)</f>
        <v>23.099999999999998</v>
      </c>
      <c r="AH112" s="94"/>
      <c r="AI112" s="94"/>
      <c r="AJ112" s="94"/>
      <c r="AK112" s="94"/>
      <c r="AL112" s="94"/>
    </row>
    <row r="113" spans="1:38" x14ac:dyDescent="0.25">
      <c r="A113" s="153" t="str">
        <f>'Цели реализации ИПР 2019'!A111</f>
        <v>1.2.1.1.12.1</v>
      </c>
      <c r="B113" s="154" t="str">
        <f>'Цели реализации ИПР 2019'!B111</f>
        <v>Модернизация ПА</v>
      </c>
      <c r="C113" s="153" t="str">
        <f>'Цели реализации ИПР 2019'!C111</f>
        <v>I_РЗА_2016_1.2.1.1.12.2</v>
      </c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>
        <v>8.9</v>
      </c>
      <c r="AA113" s="95"/>
      <c r="AB113" s="95"/>
      <c r="AC113" s="95"/>
      <c r="AD113" s="95"/>
      <c r="AE113" s="95"/>
      <c r="AF113" s="95"/>
      <c r="AG113" s="95">
        <v>8.9</v>
      </c>
      <c r="AH113" s="95"/>
      <c r="AI113" s="95"/>
      <c r="AJ113" s="95"/>
      <c r="AK113" s="95"/>
      <c r="AL113" s="95"/>
    </row>
    <row r="114" spans="1:38" x14ac:dyDescent="0.25">
      <c r="A114" s="153" t="str">
        <f>'Цели реализации ИПР 2019'!A112</f>
        <v>1.2.1.1.12.5</v>
      </c>
      <c r="B114" s="164" t="str">
        <f>'Цели реализации ИПР 2019'!B112</f>
        <v>Реконструкция защит ВЛ-110 кВ</v>
      </c>
      <c r="C114" s="160" t="str">
        <f>'Цели реализации ИПР 2019'!C112</f>
        <v>I_РЗА_2018_1.2.1.1.9.4</v>
      </c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>
        <v>3.6</v>
      </c>
      <c r="AA114" s="95"/>
      <c r="AB114" s="95"/>
      <c r="AC114" s="95"/>
      <c r="AD114" s="95"/>
      <c r="AE114" s="95"/>
      <c r="AF114" s="95"/>
      <c r="AG114" s="95">
        <v>3.6</v>
      </c>
      <c r="AH114" s="95"/>
      <c r="AI114" s="95"/>
      <c r="AJ114" s="95"/>
      <c r="AK114" s="95"/>
      <c r="AL114" s="95"/>
    </row>
    <row r="115" spans="1:38" x14ac:dyDescent="0.25">
      <c r="A115" s="153" t="str">
        <f>'Цели реализации ИПР 2019'!A113</f>
        <v>1.2.1.1.12.7</v>
      </c>
      <c r="B115" s="164" t="str">
        <f>'Цели реализации ИПР 2019'!B113</f>
        <v>Замена ЩПТ</v>
      </c>
      <c r="C115" s="160" t="str">
        <f>'Цели реализации ИПР 2019'!C113</f>
        <v>I_СПС_2018_1.2.1.1.9.8</v>
      </c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>
        <v>3.85</v>
      </c>
      <c r="AA115" s="95"/>
      <c r="AB115" s="95"/>
      <c r="AC115" s="95"/>
      <c r="AD115" s="95"/>
      <c r="AE115" s="95"/>
      <c r="AF115" s="95"/>
      <c r="AG115" s="95">
        <v>3.85</v>
      </c>
      <c r="AH115" s="95"/>
      <c r="AI115" s="95"/>
      <c r="AJ115" s="95"/>
      <c r="AK115" s="95"/>
      <c r="AL115" s="95"/>
    </row>
    <row r="116" spans="1:38" x14ac:dyDescent="0.25">
      <c r="A116" s="153" t="str">
        <f>'Цели реализации ИПР 2019'!A114</f>
        <v>1.2.1.1.12.9</v>
      </c>
      <c r="B116" s="175" t="str">
        <f>'Цели реализации ИПР 2019'!B114</f>
        <v>Замена В-110 кВ и ТТ-110 кВ</v>
      </c>
      <c r="C116" s="160" t="str">
        <f>'Цели реализации ИПР 2019'!C114</f>
        <v>I_СПС_2019_1.2.1.1.9.1</v>
      </c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>
        <v>1</v>
      </c>
      <c r="AA116" s="95"/>
      <c r="AB116" s="95"/>
      <c r="AC116" s="95"/>
      <c r="AD116" s="95"/>
      <c r="AE116" s="95"/>
      <c r="AF116" s="95"/>
      <c r="AG116" s="95">
        <v>1</v>
      </c>
      <c r="AH116" s="95"/>
      <c r="AI116" s="95"/>
      <c r="AJ116" s="95"/>
      <c r="AK116" s="95"/>
      <c r="AL116" s="95"/>
    </row>
    <row r="117" spans="1:38" x14ac:dyDescent="0.25">
      <c r="A117" s="153" t="str">
        <f>'Цели реализации ИПР 2019'!A115</f>
        <v>1.2.1.1.12.10</v>
      </c>
      <c r="B117" s="175" t="str">
        <f>'Цели реализации ИПР 2019'!B115</f>
        <v>Замена ТН 35 кВ, ТН-110 кВ</v>
      </c>
      <c r="C117" s="160" t="str">
        <f>'Цели реализации ИПР 2019'!C115</f>
        <v>I_СПС_2019_1.2.1.1.9.2</v>
      </c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>
        <v>1.2</v>
      </c>
      <c r="AA117" s="95"/>
      <c r="AB117" s="95"/>
      <c r="AC117" s="95"/>
      <c r="AD117" s="95"/>
      <c r="AE117" s="95"/>
      <c r="AF117" s="95"/>
      <c r="AG117" s="95">
        <v>1.2</v>
      </c>
      <c r="AH117" s="95"/>
      <c r="AI117" s="95"/>
      <c r="AJ117" s="95"/>
      <c r="AK117" s="95"/>
      <c r="AL117" s="95"/>
    </row>
    <row r="118" spans="1:38" x14ac:dyDescent="0.25">
      <c r="A118" s="153" t="str">
        <f>'Цели реализации ИПР 2019'!A116</f>
        <v>1.2.1.1.12.11</v>
      </c>
      <c r="B118" s="172" t="str">
        <f>'Цели реализации ИПР 2019'!B116</f>
        <v>Замена пожарных емкостей</v>
      </c>
      <c r="C118" s="160" t="str">
        <f>'Цели реализации ИПР 2019'!C116</f>
        <v>I_СПС_2019_1.2.1.1.9.4</v>
      </c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>
        <v>4.3499999999999996</v>
      </c>
      <c r="AA118" s="95"/>
      <c r="AB118" s="95"/>
      <c r="AC118" s="95"/>
      <c r="AD118" s="95"/>
      <c r="AE118" s="95"/>
      <c r="AF118" s="95"/>
      <c r="AG118" s="95">
        <v>4.3499999999999996</v>
      </c>
      <c r="AH118" s="95"/>
      <c r="AI118" s="95"/>
      <c r="AJ118" s="95"/>
      <c r="AK118" s="95"/>
      <c r="AL118" s="95"/>
    </row>
    <row r="119" spans="1:38" x14ac:dyDescent="0.25">
      <c r="A119" s="153" t="str">
        <f>'Цели реализации ИПР 2019'!A117</f>
        <v>1.2.1.1.12.16</v>
      </c>
      <c r="B119" s="172" t="str">
        <f>'Цели реализации ИПР 2019'!B117</f>
        <v>Замена ЩСН-0,4 кВ</v>
      </c>
      <c r="C119" s="160" t="str">
        <f>'Цели реализации ИПР 2019'!C117</f>
        <v>I_СПС_2020_1.2.1.1.9.4</v>
      </c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>
        <v>0.2</v>
      </c>
      <c r="AA119" s="95"/>
      <c r="AB119" s="95"/>
      <c r="AC119" s="95"/>
      <c r="AD119" s="95"/>
      <c r="AE119" s="95"/>
      <c r="AF119" s="95"/>
      <c r="AG119" s="95">
        <v>0.2</v>
      </c>
      <c r="AH119" s="95"/>
      <c r="AI119" s="95"/>
      <c r="AJ119" s="95"/>
      <c r="AK119" s="95"/>
      <c r="AL119" s="95"/>
    </row>
    <row r="120" spans="1:38" s="120" customFormat="1" x14ac:dyDescent="0.25">
      <c r="A120" s="156" t="str">
        <f>'Цели реализации ИПР 2019'!A118</f>
        <v>1.2.1.1.13</v>
      </c>
      <c r="B120" s="157" t="str">
        <f>'Цели реализации ИПР 2019'!B118</f>
        <v>ПС Иремель</v>
      </c>
      <c r="C120" s="156" t="str">
        <f>'Цели реализации ИПР 2019'!C118</f>
        <v>Г</v>
      </c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>
        <f t="shared" ref="E120:AF120" si="14">SUM(S121:S125)</f>
        <v>6.29</v>
      </c>
      <c r="T120" s="94"/>
      <c r="U120" s="94"/>
      <c r="V120" s="94"/>
      <c r="W120" s="94"/>
      <c r="X120" s="94"/>
      <c r="Y120" s="94"/>
      <c r="Z120" s="94">
        <f t="shared" si="14"/>
        <v>27.526</v>
      </c>
      <c r="AA120" s="94"/>
      <c r="AB120" s="94"/>
      <c r="AC120" s="94"/>
      <c r="AD120" s="94"/>
      <c r="AE120" s="94"/>
      <c r="AF120" s="94"/>
      <c r="AG120" s="94">
        <f>SUM(AG121:AG124)</f>
        <v>10.5</v>
      </c>
      <c r="AH120" s="94"/>
      <c r="AI120" s="94"/>
      <c r="AJ120" s="94"/>
      <c r="AK120" s="94"/>
      <c r="AL120" s="94"/>
    </row>
    <row r="121" spans="1:38" x14ac:dyDescent="0.25">
      <c r="A121" s="153" t="str">
        <f>'Цели реализации ИПР 2019'!A119</f>
        <v>1.2.1.1.13.6</v>
      </c>
      <c r="B121" s="175" t="str">
        <f>'Цели реализации ИПР 2019'!B119</f>
        <v>Замена ТН-110кВ</v>
      </c>
      <c r="C121" s="160" t="str">
        <f>'Цели реализации ИПР 2019'!C119</f>
        <v>I_СПС_2019_1.2.1.1.10.1</v>
      </c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>
        <v>2.7</v>
      </c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>
        <v>2.7</v>
      </c>
      <c r="AH121" s="95"/>
      <c r="AI121" s="95"/>
      <c r="AJ121" s="95"/>
      <c r="AK121" s="95"/>
      <c r="AL121" s="95"/>
    </row>
    <row r="122" spans="1:38" x14ac:dyDescent="0.25">
      <c r="A122" s="153" t="str">
        <f>'Цели реализации ИПР 2019'!A120</f>
        <v>1.2.1.1.13.7</v>
      </c>
      <c r="B122" s="175" t="str">
        <f>'Цели реализации ИПР 2019'!B120</f>
        <v>Реконструкция защит ВЛ-110 кВ</v>
      </c>
      <c r="C122" s="160" t="str">
        <f>'Цели реализации ИПР 2019'!C120</f>
        <v>I_РЗА_2019_1.2.1.1.10.2</v>
      </c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>
        <v>5</v>
      </c>
      <c r="AA122" s="95"/>
      <c r="AB122" s="95"/>
      <c r="AC122" s="95"/>
      <c r="AD122" s="95"/>
      <c r="AE122" s="95"/>
      <c r="AF122" s="95"/>
      <c r="AG122" s="95">
        <v>5</v>
      </c>
      <c r="AH122" s="95"/>
      <c r="AI122" s="95"/>
      <c r="AJ122" s="95"/>
      <c r="AK122" s="95"/>
      <c r="AL122" s="95"/>
    </row>
    <row r="123" spans="1:38" x14ac:dyDescent="0.25">
      <c r="A123" s="153" t="str">
        <f>'Цели реализации ИПР 2019'!A121</f>
        <v>1.2.1.1.13.8</v>
      </c>
      <c r="B123" s="175" t="str">
        <f>'Цели реализации ИПР 2019'!B121</f>
        <v>Реконструкции защит АТ</v>
      </c>
      <c r="C123" s="160" t="str">
        <f>'Цели реализации ИПР 2019'!C121</f>
        <v>I_РЗА_2019_1.2.1.1.10.3</v>
      </c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>
        <v>1.8000000000000003</v>
      </c>
      <c r="AA123" s="95"/>
      <c r="AB123" s="95"/>
      <c r="AC123" s="95"/>
      <c r="AD123" s="95"/>
      <c r="AE123" s="95"/>
      <c r="AF123" s="95"/>
      <c r="AG123" s="95">
        <v>1.8000000000000003</v>
      </c>
      <c r="AH123" s="95"/>
      <c r="AI123" s="95"/>
      <c r="AJ123" s="95"/>
      <c r="AK123" s="95"/>
      <c r="AL123" s="95"/>
    </row>
    <row r="124" spans="1:38" x14ac:dyDescent="0.25">
      <c r="A124" s="153" t="str">
        <f>'Цели реализации ИПР 2019'!A122</f>
        <v>1.2.1.1.13.14</v>
      </c>
      <c r="B124" s="175" t="str">
        <f>'Цели реализации ИПР 2019'!B122</f>
        <v>Реконструкция ДЗШ-110 кВ</v>
      </c>
      <c r="C124" s="160" t="str">
        <f>'Цели реализации ИПР 2019'!C122</f>
        <v>I_РЗА_2020_1.2.1.1.10.6</v>
      </c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>
        <v>1</v>
      </c>
      <c r="AA124" s="95"/>
      <c r="AB124" s="95"/>
      <c r="AC124" s="95"/>
      <c r="AD124" s="95"/>
      <c r="AE124" s="95"/>
      <c r="AF124" s="95"/>
      <c r="AG124" s="95">
        <v>1</v>
      </c>
      <c r="AH124" s="95"/>
      <c r="AI124" s="95"/>
      <c r="AJ124" s="95"/>
      <c r="AK124" s="95"/>
      <c r="AL124" s="95"/>
    </row>
    <row r="125" spans="1:38" s="120" customFormat="1" x14ac:dyDescent="0.25">
      <c r="A125" s="156" t="str">
        <f>'Цели реализации ИПР 2019'!A123</f>
        <v>1.2.1.1.14</v>
      </c>
      <c r="B125" s="157" t="str">
        <f>'Цели реализации ИПР 2019'!B123</f>
        <v>ПС Туймазы</v>
      </c>
      <c r="C125" s="156" t="str">
        <f>'Цели реализации ИПР 2019'!C123</f>
        <v>Г</v>
      </c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>
        <f t="shared" ref="E125:AF125" si="15">SUM(S126:S131)</f>
        <v>3.59</v>
      </c>
      <c r="T125" s="94"/>
      <c r="U125" s="94"/>
      <c r="V125" s="94"/>
      <c r="W125" s="94"/>
      <c r="X125" s="94"/>
      <c r="Y125" s="94"/>
      <c r="Z125" s="94">
        <f t="shared" si="15"/>
        <v>19.725999999999999</v>
      </c>
      <c r="AA125" s="94"/>
      <c r="AB125" s="94"/>
      <c r="AC125" s="94"/>
      <c r="AD125" s="94"/>
      <c r="AE125" s="94"/>
      <c r="AF125" s="94"/>
      <c r="AG125" s="94">
        <f>SUM(AG126:AG131)</f>
        <v>23.315999999999999</v>
      </c>
      <c r="AH125" s="94"/>
      <c r="AI125" s="94"/>
      <c r="AJ125" s="94"/>
      <c r="AK125" s="94"/>
      <c r="AL125" s="94"/>
    </row>
    <row r="126" spans="1:38" x14ac:dyDescent="0.25">
      <c r="A126" s="153" t="str">
        <f>'Цели реализации ИПР 2019'!A124</f>
        <v>1.2.1.1.14.1</v>
      </c>
      <c r="B126" s="154" t="str">
        <f>'Цели реализации ИПР 2019'!B124</f>
        <v>Реконструкция защит ВЛ-110 кВ</v>
      </c>
      <c r="C126" s="153" t="str">
        <f>'Цели реализации ИПР 2019'!C124</f>
        <v>I_РЗА_2016_1.2.1.1.14.1</v>
      </c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>
        <v>0.7</v>
      </c>
      <c r="AA126" s="95"/>
      <c r="AB126" s="95"/>
      <c r="AC126" s="95"/>
      <c r="AD126" s="95"/>
      <c r="AE126" s="95"/>
      <c r="AF126" s="95"/>
      <c r="AG126" s="95">
        <v>0.7</v>
      </c>
      <c r="AH126" s="95"/>
      <c r="AI126" s="95"/>
      <c r="AJ126" s="95"/>
      <c r="AK126" s="95"/>
      <c r="AL126" s="95"/>
    </row>
    <row r="127" spans="1:38" x14ac:dyDescent="0.25">
      <c r="A127" s="153" t="str">
        <f>'Цели реализации ИПР 2019'!A125</f>
        <v>1.2.1.1.14.4</v>
      </c>
      <c r="B127" s="164" t="str">
        <f>'Цели реализации ИПР 2019'!B125</f>
        <v>Реконструкция защит ВЛ-220 кВ</v>
      </c>
      <c r="C127" s="160" t="str">
        <f>'Цели реализации ИПР 2019'!C125</f>
        <v>I_РЗА_2018_1.2.1.1.11.2</v>
      </c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>
        <v>1</v>
      </c>
      <c r="AA127" s="95"/>
      <c r="AB127" s="95"/>
      <c r="AC127" s="95"/>
      <c r="AD127" s="95"/>
      <c r="AE127" s="95"/>
      <c r="AF127" s="95"/>
      <c r="AG127" s="95">
        <v>1</v>
      </c>
      <c r="AH127" s="95"/>
      <c r="AI127" s="95"/>
      <c r="AJ127" s="95"/>
      <c r="AK127" s="95"/>
      <c r="AL127" s="95"/>
    </row>
    <row r="128" spans="1:38" x14ac:dyDescent="0.25">
      <c r="A128" s="153" t="str">
        <f>'Цели реализации ИПР 2019'!A126</f>
        <v>1.2.1.1.14.5</v>
      </c>
      <c r="B128" s="175" t="str">
        <f>'Цели реализации ИПР 2019'!B126</f>
        <v>Замена ТН-220 кВ</v>
      </c>
      <c r="C128" s="160" t="str">
        <f>'Цели реализации ИПР 2019'!C126</f>
        <v>I_СПС_2018_1.2.1.1.11.5</v>
      </c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>
        <v>3.59</v>
      </c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>
        <v>3.59</v>
      </c>
      <c r="AH128" s="95"/>
      <c r="AI128" s="95"/>
      <c r="AJ128" s="95"/>
      <c r="AK128" s="95"/>
      <c r="AL128" s="95"/>
    </row>
    <row r="129" spans="1:38" x14ac:dyDescent="0.25">
      <c r="A129" s="153" t="str">
        <f>'Цели реализации ИПР 2019'!A127</f>
        <v>1.2.1.1.14.6</v>
      </c>
      <c r="B129" s="175" t="str">
        <f>'Цели реализации ИПР 2019'!B127</f>
        <v>Реконструкция АТ с заменой вводов</v>
      </c>
      <c r="C129" s="160" t="str">
        <f>'Цели реализации ИПР 2019'!C127</f>
        <v>I_СПС_2019_1.2.1.1.11.1</v>
      </c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>
        <v>6.8999999999999995</v>
      </c>
      <c r="AA129" s="95"/>
      <c r="AB129" s="95"/>
      <c r="AC129" s="95"/>
      <c r="AD129" s="95"/>
      <c r="AE129" s="95"/>
      <c r="AF129" s="95"/>
      <c r="AG129" s="95">
        <v>6.8999999999999995</v>
      </c>
      <c r="AH129" s="95"/>
      <c r="AI129" s="95"/>
      <c r="AJ129" s="95"/>
      <c r="AK129" s="95"/>
      <c r="AL129" s="95"/>
    </row>
    <row r="130" spans="1:38" x14ac:dyDescent="0.25">
      <c r="A130" s="153" t="str">
        <f>'Цели реализации ИПР 2019'!A128</f>
        <v>1.2.1.1.14.13</v>
      </c>
      <c r="B130" s="165" t="str">
        <f>'Цели реализации ИПР 2019'!B128</f>
        <v xml:space="preserve">Модернизация ПА-110 кВ </v>
      </c>
      <c r="C130" s="160" t="str">
        <f>'Цели реализации ИПР 2019'!C128</f>
        <v>I_РЗА_2019_1.2.1.1.11.9</v>
      </c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>
        <v>1.25</v>
      </c>
      <c r="AA130" s="95"/>
      <c r="AB130" s="95"/>
      <c r="AC130" s="95"/>
      <c r="AD130" s="95"/>
      <c r="AE130" s="95"/>
      <c r="AF130" s="95"/>
      <c r="AG130" s="95">
        <v>1.25</v>
      </c>
      <c r="AH130" s="95"/>
      <c r="AI130" s="95"/>
      <c r="AJ130" s="95"/>
      <c r="AK130" s="95"/>
      <c r="AL130" s="95"/>
    </row>
    <row r="131" spans="1:38" x14ac:dyDescent="0.25">
      <c r="A131" s="153" t="str">
        <f>'Цели реализации ИПР 2019'!A129</f>
        <v>1.2.1.1.14.17</v>
      </c>
      <c r="B131" s="175" t="str">
        <f>'Цели реализации ИПР 2019'!B129</f>
        <v>Замена разъединителей 110 кВ</v>
      </c>
      <c r="C131" s="160" t="str">
        <f>'Цели реализации ИПР 2019'!C129</f>
        <v>I_СПС_2020_1.2.1.1.11.3</v>
      </c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>
        <v>9.8759999999999994</v>
      </c>
      <c r="AA131" s="95"/>
      <c r="AB131" s="95"/>
      <c r="AC131" s="95"/>
      <c r="AD131" s="95"/>
      <c r="AE131" s="95"/>
      <c r="AF131" s="95"/>
      <c r="AG131" s="95">
        <v>9.8759999999999994</v>
      </c>
      <c r="AH131" s="95"/>
      <c r="AI131" s="95"/>
      <c r="AJ131" s="95"/>
      <c r="AK131" s="95"/>
      <c r="AL131" s="95"/>
    </row>
    <row r="132" spans="1:38" s="120" customFormat="1" ht="47.25" x14ac:dyDescent="0.25">
      <c r="A132" s="118" t="str">
        <f>'Цели реализации ИПР 2019'!A130</f>
        <v>1.4</v>
      </c>
      <c r="B132" s="116" t="str">
        <f>'Цели реализации ИПР 2019'!B130</f>
        <v>Прочее новое строительство объектов электросетевого хозяйства, всего, в том числе:</v>
      </c>
      <c r="C132" s="210" t="str">
        <f>'Цели реализации ИПР 2019'!C130</f>
        <v>Г</v>
      </c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>
        <f>SUM(AG133:AG136)</f>
        <v>11.7</v>
      </c>
      <c r="AH132" s="94"/>
      <c r="AI132" s="94"/>
      <c r="AJ132" s="94"/>
      <c r="AK132" s="94"/>
      <c r="AL132" s="94"/>
    </row>
    <row r="133" spans="1:38" ht="31.5" x14ac:dyDescent="0.25">
      <c r="A133" s="1" t="str">
        <f>'Цели реализации ИПР 2019'!A131</f>
        <v>1.4.3</v>
      </c>
      <c r="B133" s="3" t="str">
        <f>'Цели реализации ИПР 2019'!B131</f>
        <v>Строительство подъездной дороги ПС Гвардейская</v>
      </c>
      <c r="C133" s="96" t="str">
        <f>'Цели реализации ИПР 2019'!C131</f>
        <v>I_СПС_2019_1.2.1.1.14.1</v>
      </c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>
        <v>6.25</v>
      </c>
      <c r="AH133" s="95"/>
      <c r="AI133" s="95"/>
      <c r="AJ133" s="95"/>
      <c r="AK133" s="95"/>
      <c r="AL133" s="95"/>
    </row>
    <row r="134" spans="1:38" ht="47.25" x14ac:dyDescent="0.25">
      <c r="A134" s="1" t="str">
        <f>'Цели реализации ИПР 2019'!A132</f>
        <v>1.4.4</v>
      </c>
      <c r="B134" s="3" t="str">
        <f>'Цели реализации ИПР 2019'!B132</f>
        <v>Строительство тракторного гаража, совмещенного с теплым боксом ПС Гвардейская</v>
      </c>
      <c r="C134" s="96" t="str">
        <f>'Цели реализации ИПР 2019'!C132</f>
        <v>I_СПС_2019_1.2.1.1.14.2</v>
      </c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>
        <v>4.75</v>
      </c>
      <c r="AH134" s="95"/>
      <c r="AI134" s="95"/>
      <c r="AJ134" s="95"/>
      <c r="AK134" s="95"/>
      <c r="AL134" s="95"/>
    </row>
    <row r="135" spans="1:38" ht="31.5" x14ac:dyDescent="0.25">
      <c r="A135" s="1" t="str">
        <f>'Цели реализации ИПР 2019'!A133</f>
        <v>1.4.5</v>
      </c>
      <c r="B135" s="3" t="str">
        <f>'Цели реализации ИПР 2019'!B133</f>
        <v>Строительство теплого бокса (гараж, склад, слесарка) ПС Затон</v>
      </c>
      <c r="C135" s="96" t="str">
        <f>'Цели реализации ИПР 2019'!C133</f>
        <v>I_СПС_2020_1.4.1.1.1</v>
      </c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>
        <v>0.5</v>
      </c>
      <c r="AH135" s="95"/>
      <c r="AI135" s="95"/>
      <c r="AJ135" s="95"/>
      <c r="AK135" s="95"/>
      <c r="AL135" s="95"/>
    </row>
    <row r="136" spans="1:38" ht="31.5" x14ac:dyDescent="0.25">
      <c r="A136" s="1" t="str">
        <f>'Цели реализации ИПР 2019'!A134</f>
        <v>1.4.6</v>
      </c>
      <c r="B136" s="3" t="str">
        <f>'Цели реализации ИПР 2019'!B134</f>
        <v>Строительство теплого бокса (гараж, склад, слесарка) ПС Благовар</v>
      </c>
      <c r="C136" s="96" t="str">
        <f>'Цели реализации ИПР 2019'!C134</f>
        <v>I_СПС_2020_1.4.2.1.1</v>
      </c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>
        <v>0.2</v>
      </c>
      <c r="AH136" s="95"/>
      <c r="AI136" s="95"/>
      <c r="AJ136" s="95"/>
      <c r="AK136" s="95"/>
      <c r="AL136" s="95"/>
    </row>
    <row r="137" spans="1:38" s="120" customFormat="1" ht="31.5" x14ac:dyDescent="0.25">
      <c r="A137" s="118" t="str">
        <f>'Цели реализации ИПР 2019'!A135</f>
        <v>1.6</v>
      </c>
      <c r="B137" s="116" t="str">
        <f>'Цели реализации ИПР 2019'!B135</f>
        <v>Прочие инвестиционные проекты, всего, в том числе:</v>
      </c>
      <c r="C137" s="210" t="str">
        <f>'Цели реализации ИПР 2019'!C135</f>
        <v>Г</v>
      </c>
      <c r="D137" s="94"/>
      <c r="E137" s="94">
        <f t="shared" ref="E137:AF137" si="16">SUM(E138:E152)</f>
        <v>11.498238983050847</v>
      </c>
      <c r="F137" s="94"/>
      <c r="G137" s="94"/>
      <c r="H137" s="94"/>
      <c r="I137" s="94"/>
      <c r="J137" s="94"/>
      <c r="K137" s="94"/>
      <c r="L137" s="94">
        <f t="shared" si="16"/>
        <v>19.949152542372882</v>
      </c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>
        <f>SUM(AG138:AG152)</f>
        <v>31.447391525423729</v>
      </c>
      <c r="AH137" s="94"/>
      <c r="AI137" s="94"/>
      <c r="AJ137" s="94"/>
      <c r="AK137" s="94"/>
      <c r="AL137" s="94"/>
    </row>
    <row r="138" spans="1:38" x14ac:dyDescent="0.25">
      <c r="A138" s="153" t="str">
        <f>'Цели реализации ИПР 2019'!A136</f>
        <v>1.6.25</v>
      </c>
      <c r="B138" s="178" t="str">
        <f>'Цели реализации ИПР 2019'!B136</f>
        <v>Ямаха викинг (3 шт.)</v>
      </c>
      <c r="C138" s="160" t="str">
        <f>'Цели реализации ИПР 2019'!C136</f>
        <v>I_ОНМ_2018_1.6.8</v>
      </c>
      <c r="D138" s="95"/>
      <c r="E138" s="95">
        <v>1.3008474576271187</v>
      </c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>
        <v>1.3008474576271187</v>
      </c>
      <c r="AH138" s="95"/>
      <c r="AI138" s="95"/>
      <c r="AJ138" s="95"/>
      <c r="AK138" s="95"/>
      <c r="AL138" s="95"/>
    </row>
    <row r="139" spans="1:38" ht="47.25" x14ac:dyDescent="0.25">
      <c r="A139" s="153" t="str">
        <f>'Цели реализации ИПР 2019'!A137</f>
        <v>1.6.26</v>
      </c>
      <c r="B139" s="178" t="str">
        <f>'Цели реализации ИПР 2019'!B137</f>
        <v>МЗСА-817711.001-05 с тентом, уклон спереди.(стойка, зап. Кол. С креплением) 5 шт.</v>
      </c>
      <c r="C139" s="160" t="str">
        <f>'Цели реализации ИПР 2019'!C137</f>
        <v>I_ОНМ_2018_1.6.9</v>
      </c>
      <c r="D139" s="95"/>
      <c r="E139" s="95">
        <v>6.7900000000000002E-2</v>
      </c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>
        <v>6.7900000000000002E-2</v>
      </c>
      <c r="AH139" s="95"/>
      <c r="AI139" s="95"/>
      <c r="AJ139" s="95"/>
      <c r="AK139" s="95"/>
      <c r="AL139" s="95"/>
    </row>
    <row r="140" spans="1:38" x14ac:dyDescent="0.25">
      <c r="A140" s="1" t="str">
        <f>'Цели реализации ИПР 2019'!A138</f>
        <v>1.6.27</v>
      </c>
      <c r="B140" s="179" t="str">
        <f>'Цели реализации ИПР 2019'!B138</f>
        <v>Газ-2705, 7 мест, диз. Дв. (4 шт)</v>
      </c>
      <c r="C140" s="52" t="str">
        <f>'Цели реализации ИПР 2019'!C138</f>
        <v>I_ОНМ_2018_1.6.10</v>
      </c>
      <c r="D140" s="95"/>
      <c r="E140" s="95">
        <v>2.406779661016949</v>
      </c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>
        <v>2.406779661016949</v>
      </c>
      <c r="AH140" s="95"/>
      <c r="AI140" s="95"/>
      <c r="AJ140" s="95"/>
      <c r="AK140" s="95"/>
      <c r="AL140" s="95"/>
    </row>
    <row r="141" spans="1:38" x14ac:dyDescent="0.25">
      <c r="A141" s="153" t="str">
        <f>'Цели реализации ИПР 2019'!A139</f>
        <v>1.6.47</v>
      </c>
      <c r="B141" s="159" t="str">
        <f>'Цели реализации ИПР 2019'!B139</f>
        <v>Прицеп 2 ПТС-4 самосвал (1 шт.)</v>
      </c>
      <c r="C141" s="160" t="str">
        <f>'Цели реализации ИПР 2019'!C139</f>
        <v>I_ОНМ_2018_1.6.33</v>
      </c>
      <c r="D141" s="95"/>
      <c r="E141" s="95">
        <v>0.21186440677966104</v>
      </c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>
        <v>0.21186440677966104</v>
      </c>
      <c r="AH141" s="95"/>
      <c r="AI141" s="95"/>
      <c r="AJ141" s="95"/>
      <c r="AK141" s="95"/>
      <c r="AL141" s="95"/>
    </row>
    <row r="142" spans="1:38" ht="30" x14ac:dyDescent="0.25">
      <c r="A142" s="153" t="str">
        <f>'Цели реализации ИПР 2019'!A140</f>
        <v>1.6.52</v>
      </c>
      <c r="B142" s="175" t="str">
        <f>'Цели реализации ИПР 2019'!B140</f>
        <v>Мини-погрузчик АНТ 1000 с навесным оборуд.(Ковш, вилы, отвал, шнекоротор)</v>
      </c>
      <c r="C142" s="160" t="str">
        <f>'Цели реализации ИПР 2019'!C140</f>
        <v>I_ОНМ_2019_1.6.2</v>
      </c>
      <c r="D142" s="95"/>
      <c r="E142" s="95">
        <v>2.6</v>
      </c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>
        <v>2.6</v>
      </c>
      <c r="AH142" s="95"/>
      <c r="AI142" s="95"/>
      <c r="AJ142" s="95"/>
      <c r="AK142" s="95"/>
      <c r="AL142" s="95"/>
    </row>
    <row r="143" spans="1:38" ht="31.5" x14ac:dyDescent="0.25">
      <c r="A143" s="153" t="str">
        <f>'Цели реализации ИПР 2019'!A141</f>
        <v>1.6.54</v>
      </c>
      <c r="B143" s="172" t="str">
        <f>'Цели реализации ИПР 2019'!B141</f>
        <v>Автовышка Socage DAJ-337 на базе УРАЛ НЕКСТ</v>
      </c>
      <c r="C143" s="160" t="str">
        <f>'Цели реализации ИПР 2019'!C141</f>
        <v>I_ОНМ_2019_1.6.6</v>
      </c>
      <c r="D143" s="95"/>
      <c r="E143" s="95"/>
      <c r="F143" s="95"/>
      <c r="G143" s="95"/>
      <c r="H143" s="95"/>
      <c r="I143" s="95"/>
      <c r="J143" s="95"/>
      <c r="K143" s="95"/>
      <c r="L143" s="95">
        <v>12</v>
      </c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>
        <v>12</v>
      </c>
      <c r="AH143" s="95"/>
      <c r="AI143" s="95"/>
      <c r="AJ143" s="95"/>
      <c r="AK143" s="95"/>
      <c r="AL143" s="95"/>
    </row>
    <row r="144" spans="1:38" ht="31.5" x14ac:dyDescent="0.25">
      <c r="A144" s="153" t="str">
        <f>'Цели реализации ИПР 2019'!A142</f>
        <v>1.6.55</v>
      </c>
      <c r="B144" s="172" t="str">
        <f>'Цели реализации ИПР 2019'!B142</f>
        <v>МК 03 на базе МТЗ-82 (кош, отвал, вилы, щетка)</v>
      </c>
      <c r="C144" s="160" t="str">
        <f>'Цели реализации ИПР 2019'!C142</f>
        <v>I_ОНМ_2019_1.6.7</v>
      </c>
      <c r="D144" s="95"/>
      <c r="E144" s="95"/>
      <c r="F144" s="95"/>
      <c r="G144" s="95"/>
      <c r="H144" s="95"/>
      <c r="I144" s="95"/>
      <c r="J144" s="95"/>
      <c r="K144" s="95"/>
      <c r="L144" s="95">
        <v>1.4491525423728815</v>
      </c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>
        <v>1.4491525423728815</v>
      </c>
      <c r="AH144" s="95"/>
      <c r="AI144" s="95"/>
      <c r="AJ144" s="95"/>
      <c r="AK144" s="95"/>
      <c r="AL144" s="95"/>
    </row>
    <row r="145" spans="1:38" ht="30" x14ac:dyDescent="0.25">
      <c r="A145" s="153" t="str">
        <f>'Цели реализации ИПР 2019'!A143</f>
        <v>1.6.56</v>
      </c>
      <c r="B145" s="175" t="str">
        <f>'Цели реализации ИПР 2019'!B143</f>
        <v>Легковой автомобиль высокой с проходимостью (2 шт.)</v>
      </c>
      <c r="C145" s="160" t="str">
        <f>'Цели реализации ИПР 2019'!C143</f>
        <v>I_ОНМ_2019_1.6.8</v>
      </c>
      <c r="D145" s="95"/>
      <c r="E145" s="95">
        <v>1.6949152542372883</v>
      </c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>
        <v>1.6949152542372883</v>
      </c>
      <c r="AH145" s="95"/>
      <c r="AI145" s="95"/>
      <c r="AJ145" s="95"/>
      <c r="AK145" s="95"/>
      <c r="AL145" s="95"/>
    </row>
    <row r="146" spans="1:38" ht="47.25" x14ac:dyDescent="0.25">
      <c r="A146" s="153" t="str">
        <f>'Цели реализации ИПР 2019'!A144</f>
        <v>1.6.57</v>
      </c>
      <c r="B146" s="172" t="str">
        <f>'Цели реализации ИПР 2019'!B144</f>
        <v>цельнометаллический фургон Газель A31R32/A31R33 с короткой базой и средней крышей. 3 мест</v>
      </c>
      <c r="C146" s="160" t="str">
        <f>'Цели реализации ИПР 2019'!C144</f>
        <v>I_ОНМ_2019_1.6.9</v>
      </c>
      <c r="D146" s="95"/>
      <c r="E146" s="95">
        <v>1.2</v>
      </c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>
        <v>1.2</v>
      </c>
      <c r="AH146" s="95"/>
      <c r="AI146" s="95"/>
      <c r="AJ146" s="95"/>
      <c r="AK146" s="95"/>
      <c r="AL146" s="95"/>
    </row>
    <row r="147" spans="1:38" x14ac:dyDescent="0.25">
      <c r="A147" s="153" t="str">
        <f>'Цели реализации ИПР 2019'!A145</f>
        <v>1.6.58</v>
      </c>
      <c r="B147" s="172" t="str">
        <f>'Цели реализации ИПР 2019'!B145</f>
        <v>Микроомметр</v>
      </c>
      <c r="C147" s="160" t="str">
        <f>'Цели реализации ИПР 2019'!C145</f>
        <v>I_ОНМ_2019_1.6.10</v>
      </c>
      <c r="D147" s="95"/>
      <c r="E147" s="95">
        <v>0.11</v>
      </c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>
        <v>0.11</v>
      </c>
      <c r="AH147" s="95"/>
      <c r="AI147" s="95"/>
      <c r="AJ147" s="95"/>
      <c r="AK147" s="95"/>
      <c r="AL147" s="95"/>
    </row>
    <row r="148" spans="1:38" ht="31.5" x14ac:dyDescent="0.25">
      <c r="A148" s="153" t="str">
        <f>'Цели реализации ИПР 2019'!A146</f>
        <v>1.6.61</v>
      </c>
      <c r="B148" s="172" t="str">
        <f>'Цели реализации ИПР 2019'!B146</f>
        <v>Установка очистки сточных вод ПОТОК 1М</v>
      </c>
      <c r="C148" s="160" t="str">
        <f>'Цели реализации ИПР 2019'!C146</f>
        <v>I_ОНМ_2019_1.6.13</v>
      </c>
      <c r="D148" s="95"/>
      <c r="E148" s="95">
        <v>0.35</v>
      </c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>
        <v>0.35</v>
      </c>
      <c r="AH148" s="95"/>
      <c r="AI148" s="95"/>
      <c r="AJ148" s="95"/>
      <c r="AK148" s="95"/>
      <c r="AL148" s="95"/>
    </row>
    <row r="149" spans="1:38" ht="31.5" x14ac:dyDescent="0.25">
      <c r="A149" s="153" t="str">
        <f>'Цели реализации ИПР 2019'!A147</f>
        <v>1.6.62</v>
      </c>
      <c r="B149" s="172" t="str">
        <f>'Цели реализации ИПР 2019'!B147</f>
        <v>Электроталь«Балканско Exo»   тип Т-10 г/п 5т.</v>
      </c>
      <c r="C149" s="160" t="str">
        <f>'Цели реализации ИПР 2019'!C147</f>
        <v>I_ОНМ_2019_1.6.14</v>
      </c>
      <c r="D149" s="95"/>
      <c r="E149" s="95">
        <v>0.2</v>
      </c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>
        <v>0.2</v>
      </c>
      <c r="AH149" s="95"/>
      <c r="AI149" s="95"/>
      <c r="AJ149" s="95"/>
      <c r="AK149" s="95"/>
      <c r="AL149" s="95"/>
    </row>
    <row r="150" spans="1:38" ht="31.5" x14ac:dyDescent="0.25">
      <c r="A150" s="1" t="str">
        <f>'Цели реализации ИПР 2019'!A148</f>
        <v>1.6.80</v>
      </c>
      <c r="B150" s="180" t="str">
        <f>'Цели реализации ИПР 2019'!B148</f>
        <v>Бригадный а/м линейщиков на базе КАМАЗ-5350</v>
      </c>
      <c r="C150" s="52" t="str">
        <f>'Цели реализации ИПР 2019'!C148</f>
        <v>I_ОНМ_2021_1.6.1.1</v>
      </c>
      <c r="D150" s="95"/>
      <c r="E150" s="95"/>
      <c r="F150" s="95"/>
      <c r="G150" s="95"/>
      <c r="H150" s="95"/>
      <c r="I150" s="95"/>
      <c r="J150" s="95"/>
      <c r="K150" s="95"/>
      <c r="L150" s="95">
        <v>6.5</v>
      </c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>
        <v>6.5</v>
      </c>
      <c r="AH150" s="95"/>
      <c r="AI150" s="95"/>
      <c r="AJ150" s="95"/>
      <c r="AK150" s="95"/>
      <c r="AL150" s="95"/>
    </row>
    <row r="151" spans="1:38" ht="30" x14ac:dyDescent="0.25">
      <c r="A151" s="153" t="str">
        <f>'Цели реализации ИПР 2019'!A149</f>
        <v>1.6.82</v>
      </c>
      <c r="B151" s="175" t="str">
        <f>'Цели реализации ИПР 2019'!B149</f>
        <v>Приобретение прибора контроля выключателей ПКВ/М7</v>
      </c>
      <c r="C151" s="160" t="str">
        <f>'Цели реализации ИПР 2019'!C149</f>
        <v>I_ОНМ_2019_1.6.1.3</v>
      </c>
      <c r="D151" s="95"/>
      <c r="E151" s="95">
        <v>0.33898305084745767</v>
      </c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>
        <v>0.33898305084745767</v>
      </c>
      <c r="AH151" s="95"/>
      <c r="AI151" s="95"/>
      <c r="AJ151" s="95"/>
      <c r="AK151" s="95"/>
      <c r="AL151" s="95"/>
    </row>
    <row r="152" spans="1:38" ht="30" x14ac:dyDescent="0.25">
      <c r="A152" s="153" t="str">
        <f>'Цели реализации ИПР 2019'!A150</f>
        <v>1.6.84</v>
      </c>
      <c r="B152" s="175" t="str">
        <f>'Цели реализации ИПР 2019'!B150</f>
        <v>Приобретение анализатора характеристик выключателей EGIL</v>
      </c>
      <c r="C152" s="160" t="str">
        <f>'Цели реализации ИПР 2019'!C150</f>
        <v>I_ОНМ_2019_1.6.1.5</v>
      </c>
      <c r="D152" s="95"/>
      <c r="E152" s="95">
        <v>1.0169491525423728</v>
      </c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>
        <v>1.0169491525423728</v>
      </c>
      <c r="AH152" s="95"/>
      <c r="AI152" s="95"/>
      <c r="AJ152" s="95"/>
      <c r="AK152" s="95"/>
      <c r="AL152" s="95"/>
    </row>
  </sheetData>
  <autoFilter ref="A19:AY152"/>
  <mergeCells count="25">
    <mergeCell ref="A13:AL13"/>
    <mergeCell ref="A14:AL14"/>
    <mergeCell ref="A15:A18"/>
    <mergeCell ref="B15:B18"/>
    <mergeCell ref="C15:C18"/>
    <mergeCell ref="Y16:AE16"/>
    <mergeCell ref="D16:J16"/>
    <mergeCell ref="K16:Q16"/>
    <mergeCell ref="R16:X16"/>
    <mergeCell ref="D15:AE15"/>
    <mergeCell ref="AG17:AL17"/>
    <mergeCell ref="L17:Q17"/>
    <mergeCell ref="S17:X17"/>
    <mergeCell ref="Z17:AE17"/>
    <mergeCell ref="E17:J17"/>
    <mergeCell ref="AF15:AL16"/>
    <mergeCell ref="A8:AL8"/>
    <mergeCell ref="A10:AL10"/>
    <mergeCell ref="A12:AL12"/>
    <mergeCell ref="A7:AL7"/>
    <mergeCell ref="AJ1:AL1"/>
    <mergeCell ref="AJ2:AL2"/>
    <mergeCell ref="AJ3:AL3"/>
    <mergeCell ref="A4:AL4"/>
    <mergeCell ref="A5:AL5"/>
  </mergeCells>
  <pageMargins left="0.70866141732283472" right="0.70866141732283472" top="0.74803149606299213" bottom="0.74803149606299213" header="0.31496062992125984" footer="0.31496062992125984"/>
  <pageSetup paperSize="8" scale="2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52"/>
  <sheetViews>
    <sheetView view="pageBreakPreview" zoomScale="70" zoomScaleNormal="10" zoomScaleSheetLayoutView="70" workbookViewId="0">
      <selection activeCell="B21" sqref="B21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21.28515625" style="21" customWidth="1"/>
    <col min="5" max="10" width="12.140625" style="21" customWidth="1"/>
    <col min="11" max="11" width="21.28515625" style="21" customWidth="1"/>
    <col min="12" max="17" width="12.140625" style="21" customWidth="1"/>
    <col min="18" max="18" width="21.28515625" style="21" customWidth="1"/>
    <col min="19" max="24" width="12.140625" style="21" customWidth="1"/>
    <col min="25" max="25" width="21.28515625" style="21" customWidth="1"/>
    <col min="26" max="31" width="12.140625" style="21" customWidth="1"/>
    <col min="32" max="32" width="21.28515625" style="21" customWidth="1"/>
    <col min="33" max="38" width="12.140625" style="21" customWidth="1"/>
    <col min="39" max="16384" width="9.140625" style="21"/>
  </cols>
  <sheetData>
    <row r="1" spans="1:38" ht="18.75" x14ac:dyDescent="0.25">
      <c r="AJ1" s="320" t="s">
        <v>253</v>
      </c>
      <c r="AK1" s="320"/>
      <c r="AL1" s="320"/>
    </row>
    <row r="2" spans="1:38" ht="18.75" x14ac:dyDescent="0.25">
      <c r="AJ2" s="320" t="s">
        <v>254</v>
      </c>
      <c r="AK2" s="320"/>
      <c r="AL2" s="320"/>
    </row>
    <row r="3" spans="1:38" ht="18.75" x14ac:dyDescent="0.25">
      <c r="AJ3" s="320" t="s">
        <v>255</v>
      </c>
      <c r="AK3" s="320"/>
      <c r="AL3" s="320"/>
    </row>
    <row r="4" spans="1:38" ht="18.75" x14ac:dyDescent="0.3">
      <c r="A4" s="303" t="s">
        <v>246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</row>
    <row r="5" spans="1:38" ht="18.75" x14ac:dyDescent="0.3">
      <c r="A5" s="335" t="s">
        <v>249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</row>
    <row r="6" spans="1:38" x14ac:dyDescent="0.2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</row>
    <row r="7" spans="1:38" ht="18.75" x14ac:dyDescent="0.25">
      <c r="A7" s="268" t="str">
        <f>'Принятие к бух.учету2019'!A7:AL7</f>
        <v>Инвестиционная программа ООО "Башкирская сетевая компания"  2017-2021гг.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</row>
    <row r="8" spans="1:38" x14ac:dyDescent="0.25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</row>
    <row r="9" spans="1:38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</row>
    <row r="10" spans="1:38" ht="18.75" x14ac:dyDescent="0.3">
      <c r="A10" s="310" t="s">
        <v>88</v>
      </c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</row>
    <row r="11" spans="1:38" ht="18.75" x14ac:dyDescent="0.3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ht="18.75" x14ac:dyDescent="0.25">
      <c r="A12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</row>
    <row r="13" spans="1:38" x14ac:dyDescent="0.25">
      <c r="A13" s="319" t="s">
        <v>1</v>
      </c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</row>
    <row r="14" spans="1:38" x14ac:dyDescent="0.25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</row>
    <row r="15" spans="1:38" x14ac:dyDescent="0.25">
      <c r="A15" s="321" t="s">
        <v>2</v>
      </c>
      <c r="B15" s="321" t="s">
        <v>3</v>
      </c>
      <c r="C15" s="321" t="s">
        <v>4</v>
      </c>
      <c r="D15" s="325" t="s">
        <v>133</v>
      </c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7"/>
      <c r="AF15" s="328" t="s">
        <v>233</v>
      </c>
      <c r="AG15" s="329"/>
      <c r="AH15" s="329"/>
      <c r="AI15" s="329"/>
      <c r="AJ15" s="329"/>
      <c r="AK15" s="329"/>
      <c r="AL15" s="330"/>
    </row>
    <row r="16" spans="1:38" x14ac:dyDescent="0.25">
      <c r="A16" s="321"/>
      <c r="B16" s="321"/>
      <c r="C16" s="321"/>
      <c r="D16" s="336" t="s">
        <v>153</v>
      </c>
      <c r="E16" s="337"/>
      <c r="F16" s="337"/>
      <c r="G16" s="337"/>
      <c r="H16" s="337"/>
      <c r="I16" s="337"/>
      <c r="J16" s="338"/>
      <c r="K16" s="336" t="s">
        <v>154</v>
      </c>
      <c r="L16" s="337"/>
      <c r="M16" s="337"/>
      <c r="N16" s="337"/>
      <c r="O16" s="337"/>
      <c r="P16" s="337"/>
      <c r="Q16" s="338"/>
      <c r="R16" s="336" t="s">
        <v>155</v>
      </c>
      <c r="S16" s="337"/>
      <c r="T16" s="337"/>
      <c r="U16" s="337"/>
      <c r="V16" s="337"/>
      <c r="W16" s="337"/>
      <c r="X16" s="338"/>
      <c r="Y16" s="336" t="s">
        <v>156</v>
      </c>
      <c r="Z16" s="337"/>
      <c r="AA16" s="337"/>
      <c r="AB16" s="337"/>
      <c r="AC16" s="337"/>
      <c r="AD16" s="337"/>
      <c r="AE16" s="338"/>
      <c r="AF16" s="331"/>
      <c r="AG16" s="332"/>
      <c r="AH16" s="332"/>
      <c r="AI16" s="332"/>
      <c r="AJ16" s="332"/>
      <c r="AK16" s="332"/>
      <c r="AL16" s="333"/>
    </row>
    <row r="17" spans="1:53" ht="43.5" customHeight="1" x14ac:dyDescent="0.25">
      <c r="A17" s="321"/>
      <c r="B17" s="321"/>
      <c r="C17" s="321"/>
      <c r="D17" s="68" t="s">
        <v>144</v>
      </c>
      <c r="E17" s="336" t="s">
        <v>145</v>
      </c>
      <c r="F17" s="337"/>
      <c r="G17" s="337"/>
      <c r="H17" s="337"/>
      <c r="I17" s="337"/>
      <c r="J17" s="338"/>
      <c r="K17" s="68" t="s">
        <v>144</v>
      </c>
      <c r="L17" s="325" t="s">
        <v>145</v>
      </c>
      <c r="M17" s="326"/>
      <c r="N17" s="326"/>
      <c r="O17" s="326"/>
      <c r="P17" s="326"/>
      <c r="Q17" s="327"/>
      <c r="R17" s="68" t="s">
        <v>144</v>
      </c>
      <c r="S17" s="325" t="s">
        <v>145</v>
      </c>
      <c r="T17" s="326"/>
      <c r="U17" s="326"/>
      <c r="V17" s="326"/>
      <c r="W17" s="326"/>
      <c r="X17" s="327"/>
      <c r="Y17" s="68" t="s">
        <v>144</v>
      </c>
      <c r="Z17" s="325" t="s">
        <v>145</v>
      </c>
      <c r="AA17" s="326"/>
      <c r="AB17" s="326"/>
      <c r="AC17" s="326"/>
      <c r="AD17" s="326"/>
      <c r="AE17" s="327"/>
      <c r="AF17" s="68" t="s">
        <v>144</v>
      </c>
      <c r="AG17" s="321" t="s">
        <v>145</v>
      </c>
      <c r="AH17" s="321"/>
      <c r="AI17" s="321"/>
      <c r="AJ17" s="321"/>
      <c r="AK17" s="321"/>
      <c r="AL17" s="321"/>
    </row>
    <row r="18" spans="1:53" ht="87.75" customHeight="1" x14ac:dyDescent="0.25">
      <c r="A18" s="321"/>
      <c r="B18" s="321"/>
      <c r="C18" s="321"/>
      <c r="D18" s="43" t="s">
        <v>146</v>
      </c>
      <c r="E18" s="43" t="s">
        <v>146</v>
      </c>
      <c r="F18" s="44" t="s">
        <v>147</v>
      </c>
      <c r="G18" s="44" t="s">
        <v>148</v>
      </c>
      <c r="H18" s="44" t="s">
        <v>149</v>
      </c>
      <c r="I18" s="44" t="s">
        <v>150</v>
      </c>
      <c r="J18" s="44" t="s">
        <v>151</v>
      </c>
      <c r="K18" s="43" t="s">
        <v>146</v>
      </c>
      <c r="L18" s="43" t="s">
        <v>146</v>
      </c>
      <c r="M18" s="44" t="s">
        <v>147</v>
      </c>
      <c r="N18" s="44" t="s">
        <v>148</v>
      </c>
      <c r="O18" s="44" t="s">
        <v>149</v>
      </c>
      <c r="P18" s="44" t="s">
        <v>150</v>
      </c>
      <c r="Q18" s="44" t="s">
        <v>151</v>
      </c>
      <c r="R18" s="43" t="s">
        <v>146</v>
      </c>
      <c r="S18" s="43" t="s">
        <v>146</v>
      </c>
      <c r="T18" s="44" t="s">
        <v>147</v>
      </c>
      <c r="U18" s="44" t="s">
        <v>148</v>
      </c>
      <c r="V18" s="44" t="s">
        <v>149</v>
      </c>
      <c r="W18" s="44" t="s">
        <v>150</v>
      </c>
      <c r="X18" s="44" t="s">
        <v>151</v>
      </c>
      <c r="Y18" s="43" t="s">
        <v>146</v>
      </c>
      <c r="Z18" s="43" t="s">
        <v>146</v>
      </c>
      <c r="AA18" s="44" t="s">
        <v>147</v>
      </c>
      <c r="AB18" s="44" t="s">
        <v>148</v>
      </c>
      <c r="AC18" s="44" t="s">
        <v>149</v>
      </c>
      <c r="AD18" s="44" t="s">
        <v>150</v>
      </c>
      <c r="AE18" s="44" t="s">
        <v>151</v>
      </c>
      <c r="AF18" s="43" t="s">
        <v>146</v>
      </c>
      <c r="AG18" s="43" t="s">
        <v>146</v>
      </c>
      <c r="AH18" s="44" t="s">
        <v>147</v>
      </c>
      <c r="AI18" s="44" t="s">
        <v>148</v>
      </c>
      <c r="AJ18" s="44" t="s">
        <v>149</v>
      </c>
      <c r="AK18" s="44" t="s">
        <v>150</v>
      </c>
      <c r="AL18" s="44" t="s">
        <v>151</v>
      </c>
    </row>
    <row r="19" spans="1:53" s="104" customFormat="1" x14ac:dyDescent="0.25">
      <c r="A19" s="135">
        <v>1</v>
      </c>
      <c r="B19" s="135">
        <v>2</v>
      </c>
      <c r="C19" s="135">
        <v>3</v>
      </c>
      <c r="D19" s="135" t="s">
        <v>157</v>
      </c>
      <c r="E19" s="135" t="s">
        <v>158</v>
      </c>
      <c r="F19" s="135" t="s">
        <v>159</v>
      </c>
      <c r="G19" s="135" t="s">
        <v>160</v>
      </c>
      <c r="H19" s="135" t="s">
        <v>161</v>
      </c>
      <c r="I19" s="135" t="s">
        <v>162</v>
      </c>
      <c r="J19" s="135" t="s">
        <v>163</v>
      </c>
      <c r="K19" s="135" t="s">
        <v>164</v>
      </c>
      <c r="L19" s="135" t="s">
        <v>165</v>
      </c>
      <c r="M19" s="135" t="s">
        <v>166</v>
      </c>
      <c r="N19" s="135" t="s">
        <v>167</v>
      </c>
      <c r="O19" s="135" t="s">
        <v>168</v>
      </c>
      <c r="P19" s="135" t="s">
        <v>169</v>
      </c>
      <c r="Q19" s="135" t="s">
        <v>170</v>
      </c>
      <c r="R19" s="135" t="s">
        <v>171</v>
      </c>
      <c r="S19" s="135" t="s">
        <v>172</v>
      </c>
      <c r="T19" s="135" t="s">
        <v>173</v>
      </c>
      <c r="U19" s="135" t="s">
        <v>174</v>
      </c>
      <c r="V19" s="135" t="s">
        <v>175</v>
      </c>
      <c r="W19" s="135" t="s">
        <v>176</v>
      </c>
      <c r="X19" s="135" t="s">
        <v>177</v>
      </c>
      <c r="Y19" s="135" t="s">
        <v>178</v>
      </c>
      <c r="Z19" s="135" t="s">
        <v>179</v>
      </c>
      <c r="AA19" s="135" t="s">
        <v>180</v>
      </c>
      <c r="AB19" s="135" t="s">
        <v>181</v>
      </c>
      <c r="AC19" s="135" t="s">
        <v>182</v>
      </c>
      <c r="AD19" s="135" t="s">
        <v>183</v>
      </c>
      <c r="AE19" s="135" t="s">
        <v>184</v>
      </c>
      <c r="AF19" s="135" t="s">
        <v>185</v>
      </c>
      <c r="AG19" s="135" t="s">
        <v>186</v>
      </c>
      <c r="AH19" s="135" t="s">
        <v>187</v>
      </c>
      <c r="AI19" s="135" t="s">
        <v>188</v>
      </c>
      <c r="AJ19" s="135" t="s">
        <v>152</v>
      </c>
      <c r="AK19" s="135" t="s">
        <v>189</v>
      </c>
      <c r="AL19" s="135" t="s">
        <v>190</v>
      </c>
    </row>
    <row r="20" spans="1:53" ht="31.5" x14ac:dyDescent="0.25">
      <c r="A20" s="156" t="str">
        <f>'Цели реализации ИПР 2020'!A19</f>
        <v>0</v>
      </c>
      <c r="B20" s="157" t="str">
        <f>'Цели реализации ИПР 2020'!B19</f>
        <v>ВСЕГО по инвестиционной программе, в том числе:</v>
      </c>
      <c r="C20" s="161" t="str">
        <f>'Цели реализации ИПР 2020'!C19</f>
        <v>Г</v>
      </c>
      <c r="D20" s="94"/>
      <c r="E20" s="94">
        <f t="shared" ref="E20:AF20" si="0">E21+E132+E135</f>
        <v>7.8180000000000005</v>
      </c>
      <c r="F20" s="94"/>
      <c r="G20" s="94"/>
      <c r="H20" s="94"/>
      <c r="I20" s="94"/>
      <c r="J20" s="94"/>
      <c r="K20" s="94"/>
      <c r="L20" s="94">
        <f t="shared" si="0"/>
        <v>28.796610169491526</v>
      </c>
      <c r="M20" s="94"/>
      <c r="N20" s="94"/>
      <c r="O20" s="94"/>
      <c r="P20" s="94"/>
      <c r="Q20" s="94"/>
      <c r="R20" s="94"/>
      <c r="S20" s="94">
        <f t="shared" si="0"/>
        <v>149.19279661016949</v>
      </c>
      <c r="T20" s="94"/>
      <c r="U20" s="94"/>
      <c r="V20" s="94"/>
      <c r="W20" s="94"/>
      <c r="X20" s="94"/>
      <c r="Y20" s="94"/>
      <c r="Z20" s="94">
        <f t="shared" si="0"/>
        <v>272.98305084745766</v>
      </c>
      <c r="AA20" s="94"/>
      <c r="AB20" s="94"/>
      <c r="AC20" s="94"/>
      <c r="AD20" s="94"/>
      <c r="AE20" s="94"/>
      <c r="AF20" s="94"/>
      <c r="AG20" s="94">
        <f>AG21+AG132+AG135</f>
        <v>458.7904576271186</v>
      </c>
      <c r="AH20" s="94"/>
      <c r="AI20" s="94"/>
      <c r="AJ20" s="94"/>
      <c r="AK20" s="94"/>
      <c r="AL20" s="94"/>
      <c r="AM20" s="145"/>
    </row>
    <row r="21" spans="1:53" s="33" customFormat="1" ht="60.75" customHeight="1" x14ac:dyDescent="0.25">
      <c r="A21" s="156" t="str">
        <f>'Цели реализации ИПР 2020'!A20</f>
        <v>1.2</v>
      </c>
      <c r="B21" s="202" t="str">
        <f>'Цели реализации ИПР 2020'!B20</f>
        <v>Реконструкция, модернизация, техническое перевооружение всего, в том числе:</v>
      </c>
      <c r="C21" s="161" t="str">
        <f>'Цели реализации ИПР 2020'!C20</f>
        <v>Г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>
        <f t="shared" ref="E21:AF21" si="1">S22</f>
        <v>149.19279661016949</v>
      </c>
      <c r="T21" s="94"/>
      <c r="U21" s="94"/>
      <c r="V21" s="94"/>
      <c r="W21" s="94"/>
      <c r="X21" s="94"/>
      <c r="Y21" s="94"/>
      <c r="Z21" s="94">
        <f t="shared" si="1"/>
        <v>266.98305084745766</v>
      </c>
      <c r="AA21" s="94"/>
      <c r="AB21" s="94"/>
      <c r="AC21" s="94"/>
      <c r="AD21" s="94"/>
      <c r="AE21" s="94"/>
      <c r="AF21" s="94"/>
      <c r="AG21" s="94">
        <f>AG22</f>
        <v>416.17584745762707</v>
      </c>
      <c r="AH21" s="94"/>
      <c r="AI21" s="94"/>
      <c r="AJ21" s="94"/>
      <c r="AK21" s="94"/>
      <c r="AL21" s="94"/>
      <c r="AM21" s="145"/>
    </row>
    <row r="22" spans="1:53" s="33" customFormat="1" ht="31.5" x14ac:dyDescent="0.25">
      <c r="A22" s="156" t="str">
        <f>'Цели реализации ИПР 2020'!A22</f>
        <v>1.2.1.1</v>
      </c>
      <c r="B22" s="157" t="str">
        <f>'Цели реализации ИПР 2020'!B22</f>
        <v>Реконструкция трансформаторных и иных подстанций, всего, в том числе:</v>
      </c>
      <c r="C22" s="156" t="str">
        <f>'Цели реализации ИПР 2020'!C22</f>
        <v>Г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>
        <f t="shared" ref="E22:AF22" si="2">S23+S29+S41+S49+S59+S66+S75+S83+S88+S93+S101+S112+S124</f>
        <v>149.19279661016949</v>
      </c>
      <c r="T22" s="94"/>
      <c r="U22" s="94"/>
      <c r="V22" s="94"/>
      <c r="W22" s="94"/>
      <c r="X22" s="94"/>
      <c r="Y22" s="94"/>
      <c r="Z22" s="94">
        <f t="shared" si="2"/>
        <v>266.98305084745766</v>
      </c>
      <c r="AA22" s="94"/>
      <c r="AB22" s="94"/>
      <c r="AC22" s="94"/>
      <c r="AD22" s="94"/>
      <c r="AE22" s="94"/>
      <c r="AF22" s="94"/>
      <c r="AG22" s="94">
        <f>AG23+AG29+AG41+AG49+AG59+AG66+AG75+AG83+AG88+AG93+AG101+AG112+AG124</f>
        <v>416.17584745762707</v>
      </c>
      <c r="AH22" s="94"/>
      <c r="AI22" s="94"/>
      <c r="AJ22" s="94"/>
      <c r="AK22" s="94"/>
      <c r="AL22" s="94"/>
      <c r="AM22" s="145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</row>
    <row r="23" spans="1:53" x14ac:dyDescent="0.25">
      <c r="A23" s="156" t="str">
        <f>'Цели реализации ИПР 2020'!A23</f>
        <v>1.2.1.1.1</v>
      </c>
      <c r="B23" s="157" t="str">
        <f>'Цели реализации ИПР 2020'!B23</f>
        <v>ПС Бекетово</v>
      </c>
      <c r="C23" s="156" t="str">
        <f>'Цели реализации ИПР 2020'!C23</f>
        <v>Г</v>
      </c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162">
        <f t="shared" ref="S23:Z23" si="3">SUM(S24:S28)</f>
        <v>18.296610169491526</v>
      </c>
      <c r="T23" s="94"/>
      <c r="U23" s="94"/>
      <c r="V23" s="94"/>
      <c r="W23" s="94"/>
      <c r="X23" s="94"/>
      <c r="Y23" s="94"/>
      <c r="Z23" s="162">
        <f t="shared" si="3"/>
        <v>27.5</v>
      </c>
      <c r="AA23" s="94"/>
      <c r="AB23" s="94"/>
      <c r="AC23" s="94"/>
      <c r="AD23" s="94"/>
      <c r="AE23" s="94"/>
      <c r="AF23" s="94"/>
      <c r="AG23" s="162">
        <f>SUM(AG24:AG28)</f>
        <v>45.796610169491522</v>
      </c>
      <c r="AH23" s="94"/>
      <c r="AI23" s="94"/>
      <c r="AJ23" s="94"/>
      <c r="AK23" s="94"/>
      <c r="AL23" s="94"/>
      <c r="AM23" s="145"/>
      <c r="AN23" s="47"/>
      <c r="AO23" s="47"/>
      <c r="AP23" s="47"/>
      <c r="AQ23" s="47"/>
      <c r="AR23" s="47"/>
      <c r="AS23" s="47"/>
      <c r="AT23" s="90"/>
      <c r="AU23" s="90"/>
      <c r="AV23" s="90"/>
      <c r="AW23" s="90"/>
      <c r="AX23" s="90"/>
      <c r="AY23" s="90"/>
      <c r="AZ23" s="90"/>
      <c r="BA23" s="90"/>
    </row>
    <row r="24" spans="1:53" x14ac:dyDescent="0.25">
      <c r="A24" s="153" t="str">
        <f>'Цели реализации ИПР 2020'!A24</f>
        <v>1.2.1.1.1.4</v>
      </c>
      <c r="B24" s="241" t="str">
        <f>'Цели реализации ИПР 2020'!B24</f>
        <v>Замена разъединителей</v>
      </c>
      <c r="C24" s="155" t="str">
        <f>'Цели реализации ИПР 2020'!C24</f>
        <v>I_СПС_2016_1.2.1.1.1.4</v>
      </c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158">
        <v>8.7542372881355934</v>
      </c>
      <c r="T24" s="94"/>
      <c r="U24" s="94"/>
      <c r="V24" s="94"/>
      <c r="W24" s="94"/>
      <c r="X24" s="94"/>
      <c r="Y24" s="94"/>
      <c r="Z24" s="158"/>
      <c r="AA24" s="94"/>
      <c r="AB24" s="94"/>
      <c r="AC24" s="94"/>
      <c r="AD24" s="94"/>
      <c r="AE24" s="94"/>
      <c r="AF24" s="94"/>
      <c r="AG24" s="158">
        <v>8.7542372881355934</v>
      </c>
      <c r="AH24" s="94"/>
      <c r="AI24" s="94"/>
      <c r="AJ24" s="94"/>
      <c r="AK24" s="94"/>
      <c r="AL24" s="94"/>
      <c r="AM24" s="145"/>
      <c r="AN24" s="47"/>
      <c r="AO24" s="47"/>
      <c r="AP24" s="47"/>
      <c r="AQ24" s="47"/>
      <c r="AR24" s="47"/>
      <c r="AS24" s="47"/>
      <c r="AT24" s="90"/>
      <c r="AU24" s="90"/>
      <c r="AV24" s="90"/>
      <c r="AW24" s="90"/>
      <c r="AX24" s="90"/>
      <c r="AY24" s="90"/>
      <c r="AZ24" s="90"/>
      <c r="BA24" s="90"/>
    </row>
    <row r="25" spans="1:53" s="33" customFormat="1" x14ac:dyDescent="0.25">
      <c r="A25" s="153" t="str">
        <f>'Цели реализации ИПР 2020'!A25</f>
        <v>1.2.1.1.1.11</v>
      </c>
      <c r="B25" s="164" t="str">
        <f>'Цели реализации ИПР 2020'!B25</f>
        <v>Замена РЗА ВЛ-110 кВ</v>
      </c>
      <c r="C25" s="160" t="str">
        <f>'Цели реализации ИПР 2020'!C25</f>
        <v>I_РЗА_2018_1.2.1.1.1.2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5">
        <v>10</v>
      </c>
      <c r="AA25" s="94"/>
      <c r="AB25" s="94"/>
      <c r="AC25" s="94"/>
      <c r="AD25" s="94"/>
      <c r="AE25" s="94"/>
      <c r="AF25" s="94"/>
      <c r="AG25" s="177">
        <v>10</v>
      </c>
      <c r="AH25" s="94"/>
      <c r="AI25" s="94"/>
      <c r="AJ25" s="94"/>
      <c r="AK25" s="94"/>
      <c r="AL25" s="94"/>
      <c r="AM25" s="145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</row>
    <row r="26" spans="1:53" s="33" customFormat="1" ht="31.5" x14ac:dyDescent="0.25">
      <c r="A26" s="153" t="str">
        <f>'Цели реализации ИПР 2020'!A26</f>
        <v>1.2.1.1.1.13</v>
      </c>
      <c r="B26" s="159" t="str">
        <f>'Цели реализации ИПР 2020'!B26</f>
        <v>Реконструкция АТ с заменой вводов 500, 220 кВ</v>
      </c>
      <c r="C26" s="160" t="str">
        <f>'Цели реализации ИПР 2020'!C26</f>
        <v>I_СПС_2018_1.2.1.1.1.5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158">
        <v>9.5423728813559325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158">
        <v>9.5423728813559325</v>
      </c>
      <c r="AH26" s="94"/>
      <c r="AI26" s="94"/>
      <c r="AJ26" s="94"/>
      <c r="AK26" s="94"/>
      <c r="AL26" s="94"/>
      <c r="AM26" s="145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</row>
    <row r="27" spans="1:53" x14ac:dyDescent="0.25">
      <c r="A27" s="153" t="str">
        <f>'Цели реализации ИПР 2020'!A27</f>
        <v>1.2.1.1.1.15</v>
      </c>
      <c r="B27" s="159" t="str">
        <f>'Цели реализации ИПР 2020'!B27</f>
        <v>Замена ТТ-110 кВ</v>
      </c>
      <c r="C27" s="160" t="str">
        <f>'Цели реализации ИПР 2020'!C27</f>
        <v>I_СПС_2018_1.2.1.1.1.7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158">
        <v>0.5</v>
      </c>
      <c r="AA27" s="94"/>
      <c r="AB27" s="94"/>
      <c r="AC27" s="94"/>
      <c r="AD27" s="94"/>
      <c r="AE27" s="94"/>
      <c r="AF27" s="94"/>
      <c r="AG27" s="158">
        <v>0.5</v>
      </c>
      <c r="AH27" s="94"/>
      <c r="AI27" s="94"/>
      <c r="AJ27" s="94"/>
      <c r="AK27" s="94"/>
      <c r="AL27" s="94"/>
      <c r="AM27" s="145"/>
      <c r="AN27" s="47"/>
      <c r="AO27" s="47"/>
      <c r="AP27" s="47"/>
      <c r="AQ27" s="47"/>
      <c r="AR27" s="47"/>
      <c r="AS27" s="47"/>
      <c r="AT27" s="90"/>
      <c r="AU27" s="90"/>
      <c r="AV27" s="90"/>
      <c r="AW27" s="90"/>
      <c r="AX27" s="90"/>
      <c r="AY27" s="90"/>
      <c r="AZ27" s="90"/>
      <c r="BA27" s="90"/>
    </row>
    <row r="28" spans="1:53" s="33" customFormat="1" x14ac:dyDescent="0.25">
      <c r="A28" s="153" t="str">
        <f>'Цели реализации ИПР 2020'!A28</f>
        <v>1.2.1.1.1.17</v>
      </c>
      <c r="B28" s="159" t="str">
        <f>'Цели реализации ИПР 2020'!B28</f>
        <v>Замена КРУН-10</v>
      </c>
      <c r="C28" s="160" t="str">
        <f>'Цели реализации ИПР 2020'!C28</f>
        <v>I_СПС_2018_1.2.1.1.1.9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158">
        <v>17</v>
      </c>
      <c r="AA28" s="94"/>
      <c r="AB28" s="94"/>
      <c r="AC28" s="94"/>
      <c r="AD28" s="94"/>
      <c r="AE28" s="94"/>
      <c r="AF28" s="94"/>
      <c r="AG28" s="158">
        <v>17</v>
      </c>
      <c r="AH28" s="94"/>
      <c r="AI28" s="94"/>
      <c r="AJ28" s="94"/>
      <c r="AK28" s="94"/>
      <c r="AL28" s="94"/>
      <c r="AM28" s="145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</row>
    <row r="29" spans="1:53" s="33" customFormat="1" x14ac:dyDescent="0.25">
      <c r="A29" s="157" t="str">
        <f>'Цели реализации ИПР 2020'!A29</f>
        <v>1.2.1.1.2</v>
      </c>
      <c r="B29" s="161" t="str">
        <f>'Цели реализации ИПР 2020'!B29</f>
        <v>ПС Буйская</v>
      </c>
      <c r="C29" s="161" t="str">
        <f>'Цели реализации ИПР 2020'!C29</f>
        <v>Г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162">
        <f t="shared" ref="S29:Z29" si="4">SUM(S30:S40)</f>
        <v>16.5</v>
      </c>
      <c r="T29" s="94"/>
      <c r="U29" s="94"/>
      <c r="V29" s="94"/>
      <c r="W29" s="94"/>
      <c r="X29" s="94"/>
      <c r="Y29" s="94"/>
      <c r="Z29" s="162">
        <f t="shared" si="4"/>
        <v>34.299999999999997</v>
      </c>
      <c r="AA29" s="94"/>
      <c r="AB29" s="94"/>
      <c r="AC29" s="94"/>
      <c r="AD29" s="94"/>
      <c r="AE29" s="94"/>
      <c r="AF29" s="94"/>
      <c r="AG29" s="162">
        <f>SUM(AG30:AG40)</f>
        <v>50.8</v>
      </c>
      <c r="AH29" s="94"/>
      <c r="AI29" s="94"/>
      <c r="AJ29" s="94"/>
      <c r="AK29" s="94"/>
      <c r="AL29" s="94"/>
      <c r="AM29" s="145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</row>
    <row r="30" spans="1:53" x14ac:dyDescent="0.25">
      <c r="A30" s="153" t="str">
        <f>'Цели реализации ИПР 2020'!A30</f>
        <v>1.2.1.1.2.8</v>
      </c>
      <c r="B30" s="164" t="str">
        <f>'Цели реализации ИПР 2020'!B30</f>
        <v>Реконструкция защит ВЛ-500 кВ</v>
      </c>
      <c r="C30" s="160" t="str">
        <f>'Цели реализации ИПР 2020'!C30</f>
        <v>I_РЗА_2018_1.2.1.1.2.1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166">
        <v>20</v>
      </c>
      <c r="AA30" s="94"/>
      <c r="AB30" s="94"/>
      <c r="AC30" s="94"/>
      <c r="AD30" s="94"/>
      <c r="AE30" s="94"/>
      <c r="AF30" s="94"/>
      <c r="AG30" s="166">
        <v>20</v>
      </c>
      <c r="AH30" s="94"/>
      <c r="AI30" s="94"/>
      <c r="AJ30" s="94"/>
      <c r="AK30" s="94"/>
      <c r="AL30" s="94"/>
      <c r="AM30" s="145"/>
      <c r="AN30" s="47"/>
      <c r="AO30" s="47"/>
      <c r="AP30" s="47"/>
      <c r="AQ30" s="47"/>
      <c r="AR30" s="47"/>
      <c r="AS30" s="47"/>
      <c r="AT30" s="90"/>
      <c r="AU30" s="90"/>
      <c r="AV30" s="90"/>
      <c r="AW30" s="90"/>
      <c r="AX30" s="90"/>
      <c r="AY30" s="90"/>
      <c r="AZ30" s="90"/>
      <c r="BA30" s="90"/>
    </row>
    <row r="31" spans="1:53" s="33" customFormat="1" x14ac:dyDescent="0.25">
      <c r="A31" s="153" t="str">
        <f>'Цели реализации ИПР 2020'!A31</f>
        <v>1.2.1.1.2.13</v>
      </c>
      <c r="B31" s="242" t="str">
        <f>'Цели реализации ИПР 2020'!B31</f>
        <v>Рекоснтрукция защит ВЛ 110 кВ</v>
      </c>
      <c r="C31" s="160" t="str">
        <f>'Цели реализации ИПР 2020'!C31</f>
        <v>I_РЗА_2018_1.2.1.1.2.6</v>
      </c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166">
        <v>5.6</v>
      </c>
      <c r="AA31" s="94"/>
      <c r="AB31" s="94"/>
      <c r="AC31" s="94"/>
      <c r="AD31" s="94"/>
      <c r="AE31" s="94"/>
      <c r="AF31" s="94"/>
      <c r="AG31" s="166">
        <v>5.6</v>
      </c>
      <c r="AH31" s="94"/>
      <c r="AI31" s="94"/>
      <c r="AJ31" s="94"/>
      <c r="AK31" s="94"/>
      <c r="AL31" s="94"/>
      <c r="AM31" s="145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</row>
    <row r="32" spans="1:53" ht="64.5" customHeight="1" x14ac:dyDescent="0.25">
      <c r="A32" s="153" t="str">
        <f>'Цели реализации ИПР 2020'!A32</f>
        <v>1.2.1.1.2.18</v>
      </c>
      <c r="B32" s="172" t="str">
        <f>'Цели реализации ИПР 2020'!B32</f>
        <v>Замена АТ-1</v>
      </c>
      <c r="C32" s="160" t="str">
        <f>'Цели реализации ИПР 2020'!C32</f>
        <v>I_СПС_2020_1.2.1.1.2.1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158">
        <v>0.5</v>
      </c>
      <c r="AA32" s="94"/>
      <c r="AB32" s="94"/>
      <c r="AC32" s="94"/>
      <c r="AD32" s="94"/>
      <c r="AE32" s="94"/>
      <c r="AF32" s="94"/>
      <c r="AG32" s="158">
        <v>0.5</v>
      </c>
      <c r="AH32" s="94"/>
      <c r="AI32" s="94"/>
      <c r="AJ32" s="94"/>
      <c r="AK32" s="94"/>
      <c r="AL32" s="94"/>
      <c r="AM32" s="145"/>
      <c r="AN32" s="47"/>
      <c r="AO32" s="47"/>
      <c r="AP32" s="47"/>
      <c r="AQ32" s="47"/>
      <c r="AR32" s="47"/>
      <c r="AS32" s="47"/>
      <c r="AT32" s="90"/>
      <c r="AU32" s="90"/>
      <c r="AV32" s="90"/>
      <c r="AW32" s="90"/>
      <c r="AX32" s="90"/>
      <c r="AY32" s="90"/>
      <c r="AZ32" s="90"/>
      <c r="BA32" s="90"/>
    </row>
    <row r="33" spans="1:53" x14ac:dyDescent="0.25">
      <c r="A33" s="153" t="str">
        <f>'Цели реализации ИПР 2020'!A33</f>
        <v>1.2.1.1.2.19</v>
      </c>
      <c r="B33" s="242" t="str">
        <f>'Цели реализации ИПР 2020'!B33</f>
        <v>Замена ТН-500кВ</v>
      </c>
      <c r="C33" s="160" t="str">
        <f>'Цели реализации ИПР 2020'!C33</f>
        <v>I_СПС_2020_1.2.1.1.2.2</v>
      </c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158">
        <v>0.2</v>
      </c>
      <c r="AA33" s="94"/>
      <c r="AB33" s="94"/>
      <c r="AC33" s="94"/>
      <c r="AD33" s="94"/>
      <c r="AE33" s="94"/>
      <c r="AF33" s="94"/>
      <c r="AG33" s="158">
        <v>0.2</v>
      </c>
      <c r="AH33" s="94"/>
      <c r="AI33" s="94"/>
      <c r="AJ33" s="94"/>
      <c r="AK33" s="94"/>
      <c r="AL33" s="94"/>
      <c r="AM33" s="145"/>
      <c r="AN33" s="47"/>
      <c r="AO33" s="47"/>
      <c r="AP33" s="47"/>
      <c r="AQ33" s="47"/>
      <c r="AR33" s="47"/>
      <c r="AS33" s="47"/>
      <c r="AT33" s="90"/>
      <c r="AU33" s="90"/>
      <c r="AV33" s="90"/>
      <c r="AW33" s="90"/>
      <c r="AX33" s="90"/>
      <c r="AY33" s="90"/>
      <c r="AZ33" s="90"/>
      <c r="BA33" s="90"/>
    </row>
    <row r="34" spans="1:53" x14ac:dyDescent="0.25">
      <c r="A34" s="153" t="str">
        <f>'Цели реализации ИПР 2020'!A34</f>
        <v>1.2.1.1.2.20</v>
      </c>
      <c r="B34" s="242" t="str">
        <f>'Цели реализации ИПР 2020'!B34</f>
        <v>Замена ТТ-500 кВ и ОПН 500 кВ</v>
      </c>
      <c r="C34" s="160" t="str">
        <f>'Цели реализации ИПР 2020'!C34</f>
        <v>I_СПС_2020_1.2.1.1.2.3</v>
      </c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158">
        <v>0.5</v>
      </c>
      <c r="AA34" s="94"/>
      <c r="AB34" s="94"/>
      <c r="AC34" s="94"/>
      <c r="AD34" s="94"/>
      <c r="AE34" s="94"/>
      <c r="AF34" s="94"/>
      <c r="AG34" s="158">
        <v>0.5</v>
      </c>
      <c r="AH34" s="94"/>
      <c r="AI34" s="94"/>
      <c r="AJ34" s="94"/>
      <c r="AK34" s="94"/>
      <c r="AL34" s="94"/>
      <c r="AM34" s="145"/>
      <c r="AN34" s="47"/>
      <c r="AO34" s="47"/>
      <c r="AP34" s="47"/>
      <c r="AQ34" s="47"/>
      <c r="AR34" s="47"/>
      <c r="AS34" s="47"/>
      <c r="AT34" s="65"/>
      <c r="AU34" s="65"/>
      <c r="AV34" s="65"/>
      <c r="AW34" s="65"/>
      <c r="AX34" s="65"/>
      <c r="AY34" s="65"/>
      <c r="AZ34" s="65"/>
      <c r="BA34" s="65"/>
    </row>
    <row r="35" spans="1:53" x14ac:dyDescent="0.25">
      <c r="A35" s="153" t="str">
        <f>'Цели реализации ИПР 2020'!A35</f>
        <v>1.2.1.1.2.22</v>
      </c>
      <c r="B35" s="242" t="str">
        <f>'Цели реализации ИПР 2020'!B35</f>
        <v>Замена ВАЗП</v>
      </c>
      <c r="C35" s="160" t="str">
        <f>'Цели реализации ИПР 2020'!C35</f>
        <v>I_СПС_2020_1.2.1.1.2.5</v>
      </c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166">
        <v>4</v>
      </c>
      <c r="AA35" s="94"/>
      <c r="AB35" s="94"/>
      <c r="AC35" s="94"/>
      <c r="AD35" s="94"/>
      <c r="AE35" s="94"/>
      <c r="AF35" s="94"/>
      <c r="AG35" s="166">
        <v>4</v>
      </c>
      <c r="AH35" s="94"/>
      <c r="AI35" s="94"/>
      <c r="AJ35" s="94"/>
      <c r="AK35" s="94"/>
      <c r="AL35" s="94"/>
      <c r="AM35" s="145"/>
      <c r="AN35" s="47"/>
      <c r="AO35" s="47"/>
      <c r="AP35" s="47"/>
      <c r="AQ35" s="47"/>
      <c r="AR35" s="47"/>
      <c r="AS35" s="47"/>
      <c r="AT35" s="65"/>
      <c r="AU35" s="65"/>
      <c r="AV35" s="65"/>
      <c r="AW35" s="65"/>
      <c r="AX35" s="65"/>
      <c r="AY35" s="65"/>
      <c r="AZ35" s="65"/>
      <c r="BA35" s="65"/>
    </row>
    <row r="36" spans="1:53" x14ac:dyDescent="0.25">
      <c r="A36" s="153" t="str">
        <f>'Цели реализации ИПР 2020'!A36</f>
        <v>1.2.1.1.2.23</v>
      </c>
      <c r="B36" s="242" t="str">
        <f>'Цели реализации ИПР 2020'!B36</f>
        <v>Замена разъединителей 500 кВ</v>
      </c>
      <c r="C36" s="160" t="str">
        <f>'Цели реализации ИПР 2020'!C36</f>
        <v>I_СПС_2020_1.2.1.1.2.6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166">
        <v>16.5</v>
      </c>
      <c r="T36" s="94"/>
      <c r="U36" s="94"/>
      <c r="V36" s="94"/>
      <c r="W36" s="94"/>
      <c r="X36" s="94"/>
      <c r="Y36" s="94"/>
      <c r="Z36" s="166"/>
      <c r="AA36" s="94"/>
      <c r="AB36" s="94"/>
      <c r="AC36" s="94"/>
      <c r="AD36" s="94"/>
      <c r="AE36" s="94"/>
      <c r="AF36" s="94"/>
      <c r="AG36" s="166">
        <v>16.5</v>
      </c>
      <c r="AH36" s="94"/>
      <c r="AI36" s="94"/>
      <c r="AJ36" s="94"/>
      <c r="AK36" s="94"/>
      <c r="AL36" s="94"/>
      <c r="AM36" s="145"/>
      <c r="AN36" s="47"/>
      <c r="AO36" s="47"/>
      <c r="AP36" s="47"/>
      <c r="AQ36" s="47"/>
      <c r="AR36" s="47"/>
      <c r="AS36" s="47"/>
      <c r="AT36" s="65"/>
      <c r="AU36" s="65"/>
      <c r="AV36" s="65"/>
      <c r="AW36" s="65"/>
      <c r="AX36" s="65"/>
      <c r="AY36" s="65"/>
      <c r="AZ36" s="65"/>
      <c r="BA36" s="65"/>
    </row>
    <row r="37" spans="1:53" x14ac:dyDescent="0.25">
      <c r="A37" s="153" t="str">
        <f>'Цели реализации ИПР 2020'!A37</f>
        <v>1.2.1.1.2.24</v>
      </c>
      <c r="B37" s="242" t="str">
        <f>'Цели реализации ИПР 2020'!B37</f>
        <v>Замена В-35 кВ</v>
      </c>
      <c r="C37" s="160" t="str">
        <f>'Цели реализации ИПР 2020'!C37</f>
        <v>I_СПС_2020_1.2.1.1.2.7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166">
        <v>2</v>
      </c>
      <c r="AA37" s="94"/>
      <c r="AB37" s="94"/>
      <c r="AC37" s="94"/>
      <c r="AD37" s="94"/>
      <c r="AE37" s="94"/>
      <c r="AF37" s="94"/>
      <c r="AG37" s="166">
        <v>2</v>
      </c>
      <c r="AH37" s="94"/>
      <c r="AI37" s="94"/>
      <c r="AJ37" s="94"/>
      <c r="AK37" s="94"/>
      <c r="AL37" s="94"/>
      <c r="AM37" s="145"/>
      <c r="AN37" s="47"/>
      <c r="AO37" s="47"/>
      <c r="AP37" s="47"/>
      <c r="AQ37" s="47"/>
      <c r="AR37" s="47"/>
      <c r="AS37" s="47"/>
      <c r="AT37" s="65"/>
      <c r="AU37" s="65"/>
      <c r="AV37" s="65"/>
      <c r="AW37" s="65"/>
      <c r="AX37" s="65"/>
      <c r="AY37" s="65"/>
      <c r="AZ37" s="65"/>
      <c r="BA37" s="65"/>
    </row>
    <row r="38" spans="1:53" x14ac:dyDescent="0.25">
      <c r="A38" s="153" t="str">
        <f>'Цели реализации ИПР 2020'!A38</f>
        <v>1.2.1.1.2.25</v>
      </c>
      <c r="B38" s="242" t="str">
        <f>'Цели реализации ИПР 2020'!B38</f>
        <v>Реконструкции осн защит ВЛ 500</v>
      </c>
      <c r="C38" s="160" t="str">
        <f>'Цели реализации ИПР 2020'!C38</f>
        <v>I_РЗА_2020_1.2.1.1.2.9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166">
        <v>0.5</v>
      </c>
      <c r="AA38" s="94"/>
      <c r="AB38" s="94"/>
      <c r="AC38" s="94"/>
      <c r="AD38" s="94"/>
      <c r="AE38" s="94"/>
      <c r="AF38" s="94"/>
      <c r="AG38" s="166">
        <v>0.5</v>
      </c>
      <c r="AH38" s="94"/>
      <c r="AI38" s="94"/>
      <c r="AJ38" s="94"/>
      <c r="AK38" s="94"/>
      <c r="AL38" s="94"/>
      <c r="AM38" s="145"/>
      <c r="AN38" s="47"/>
      <c r="AO38" s="47"/>
      <c r="AP38" s="47"/>
      <c r="AQ38" s="47"/>
      <c r="AR38" s="47"/>
      <c r="AS38" s="47"/>
      <c r="AT38" s="65"/>
      <c r="AU38" s="65"/>
      <c r="AV38" s="65"/>
      <c r="AW38" s="65"/>
      <c r="AX38" s="65"/>
      <c r="AY38" s="65"/>
      <c r="AZ38" s="65"/>
      <c r="BA38" s="65"/>
    </row>
    <row r="39" spans="1:53" x14ac:dyDescent="0.25">
      <c r="A39" s="153" t="str">
        <f>'Цели реализации ИПР 2020'!A39</f>
        <v>1.2.1.1.2.26</v>
      </c>
      <c r="B39" s="242" t="str">
        <f>'Цели реализации ИПР 2020'!B39</f>
        <v>Рекоснтрукция РЗА ОВ 220 кВ</v>
      </c>
      <c r="C39" s="160" t="str">
        <f>'Цели реализации ИПР 2020'!C39</f>
        <v>I_РЗА_2020_1.2.1.1.2.11</v>
      </c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166">
        <v>0.5</v>
      </c>
      <c r="AA39" s="94"/>
      <c r="AB39" s="94"/>
      <c r="AC39" s="94"/>
      <c r="AD39" s="94"/>
      <c r="AE39" s="94"/>
      <c r="AF39" s="94"/>
      <c r="AG39" s="166">
        <v>0.5</v>
      </c>
      <c r="AH39" s="94"/>
      <c r="AI39" s="94"/>
      <c r="AJ39" s="94"/>
      <c r="AK39" s="94"/>
      <c r="AL39" s="94"/>
      <c r="AM39" s="145"/>
      <c r="AN39" s="47"/>
      <c r="AO39" s="47"/>
      <c r="AP39" s="47"/>
      <c r="AQ39" s="47"/>
      <c r="AR39" s="47"/>
      <c r="AS39" s="47"/>
      <c r="AT39" s="65"/>
      <c r="AU39" s="65"/>
      <c r="AV39" s="65"/>
      <c r="AW39" s="65"/>
      <c r="AX39" s="65"/>
      <c r="AY39" s="65"/>
      <c r="AZ39" s="65"/>
      <c r="BA39" s="65"/>
    </row>
    <row r="40" spans="1:53" x14ac:dyDescent="0.25">
      <c r="A40" s="153" t="str">
        <f>'Цели реализации ИПР 2020'!A40</f>
        <v>1.2.1.1.2.31</v>
      </c>
      <c r="B40" s="242" t="str">
        <f>'Цели реализации ИПР 2020'!B40</f>
        <v>Замена разъединителей 110 кВ</v>
      </c>
      <c r="C40" s="160" t="str">
        <f>'Цели реализации ИПР 2020'!C40</f>
        <v>I_СПС_2021_1.2.1.1.2.12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166">
        <v>0.5</v>
      </c>
      <c r="AA40" s="94"/>
      <c r="AB40" s="94"/>
      <c r="AC40" s="94"/>
      <c r="AD40" s="94"/>
      <c r="AE40" s="94"/>
      <c r="AF40" s="94"/>
      <c r="AG40" s="166">
        <v>0.5</v>
      </c>
      <c r="AH40" s="94"/>
      <c r="AI40" s="94"/>
      <c r="AJ40" s="94"/>
      <c r="AK40" s="94"/>
      <c r="AL40" s="94"/>
      <c r="AM40" s="145"/>
      <c r="AN40" s="47"/>
      <c r="AO40" s="47"/>
      <c r="AP40" s="47"/>
      <c r="AQ40" s="47"/>
      <c r="AR40" s="47"/>
      <c r="AS40" s="47"/>
      <c r="AT40" s="65"/>
      <c r="AU40" s="65"/>
      <c r="AV40" s="65"/>
      <c r="AW40" s="65"/>
      <c r="AX40" s="65"/>
      <c r="AY40" s="65"/>
      <c r="AZ40" s="65"/>
      <c r="BA40" s="65"/>
    </row>
    <row r="41" spans="1:53" x14ac:dyDescent="0.25">
      <c r="A41" s="156" t="str">
        <f>'Цели реализации ИПР 2020'!A41</f>
        <v>1.2.1.1.4</v>
      </c>
      <c r="B41" s="157" t="str">
        <f>'Цели реализации ИПР 2020'!B41</f>
        <v>ПС НПЗ</v>
      </c>
      <c r="C41" s="156" t="str">
        <f>'Цели реализации ИПР 2020'!C41</f>
        <v>Г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162">
        <f t="shared" ref="S41:Z41" si="5">SUM(S42:S48)</f>
        <v>10</v>
      </c>
      <c r="T41" s="94"/>
      <c r="U41" s="94"/>
      <c r="V41" s="94"/>
      <c r="W41" s="94"/>
      <c r="X41" s="94"/>
      <c r="Y41" s="94"/>
      <c r="Z41" s="162">
        <f t="shared" si="5"/>
        <v>22.1</v>
      </c>
      <c r="AA41" s="94"/>
      <c r="AB41" s="94"/>
      <c r="AC41" s="94"/>
      <c r="AD41" s="94"/>
      <c r="AE41" s="94"/>
      <c r="AF41" s="94"/>
      <c r="AG41" s="162">
        <f>SUM(AG42:AG48)</f>
        <v>32.1</v>
      </c>
      <c r="AH41" s="94"/>
      <c r="AI41" s="94"/>
      <c r="AJ41" s="94"/>
      <c r="AK41" s="94"/>
      <c r="AL41" s="94"/>
      <c r="AM41" s="145"/>
      <c r="AN41" s="47"/>
      <c r="AO41" s="47"/>
      <c r="AP41" s="47"/>
      <c r="AQ41" s="47"/>
      <c r="AR41" s="47"/>
      <c r="AS41" s="47"/>
      <c r="AT41" s="65"/>
      <c r="AU41" s="65"/>
      <c r="AV41" s="65"/>
      <c r="AW41" s="65"/>
      <c r="AX41" s="65"/>
      <c r="AY41" s="65"/>
      <c r="AZ41" s="65"/>
      <c r="BA41" s="65"/>
    </row>
    <row r="42" spans="1:53" x14ac:dyDescent="0.25">
      <c r="A42" s="153" t="str">
        <f>'Цели реализации ИПР 2020'!A42</f>
        <v>1.2.1.1.4.8</v>
      </c>
      <c r="B42" s="172" t="str">
        <f>'Цели реализации ИПР 2020'!B42</f>
        <v>Замена разъеденителей 35кВ 110 кВ</v>
      </c>
      <c r="C42" s="160" t="str">
        <f>'Цели реализации ИПР 2020'!C42</f>
        <v>I_СПС_2018_1.2.1.1.8.3</v>
      </c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166">
        <v>10</v>
      </c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166">
        <v>10</v>
      </c>
      <c r="AH42" s="94"/>
      <c r="AI42" s="94"/>
      <c r="AJ42" s="94"/>
      <c r="AK42" s="94"/>
      <c r="AL42" s="94"/>
      <c r="AM42" s="145"/>
      <c r="AN42" s="47"/>
      <c r="AO42" s="47"/>
      <c r="AP42" s="47"/>
      <c r="AQ42" s="47"/>
      <c r="AR42" s="47"/>
      <c r="AS42" s="47"/>
      <c r="AT42" s="65"/>
      <c r="AU42" s="65"/>
      <c r="AV42" s="65"/>
      <c r="AW42" s="65"/>
      <c r="AX42" s="65"/>
      <c r="AY42" s="65"/>
      <c r="AZ42" s="65"/>
      <c r="BA42" s="65"/>
    </row>
    <row r="43" spans="1:53" x14ac:dyDescent="0.25">
      <c r="A43" s="153" t="str">
        <f>'Цели реализации ИПР 2020'!A43</f>
        <v>1.2.1.1.4.10</v>
      </c>
      <c r="B43" s="242" t="str">
        <f>'Цели реализации ИПР 2020'!B43</f>
        <v>Реконструкция защит ВЛ-110 кВ</v>
      </c>
      <c r="C43" s="160" t="str">
        <f>'Цели реализации ИПР 2020'!C43</f>
        <v>I_РЗА_2018_1.2.1.1.8.5</v>
      </c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166">
        <v>3.8000000000000003</v>
      </c>
      <c r="AA43" s="94"/>
      <c r="AB43" s="94"/>
      <c r="AC43" s="94"/>
      <c r="AD43" s="94"/>
      <c r="AE43" s="94"/>
      <c r="AF43" s="94"/>
      <c r="AG43" s="166">
        <v>3.8000000000000003</v>
      </c>
      <c r="AH43" s="94"/>
      <c r="AI43" s="94"/>
      <c r="AJ43" s="94"/>
      <c r="AK43" s="94"/>
      <c r="AL43" s="94"/>
      <c r="AM43" s="145"/>
      <c r="AN43" s="47"/>
      <c r="AO43" s="47"/>
      <c r="AP43" s="47"/>
      <c r="AQ43" s="47"/>
      <c r="AR43" s="47"/>
      <c r="AS43" s="47"/>
      <c r="AT43" s="65"/>
      <c r="AU43" s="65"/>
      <c r="AV43" s="65"/>
      <c r="AW43" s="65"/>
      <c r="AX43" s="65"/>
      <c r="AY43" s="65"/>
      <c r="AZ43" s="65"/>
      <c r="BA43" s="65"/>
    </row>
    <row r="44" spans="1:53" x14ac:dyDescent="0.25">
      <c r="A44" s="153" t="str">
        <f>'Цели реализации ИПР 2020'!A44</f>
        <v>1.2.1.1.4.13</v>
      </c>
      <c r="B44" s="242" t="str">
        <f>'Цели реализации ИПР 2020'!B44</f>
        <v>Реконструкция ДЗШ-110 кВ</v>
      </c>
      <c r="C44" s="160" t="str">
        <f>'Цели реализации ИПР 2020'!C44</f>
        <v>I_РЗА_2018_1.2.1.1.8.8</v>
      </c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166">
        <v>6</v>
      </c>
      <c r="AA44" s="94"/>
      <c r="AB44" s="94"/>
      <c r="AC44" s="94"/>
      <c r="AD44" s="94"/>
      <c r="AE44" s="94"/>
      <c r="AF44" s="94"/>
      <c r="AG44" s="166">
        <v>6</v>
      </c>
      <c r="AH44" s="94"/>
      <c r="AI44" s="94"/>
      <c r="AJ44" s="94"/>
      <c r="AK44" s="94"/>
      <c r="AL44" s="94"/>
      <c r="AM44" s="145"/>
      <c r="AN44" s="47"/>
      <c r="AO44" s="47"/>
      <c r="AP44" s="47"/>
      <c r="AQ44" s="47"/>
      <c r="AR44" s="47"/>
      <c r="AS44" s="47"/>
      <c r="AT44" s="65"/>
      <c r="AU44" s="65"/>
      <c r="AV44" s="65"/>
      <c r="AW44" s="65"/>
      <c r="AX44" s="65"/>
      <c r="AY44" s="65"/>
      <c r="AZ44" s="65"/>
      <c r="BA44" s="65"/>
    </row>
    <row r="45" spans="1:53" ht="47.25" x14ac:dyDescent="0.25">
      <c r="A45" s="153" t="str">
        <f>'Цели реализации ИПР 2020'!A45</f>
        <v>1.2.1.1.4.15</v>
      </c>
      <c r="B45" s="172" t="str">
        <f>'Цели реализации ИПР 2020'!B45</f>
        <v>Реконструкция системы охлаждения АТ с заменой двигателей вентиляторов, турбин насосов, ШАОТов</v>
      </c>
      <c r="C45" s="160" t="str">
        <f>'Цели реализации ИПР 2020'!C45</f>
        <v>I_СПС_2019_1.2.1.1.8.2</v>
      </c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166">
        <v>3</v>
      </c>
      <c r="AA45" s="94"/>
      <c r="AB45" s="94"/>
      <c r="AC45" s="94"/>
      <c r="AD45" s="94"/>
      <c r="AE45" s="94"/>
      <c r="AF45" s="94"/>
      <c r="AG45" s="166">
        <v>3</v>
      </c>
      <c r="AH45" s="94"/>
      <c r="AI45" s="94"/>
      <c r="AJ45" s="94"/>
      <c r="AK45" s="94"/>
      <c r="AL45" s="94"/>
      <c r="AM45" s="145"/>
      <c r="AN45" s="47"/>
      <c r="AO45" s="47"/>
      <c r="AP45" s="47"/>
      <c r="AQ45" s="47"/>
      <c r="AR45" s="47"/>
      <c r="AS45" s="47"/>
      <c r="AT45" s="65"/>
      <c r="AU45" s="65"/>
      <c r="AV45" s="65"/>
      <c r="AW45" s="65"/>
      <c r="AX45" s="65"/>
      <c r="AY45" s="65"/>
      <c r="AZ45" s="65"/>
      <c r="BA45" s="65"/>
    </row>
    <row r="46" spans="1:53" x14ac:dyDescent="0.25">
      <c r="A46" s="153" t="str">
        <f>'Цели реализации ИПР 2020'!A46</f>
        <v>1.2.1.1.4.18</v>
      </c>
      <c r="B46" s="242" t="str">
        <f>'Цели реализации ИПР 2020'!B46</f>
        <v>Замена ТН-110 кВ</v>
      </c>
      <c r="C46" s="160" t="str">
        <f>'Цели реализации ИПР 2020'!C46</f>
        <v>I_СПС_2020_1.2.1.1.8.2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166">
        <v>3</v>
      </c>
      <c r="AA46" s="94"/>
      <c r="AB46" s="94"/>
      <c r="AC46" s="94"/>
      <c r="AD46" s="94"/>
      <c r="AE46" s="94"/>
      <c r="AF46" s="94"/>
      <c r="AG46" s="166">
        <v>3</v>
      </c>
      <c r="AH46" s="94"/>
      <c r="AI46" s="94"/>
      <c r="AJ46" s="94"/>
      <c r="AK46" s="94"/>
      <c r="AL46" s="94"/>
      <c r="AM46" s="145"/>
      <c r="AN46" s="47"/>
      <c r="AO46" s="47"/>
      <c r="AP46" s="47"/>
      <c r="AQ46" s="47"/>
      <c r="AR46" s="47"/>
      <c r="AS46" s="47"/>
      <c r="AT46" s="65"/>
      <c r="AU46" s="65"/>
      <c r="AV46" s="65"/>
      <c r="AW46" s="65"/>
      <c r="AX46" s="65"/>
      <c r="AY46" s="65"/>
      <c r="AZ46" s="65"/>
      <c r="BA46" s="65"/>
    </row>
    <row r="47" spans="1:53" x14ac:dyDescent="0.25">
      <c r="A47" s="153" t="str">
        <f>'Цели реализации ИПР 2020'!A47</f>
        <v>1.2.1.1.4.19</v>
      </c>
      <c r="B47" s="172" t="str">
        <f>'Цели реализации ИПР 2020'!B47</f>
        <v>Реконструкция ОБР</v>
      </c>
      <c r="C47" s="160" t="str">
        <f>'Цели реализации ИПР 2020'!C47</f>
        <v>I_РЗА_2020_1.2.1.1.8.6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166">
        <v>6</v>
      </c>
      <c r="AA47" s="94"/>
      <c r="AB47" s="94"/>
      <c r="AC47" s="94"/>
      <c r="AD47" s="94"/>
      <c r="AE47" s="94"/>
      <c r="AF47" s="94"/>
      <c r="AG47" s="166">
        <v>6</v>
      </c>
      <c r="AH47" s="94"/>
      <c r="AI47" s="94"/>
      <c r="AJ47" s="94"/>
      <c r="AK47" s="94"/>
      <c r="AL47" s="94"/>
      <c r="AM47" s="145"/>
      <c r="AN47" s="47"/>
      <c r="AO47" s="47"/>
      <c r="AP47" s="47"/>
      <c r="AQ47" s="47"/>
      <c r="AR47" s="47"/>
      <c r="AS47" s="47"/>
      <c r="AT47" s="65"/>
      <c r="AU47" s="65"/>
      <c r="AV47" s="65"/>
      <c r="AW47" s="65"/>
      <c r="AX47" s="65"/>
      <c r="AY47" s="65"/>
      <c r="AZ47" s="65"/>
      <c r="BA47" s="65"/>
    </row>
    <row r="48" spans="1:53" ht="30" x14ac:dyDescent="0.25">
      <c r="A48" s="153" t="str">
        <f>'Цели реализации ИПР 2020'!A48</f>
        <v>1.2.1.1.4.20</v>
      </c>
      <c r="B48" s="242" t="str">
        <f>'Цели реализации ИПР 2020'!B48</f>
        <v>Реконструкция автоматики сигнализации ЩПТ</v>
      </c>
      <c r="C48" s="160" t="str">
        <f>'Цели реализации ИПР 2020'!C48</f>
        <v>I_РЗА_2020_1.2.1.1.8.7</v>
      </c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166">
        <v>0.3</v>
      </c>
      <c r="AA48" s="94"/>
      <c r="AB48" s="94"/>
      <c r="AC48" s="94"/>
      <c r="AD48" s="94"/>
      <c r="AE48" s="94"/>
      <c r="AF48" s="94"/>
      <c r="AG48" s="166">
        <v>0.3</v>
      </c>
      <c r="AH48" s="94"/>
      <c r="AI48" s="94"/>
      <c r="AJ48" s="94"/>
      <c r="AK48" s="94"/>
      <c r="AL48" s="94"/>
      <c r="AM48" s="145"/>
      <c r="AN48" s="47"/>
      <c r="AO48" s="47"/>
      <c r="AP48" s="47"/>
      <c r="AQ48" s="47"/>
      <c r="AR48" s="47"/>
      <c r="AS48" s="47"/>
      <c r="AT48" s="65"/>
      <c r="AU48" s="65"/>
      <c r="AV48" s="65"/>
      <c r="AW48" s="65"/>
      <c r="AX48" s="65"/>
      <c r="AY48" s="65"/>
      <c r="AZ48" s="65"/>
      <c r="BA48" s="65"/>
    </row>
    <row r="49" spans="1:53" x14ac:dyDescent="0.25">
      <c r="A49" s="156" t="str">
        <f>'Цели реализации ИПР 2020'!A49</f>
        <v>1.2.1.1.5</v>
      </c>
      <c r="B49" s="157" t="str">
        <f>'Цели реализации ИПР 2020'!B49</f>
        <v>ПС Уфа-Южная</v>
      </c>
      <c r="C49" s="156" t="str">
        <f>'Цели реализации ИПР 2020'!C49</f>
        <v>Г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162">
        <f t="shared" ref="S49:AF49" si="6">SUM(S50:S58)</f>
        <v>18.474576271186443</v>
      </c>
      <c r="T49" s="162"/>
      <c r="U49" s="162"/>
      <c r="V49" s="162"/>
      <c r="W49" s="162"/>
      <c r="X49" s="162"/>
      <c r="Y49" s="162"/>
      <c r="Z49" s="162">
        <f t="shared" si="6"/>
        <v>9.7000000000000011</v>
      </c>
      <c r="AA49" s="162"/>
      <c r="AB49" s="162"/>
      <c r="AC49" s="162"/>
      <c r="AD49" s="162"/>
      <c r="AE49" s="162"/>
      <c r="AF49" s="162"/>
      <c r="AG49" s="162">
        <f>SUM(AG50:AG58)</f>
        <v>28.174576271186446</v>
      </c>
      <c r="AH49" s="94"/>
      <c r="AI49" s="94"/>
      <c r="AJ49" s="94"/>
      <c r="AK49" s="94"/>
      <c r="AL49" s="94"/>
      <c r="AM49" s="145"/>
      <c r="AN49" s="47"/>
      <c r="AO49" s="47"/>
      <c r="AP49" s="47"/>
      <c r="AQ49" s="47"/>
      <c r="AR49" s="47"/>
      <c r="AS49" s="47"/>
      <c r="AT49" s="65"/>
      <c r="AU49" s="65"/>
      <c r="AV49" s="65"/>
      <c r="AW49" s="65"/>
      <c r="AX49" s="65"/>
      <c r="AY49" s="65"/>
      <c r="AZ49" s="65"/>
      <c r="BA49" s="65"/>
    </row>
    <row r="50" spans="1:53" x14ac:dyDescent="0.25">
      <c r="A50" s="153" t="str">
        <f>'Цели реализации ИПР 2020'!A50</f>
        <v>1.2.1.1.5.2</v>
      </c>
      <c r="B50" s="241" t="str">
        <f>'Цели реализации ИПР 2020'!B50</f>
        <v>Замена разъединителей 220 кВ</v>
      </c>
      <c r="C50" s="153" t="str">
        <f>'Цели реализации ИПР 2020'!C50</f>
        <v>I_СПС_2016_1.2.1.1.5.2</v>
      </c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163">
        <v>13.474576271186441</v>
      </c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163">
        <v>13.474576271186441</v>
      </c>
      <c r="AH50" s="94"/>
      <c r="AI50" s="94"/>
      <c r="AJ50" s="94"/>
      <c r="AK50" s="94"/>
      <c r="AL50" s="94"/>
      <c r="AM50" s="145"/>
      <c r="AN50" s="47"/>
      <c r="AO50" s="47"/>
      <c r="AP50" s="47"/>
      <c r="AQ50" s="47"/>
      <c r="AR50" s="47"/>
      <c r="AS50" s="47"/>
      <c r="AT50" s="65"/>
      <c r="AU50" s="65"/>
      <c r="AV50" s="65"/>
      <c r="AW50" s="65"/>
      <c r="AX50" s="65"/>
      <c r="AY50" s="65"/>
      <c r="AZ50" s="65"/>
      <c r="BA50" s="65"/>
    </row>
    <row r="51" spans="1:53" x14ac:dyDescent="0.25">
      <c r="A51" s="153" t="str">
        <f>'Цели реализации ИПР 2020'!A51</f>
        <v>1.2.1.1.5.16</v>
      </c>
      <c r="B51" s="242" t="str">
        <f>'Цели реализации ИПР 2020'!B51</f>
        <v>Реконструкция АТ с заменой ввода 220</v>
      </c>
      <c r="C51" s="160" t="str">
        <f>'Цели реализации ИПР 2020'!C51</f>
        <v>I_СПС_2019_1.2.1.1.3.1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166">
        <v>5</v>
      </c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166">
        <v>5</v>
      </c>
      <c r="AH51" s="94"/>
      <c r="AI51" s="94"/>
      <c r="AJ51" s="94"/>
      <c r="AK51" s="94"/>
      <c r="AL51" s="94"/>
      <c r="AM51" s="145"/>
      <c r="AN51" s="47"/>
      <c r="AO51" s="47"/>
      <c r="AP51" s="47"/>
      <c r="AQ51" s="47"/>
      <c r="AR51" s="47"/>
      <c r="AS51" s="47"/>
      <c r="AT51" s="65"/>
      <c r="AU51" s="65"/>
      <c r="AV51" s="65"/>
      <c r="AW51" s="65"/>
      <c r="AX51" s="65"/>
      <c r="AY51" s="65"/>
      <c r="AZ51" s="65"/>
      <c r="BA51" s="65"/>
    </row>
    <row r="52" spans="1:53" x14ac:dyDescent="0.25">
      <c r="A52" s="153" t="str">
        <f>'Цели реализации ИПР 2020'!A52</f>
        <v>1.2.1.1.5.17</v>
      </c>
      <c r="B52" s="242" t="str">
        <f>'Цели реализации ИПР 2020'!B52</f>
        <v>Замена ТТ-220 кВ и ВМТ-220 кВ</v>
      </c>
      <c r="C52" s="160" t="str">
        <f>'Цели реализации ИПР 2020'!C52</f>
        <v>I_СПС_2019_1.2.1.1.3.4</v>
      </c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166">
        <v>0.5</v>
      </c>
      <c r="AA52" s="94"/>
      <c r="AB52" s="94"/>
      <c r="AC52" s="94"/>
      <c r="AD52" s="94"/>
      <c r="AE52" s="94"/>
      <c r="AF52" s="94"/>
      <c r="AG52" s="166">
        <v>0.5</v>
      </c>
      <c r="AH52" s="94"/>
      <c r="AI52" s="94"/>
      <c r="AJ52" s="94"/>
      <c r="AK52" s="94"/>
      <c r="AL52" s="94"/>
      <c r="AM52" s="145"/>
      <c r="AN52" s="47"/>
      <c r="AO52" s="47"/>
      <c r="AP52" s="47"/>
      <c r="AQ52" s="47"/>
      <c r="AR52" s="47"/>
      <c r="AS52" s="47"/>
      <c r="AT52" s="65"/>
      <c r="AU52" s="65"/>
      <c r="AV52" s="65"/>
      <c r="AW52" s="65"/>
      <c r="AX52" s="65"/>
      <c r="AY52" s="65"/>
      <c r="AZ52" s="65"/>
      <c r="BA52" s="65"/>
    </row>
    <row r="53" spans="1:53" x14ac:dyDescent="0.25">
      <c r="A53" s="153" t="str">
        <f>'Цели реализации ИПР 2020'!A53</f>
        <v>1.2.1.1.5.18</v>
      </c>
      <c r="B53" s="243" t="str">
        <f>'Цели реализации ИПР 2020'!B53</f>
        <v>Реконструкции защит АТ</v>
      </c>
      <c r="C53" s="160" t="str">
        <f>'Цели реализации ИПР 2020'!C53</f>
        <v>I_РЗА_2019_1.2.1.1.3.6</v>
      </c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166">
        <v>1.8000000000000003</v>
      </c>
      <c r="AA53" s="94"/>
      <c r="AB53" s="94"/>
      <c r="AC53" s="94"/>
      <c r="AD53" s="94"/>
      <c r="AE53" s="94"/>
      <c r="AF53" s="94"/>
      <c r="AG53" s="166">
        <v>1.8000000000000003</v>
      </c>
      <c r="AH53" s="94"/>
      <c r="AI53" s="94"/>
      <c r="AJ53" s="94"/>
      <c r="AK53" s="94"/>
      <c r="AL53" s="94"/>
      <c r="AM53" s="145"/>
      <c r="AN53" s="47"/>
      <c r="AO53" s="47"/>
      <c r="AP53" s="47"/>
      <c r="AQ53" s="47"/>
      <c r="AR53" s="47"/>
      <c r="AS53" s="47"/>
      <c r="AT53" s="65"/>
      <c r="AU53" s="65"/>
      <c r="AV53" s="65"/>
      <c r="AW53" s="65"/>
      <c r="AX53" s="65"/>
      <c r="AY53" s="65"/>
      <c r="AZ53" s="65"/>
      <c r="BA53" s="65"/>
    </row>
    <row r="54" spans="1:53" x14ac:dyDescent="0.25">
      <c r="A54" s="153" t="str">
        <f>'Цели реализации ИПР 2020'!A54</f>
        <v>1.2.1.1.5.22</v>
      </c>
      <c r="B54" s="242" t="str">
        <f>'Цели реализации ИПР 2020'!B54</f>
        <v>Замена ТТ-220 кВ</v>
      </c>
      <c r="C54" s="160" t="str">
        <f>'Цели реализации ИПР 2020'!C54</f>
        <v>I_СПС_2020_1.2.1.1.3.3</v>
      </c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166">
        <v>0.5</v>
      </c>
      <c r="AA54" s="94"/>
      <c r="AB54" s="94"/>
      <c r="AC54" s="94"/>
      <c r="AD54" s="94"/>
      <c r="AE54" s="94"/>
      <c r="AF54" s="94"/>
      <c r="AG54" s="166">
        <v>0.5</v>
      </c>
      <c r="AH54" s="94"/>
      <c r="AI54" s="94"/>
      <c r="AJ54" s="94"/>
      <c r="AK54" s="94"/>
      <c r="AL54" s="94"/>
      <c r="AM54" s="14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</row>
    <row r="55" spans="1:53" x14ac:dyDescent="0.25">
      <c r="A55" s="153" t="str">
        <f>'Цели реализации ИПР 2020'!A55</f>
        <v>1.2.1.1.5.23</v>
      </c>
      <c r="B55" s="242" t="str">
        <f>'Цели реализации ИПР 2020'!B55</f>
        <v>Замена ТН-220,110 кВ</v>
      </c>
      <c r="C55" s="160" t="str">
        <f>'Цели реализации ИПР 2020'!C55</f>
        <v>I_СПС_2020_1.2.1.1.3.4</v>
      </c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166">
        <v>1</v>
      </c>
      <c r="AA55" s="94"/>
      <c r="AB55" s="94"/>
      <c r="AC55" s="94"/>
      <c r="AD55" s="94"/>
      <c r="AE55" s="94"/>
      <c r="AF55" s="94"/>
      <c r="AG55" s="166">
        <v>1</v>
      </c>
      <c r="AH55" s="94"/>
      <c r="AI55" s="94"/>
      <c r="AJ55" s="94"/>
      <c r="AK55" s="94"/>
      <c r="AL55" s="94"/>
      <c r="AM55" s="14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</row>
    <row r="56" spans="1:53" x14ac:dyDescent="0.25">
      <c r="A56" s="153" t="str">
        <f>'Цели реализации ИПР 2020'!A56</f>
        <v>1.2.1.1.5.24</v>
      </c>
      <c r="B56" s="242" t="str">
        <f>'Цели реализации ИПР 2020'!B56</f>
        <v>Замена ТТ-110 кВ</v>
      </c>
      <c r="C56" s="160" t="str">
        <f>'Цели реализации ИПР 2020'!C56</f>
        <v>I_СПС_2020_1.2.1.1.3.5</v>
      </c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166">
        <v>5</v>
      </c>
      <c r="AA56" s="94"/>
      <c r="AB56" s="94"/>
      <c r="AC56" s="94"/>
      <c r="AD56" s="94"/>
      <c r="AE56" s="94"/>
      <c r="AF56" s="94"/>
      <c r="AG56" s="166">
        <v>5</v>
      </c>
      <c r="AH56" s="94"/>
      <c r="AI56" s="94"/>
      <c r="AJ56" s="94"/>
      <c r="AK56" s="94"/>
      <c r="AL56" s="94"/>
      <c r="AM56" s="14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</row>
    <row r="57" spans="1:53" x14ac:dyDescent="0.25">
      <c r="A57" s="153" t="str">
        <f>'Цели реализации ИПР 2020'!A57</f>
        <v>1.2.1.1.5.25</v>
      </c>
      <c r="B57" s="172" t="str">
        <f>'Цели реализации ИПР 2020'!B57</f>
        <v>Реконструкция ОБР</v>
      </c>
      <c r="C57" s="160" t="str">
        <f>'Цели реализации ИПР 2020'!C57</f>
        <v>I_РЗА_2021_1.2.1.1.3.6</v>
      </c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166">
        <v>0.8</v>
      </c>
      <c r="AA57" s="94"/>
      <c r="AB57" s="94"/>
      <c r="AC57" s="94"/>
      <c r="AD57" s="94"/>
      <c r="AE57" s="94"/>
      <c r="AF57" s="94"/>
      <c r="AG57" s="166">
        <v>0.8</v>
      </c>
      <c r="AH57" s="94"/>
      <c r="AI57" s="94"/>
      <c r="AJ57" s="94"/>
      <c r="AK57" s="94"/>
      <c r="AL57" s="94"/>
      <c r="AM57" s="14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</row>
    <row r="58" spans="1:53" ht="30" x14ac:dyDescent="0.25">
      <c r="A58" s="153" t="str">
        <f>'Цели реализации ИПР 2020'!A58</f>
        <v>1.2.1.1.5.26</v>
      </c>
      <c r="B58" s="242" t="str">
        <f>'Цели реализации ИПР 2020'!B58</f>
        <v>Реконструкция автоматики сигнализации ЩПТ</v>
      </c>
      <c r="C58" s="160" t="str">
        <f>'Цели реализации ИПР 2020'!C58</f>
        <v>I_РЗА_2021_1.2.1.1.3.7</v>
      </c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166">
        <v>0.1</v>
      </c>
      <c r="AA58" s="94"/>
      <c r="AB58" s="94"/>
      <c r="AC58" s="94"/>
      <c r="AD58" s="94"/>
      <c r="AE58" s="94"/>
      <c r="AF58" s="94"/>
      <c r="AG58" s="166">
        <v>0.1</v>
      </c>
      <c r="AH58" s="94"/>
      <c r="AI58" s="94"/>
      <c r="AJ58" s="94"/>
      <c r="AK58" s="94"/>
      <c r="AL58" s="94"/>
      <c r="AM58" s="14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</row>
    <row r="59" spans="1:53" x14ac:dyDescent="0.25">
      <c r="A59" s="156" t="str">
        <f>'Цели реализации ИПР 2020'!A59</f>
        <v>1.2.1.1.6</v>
      </c>
      <c r="B59" s="157" t="str">
        <f>'Цели реализации ИПР 2020'!B59</f>
        <v>ПС Белорецк-220</v>
      </c>
      <c r="C59" s="156" t="str">
        <f>'Цели реализации ИПР 2020'!C59</f>
        <v>Г</v>
      </c>
      <c r="D59" s="94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>
        <f t="shared" ref="E59:AF59" si="7">SUM(S60:S65)</f>
        <v>7</v>
      </c>
      <c r="T59" s="162"/>
      <c r="U59" s="162"/>
      <c r="V59" s="162"/>
      <c r="W59" s="162"/>
      <c r="X59" s="162"/>
      <c r="Y59" s="162"/>
      <c r="Z59" s="162">
        <f t="shared" si="7"/>
        <v>19.8</v>
      </c>
      <c r="AA59" s="162"/>
      <c r="AB59" s="162"/>
      <c r="AC59" s="162"/>
      <c r="AD59" s="162"/>
      <c r="AE59" s="162"/>
      <c r="AF59" s="162"/>
      <c r="AG59" s="162">
        <f>SUM(AG60:AG65)</f>
        <v>26.8</v>
      </c>
      <c r="AH59" s="94"/>
      <c r="AI59" s="94"/>
      <c r="AJ59" s="94"/>
      <c r="AK59" s="94"/>
      <c r="AL59" s="94"/>
      <c r="AM59" s="14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</row>
    <row r="60" spans="1:53" x14ac:dyDescent="0.25">
      <c r="A60" s="153" t="str">
        <f>'Цели реализации ИПР 2020'!A60</f>
        <v>1.2.1.1.6.13</v>
      </c>
      <c r="B60" s="242" t="str">
        <f>'Цели реализации ИПР 2020'!B60</f>
        <v>Замена разъеденителейт 110 кВ</v>
      </c>
      <c r="C60" s="160" t="str">
        <f>'Цели реализации ИПР 2020'!C60</f>
        <v>I_СПС_2019_1.2.1.1.5.3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166">
        <v>3</v>
      </c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166">
        <v>3</v>
      </c>
      <c r="AH60" s="94"/>
      <c r="AI60" s="94"/>
      <c r="AJ60" s="94"/>
      <c r="AK60" s="94"/>
      <c r="AL60" s="94"/>
      <c r="AM60" s="14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</row>
    <row r="61" spans="1:53" x14ac:dyDescent="0.25">
      <c r="A61" s="153" t="str">
        <f>'Цели реализации ИПР 2020'!A61</f>
        <v>1.2.1.1.6.15</v>
      </c>
      <c r="B61" s="242" t="str">
        <f>'Цели реализации ИПР 2020'!B61</f>
        <v>Замена разъединителей 220 кВ</v>
      </c>
      <c r="C61" s="160" t="str">
        <f>'Цели реализации ИПР 2020'!C61</f>
        <v>I_СПС_2019_1.2.1.1.5.6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158">
        <v>4</v>
      </c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158">
        <v>4</v>
      </c>
      <c r="AH61" s="94"/>
      <c r="AI61" s="94"/>
      <c r="AJ61" s="94"/>
      <c r="AK61" s="94"/>
      <c r="AL61" s="94"/>
      <c r="AM61" s="14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</row>
    <row r="62" spans="1:53" x14ac:dyDescent="0.25">
      <c r="A62" s="153" t="str">
        <f>'Цели реализации ИПР 2020'!A62</f>
        <v>1.2.1.1.6.17</v>
      </c>
      <c r="B62" s="164" t="str">
        <f>'Цели реализации ИПР 2020'!B62</f>
        <v>Реконструкции защит АТ</v>
      </c>
      <c r="C62" s="160" t="str">
        <f>'Цели реализации ИПР 2020'!C62</f>
        <v>I_РЗА_2019_1.2.1.1.5.8</v>
      </c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158">
        <v>1.8000000000000003</v>
      </c>
      <c r="AA62" s="94"/>
      <c r="AB62" s="94"/>
      <c r="AC62" s="94"/>
      <c r="AD62" s="94"/>
      <c r="AE62" s="94"/>
      <c r="AF62" s="94"/>
      <c r="AG62" s="158">
        <v>1.8000000000000003</v>
      </c>
      <c r="AH62" s="94"/>
      <c r="AI62" s="94"/>
      <c r="AJ62" s="94"/>
      <c r="AK62" s="94"/>
      <c r="AL62" s="94"/>
      <c r="AM62" s="14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</row>
    <row r="63" spans="1:53" ht="31.5" x14ac:dyDescent="0.25">
      <c r="A63" s="153" t="str">
        <f>'Цели реализации ИПР 2020'!A63</f>
        <v>1.2.1.1.6.20</v>
      </c>
      <c r="B63" s="164" t="str">
        <f>'Цели реализации ИПР 2020'!B63</f>
        <v>Реконструкция основных и резервных защит ВЛ-110 кВ</v>
      </c>
      <c r="C63" s="160" t="str">
        <f>'Цели реализации ИПР 2020'!C63</f>
        <v>I_РЗА_2019_1.2.1.1.5.11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158">
        <v>9</v>
      </c>
      <c r="AA63" s="94"/>
      <c r="AB63" s="94"/>
      <c r="AC63" s="94"/>
      <c r="AD63" s="94"/>
      <c r="AE63" s="94"/>
      <c r="AF63" s="94"/>
      <c r="AG63" s="158">
        <v>9</v>
      </c>
      <c r="AH63" s="94"/>
      <c r="AI63" s="94"/>
      <c r="AJ63" s="94"/>
      <c r="AK63" s="94"/>
      <c r="AL63" s="94"/>
      <c r="AM63" s="14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</row>
    <row r="64" spans="1:53" ht="47.25" x14ac:dyDescent="0.25">
      <c r="A64" s="153" t="str">
        <f>'Цели реализации ИПР 2020'!A64</f>
        <v>1.2.1.1.6.22</v>
      </c>
      <c r="B64" s="172" t="str">
        <f>'Цели реализации ИПР 2020'!B64</f>
        <v xml:space="preserve">Реконструкция асфальто-бетонного покрытия, проездных путей ОРУ-110/220 кВ, хоздвора </v>
      </c>
      <c r="C64" s="160" t="str">
        <f>'Цели реализации ИПР 2020'!C64</f>
        <v>I_СПС_2020_1.2.1.1.5.2</v>
      </c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166">
        <v>4</v>
      </c>
      <c r="AA64" s="94"/>
      <c r="AB64" s="94"/>
      <c r="AC64" s="94"/>
      <c r="AD64" s="94"/>
      <c r="AE64" s="94"/>
      <c r="AF64" s="94"/>
      <c r="AG64" s="166">
        <v>4</v>
      </c>
      <c r="AH64" s="94"/>
      <c r="AI64" s="94"/>
      <c r="AJ64" s="94"/>
      <c r="AK64" s="94"/>
      <c r="AL64" s="94"/>
      <c r="AM64" s="14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</row>
    <row r="65" spans="1:53" x14ac:dyDescent="0.25">
      <c r="A65" s="153" t="str">
        <f>'Цели реализации ИПР 2020'!A65</f>
        <v>1.2.1.1.6.24</v>
      </c>
      <c r="B65" s="242" t="str">
        <f>'Цели реализации ИПР 2020'!B65</f>
        <v>Реконструкция ДЗШ-110 кВ</v>
      </c>
      <c r="C65" s="160" t="str">
        <f>'Цели реализации ИПР 2020'!C65</f>
        <v>I_РЗА_2020_1.2.1.1.5.6</v>
      </c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166">
        <v>5</v>
      </c>
      <c r="AA65" s="94"/>
      <c r="AB65" s="94"/>
      <c r="AC65" s="94"/>
      <c r="AD65" s="94"/>
      <c r="AE65" s="94"/>
      <c r="AF65" s="94"/>
      <c r="AG65" s="166">
        <v>5</v>
      </c>
      <c r="AH65" s="94"/>
      <c r="AI65" s="94"/>
      <c r="AJ65" s="94"/>
      <c r="AK65" s="94"/>
      <c r="AL65" s="94"/>
      <c r="AM65" s="14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</row>
    <row r="66" spans="1:53" x14ac:dyDescent="0.25">
      <c r="A66" s="156" t="str">
        <f>'Цели реализации ИПР 2020'!A66</f>
        <v>1.2.1.1.7</v>
      </c>
      <c r="B66" s="157" t="str">
        <f>'Цели реализации ИПР 2020'!B66</f>
        <v>ПС Аксаково</v>
      </c>
      <c r="C66" s="156" t="str">
        <f>'Цели реализации ИПР 2020'!C66</f>
        <v>Г</v>
      </c>
      <c r="D66" s="94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>
        <f t="shared" ref="E66:AF66" si="8">SUM(S67:S74)</f>
        <v>7.2000000000000011</v>
      </c>
      <c r="T66" s="162"/>
      <c r="U66" s="162"/>
      <c r="V66" s="162"/>
      <c r="W66" s="162"/>
      <c r="X66" s="162"/>
      <c r="Y66" s="162"/>
      <c r="Z66" s="162">
        <f t="shared" si="8"/>
        <v>33.847457627118644</v>
      </c>
      <c r="AA66" s="162"/>
      <c r="AB66" s="162"/>
      <c r="AC66" s="162"/>
      <c r="AD66" s="162"/>
      <c r="AE66" s="162"/>
      <c r="AF66" s="162"/>
      <c r="AG66" s="162">
        <f>SUM(AG67:AG74)</f>
        <v>41.047457627118646</v>
      </c>
      <c r="AH66" s="94"/>
      <c r="AI66" s="94"/>
      <c r="AJ66" s="94"/>
      <c r="AK66" s="94"/>
      <c r="AL66" s="94"/>
      <c r="AM66" s="14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</row>
    <row r="67" spans="1:53" x14ac:dyDescent="0.25">
      <c r="A67" s="153" t="str">
        <f>'Цели реализации ИПР 2020'!A67</f>
        <v>1.2.1.1.7.12</v>
      </c>
      <c r="B67" s="242" t="str">
        <f>'Цели реализации ИПР 2020'!B67</f>
        <v>Реконструкция ДЗШ-110 кВ</v>
      </c>
      <c r="C67" s="160" t="str">
        <f>'Цели реализации ИПР 2020'!C67</f>
        <v>I_РЗА_2019_1.2.1.1.6.5</v>
      </c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166">
        <v>5</v>
      </c>
      <c r="AA67" s="94"/>
      <c r="AB67" s="94"/>
      <c r="AC67" s="94"/>
      <c r="AD67" s="94"/>
      <c r="AE67" s="94"/>
      <c r="AF67" s="94"/>
      <c r="AG67" s="166">
        <v>5</v>
      </c>
      <c r="AH67" s="94"/>
      <c r="AI67" s="94"/>
      <c r="AJ67" s="94"/>
      <c r="AK67" s="94"/>
      <c r="AL67" s="94"/>
      <c r="AM67" s="14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</row>
    <row r="68" spans="1:53" ht="30" x14ac:dyDescent="0.25">
      <c r="A68" s="153" t="str">
        <f>'Цели реализации ИПР 2020'!A68</f>
        <v>1.2.1.1.7.13</v>
      </c>
      <c r="B68" s="242" t="str">
        <f>'Цели реализации ИПР 2020'!B68</f>
        <v xml:space="preserve">Реконструкция плавки гололеда с заменой КРУН-10 4Т, УПТ-1,2 </v>
      </c>
      <c r="C68" s="160" t="str">
        <f>'Цели реализации ИПР 2020'!C68</f>
        <v>I_СПС_2020_1.2.1.1.6.1</v>
      </c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166">
        <v>20</v>
      </c>
      <c r="AA68" s="94"/>
      <c r="AB68" s="94"/>
      <c r="AC68" s="94"/>
      <c r="AD68" s="94"/>
      <c r="AE68" s="94"/>
      <c r="AF68" s="94"/>
      <c r="AG68" s="166">
        <v>20</v>
      </c>
      <c r="AH68" s="94"/>
      <c r="AI68" s="94"/>
      <c r="AJ68" s="94"/>
      <c r="AK68" s="94"/>
      <c r="AL68" s="94"/>
      <c r="AM68" s="14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</row>
    <row r="69" spans="1:53" x14ac:dyDescent="0.25">
      <c r="A69" s="153" t="str">
        <f>'Цели реализации ИПР 2020'!A69</f>
        <v>1.2.1.1.7.14</v>
      </c>
      <c r="B69" s="242" t="str">
        <f>'Цели реализации ИПР 2020'!B69</f>
        <v>Замена вводов 110 кВ</v>
      </c>
      <c r="C69" s="160" t="str">
        <f>'Цели реализации ИПР 2020'!C69</f>
        <v>I_СПС_2020_1.2.1.1.6.2</v>
      </c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166">
        <v>1.5</v>
      </c>
      <c r="AA69" s="94"/>
      <c r="AB69" s="94"/>
      <c r="AC69" s="94"/>
      <c r="AD69" s="94"/>
      <c r="AE69" s="94"/>
      <c r="AF69" s="94"/>
      <c r="AG69" s="166">
        <v>1.5</v>
      </c>
      <c r="AH69" s="94"/>
      <c r="AI69" s="94"/>
      <c r="AJ69" s="94"/>
      <c r="AK69" s="94"/>
      <c r="AL69" s="94"/>
      <c r="AM69" s="14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</row>
    <row r="70" spans="1:53" x14ac:dyDescent="0.25">
      <c r="A70" s="153" t="str">
        <f>'Цели реализации ИПР 2020'!A70</f>
        <v>1.2.1.1.7.15</v>
      </c>
      <c r="B70" s="242" t="str">
        <f>'Цели реализации ИПР 2020'!B70</f>
        <v>Замена разъединителей 110 кВ</v>
      </c>
      <c r="C70" s="160" t="str">
        <f>'Цели реализации ИПР 2020'!C70</f>
        <v>I_СПС_2020_1.2.1.1.6.3</v>
      </c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166">
        <v>7.2000000000000011</v>
      </c>
      <c r="T70" s="94"/>
      <c r="U70" s="94"/>
      <c r="V70" s="94"/>
      <c r="W70" s="94"/>
      <c r="X70" s="94"/>
      <c r="Y70" s="94"/>
      <c r="Z70" s="166"/>
      <c r="AA70" s="94"/>
      <c r="AB70" s="94"/>
      <c r="AC70" s="94"/>
      <c r="AD70" s="94"/>
      <c r="AE70" s="94"/>
      <c r="AF70" s="94"/>
      <c r="AG70" s="166">
        <v>7.2000000000000011</v>
      </c>
      <c r="AH70" s="94"/>
      <c r="AI70" s="94"/>
      <c r="AJ70" s="94"/>
      <c r="AK70" s="94"/>
      <c r="AL70" s="94"/>
      <c r="AM70" s="14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</row>
    <row r="71" spans="1:53" x14ac:dyDescent="0.25">
      <c r="A71" s="153" t="str">
        <f>'Цели реализации ИПР 2020'!A71</f>
        <v>1.2.1.1.7.16</v>
      </c>
      <c r="B71" s="242" t="str">
        <f>'Цели реализации ИПР 2020'!B71</f>
        <v>Замена ТТ-35 кВ и ТН-35 кВ</v>
      </c>
      <c r="C71" s="160" t="str">
        <f>'Цели реализации ИПР 2020'!C71</f>
        <v>I_СПС_2020_1.2.1.1.6.4</v>
      </c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166">
        <v>0.5</v>
      </c>
      <c r="AA71" s="94"/>
      <c r="AB71" s="94"/>
      <c r="AC71" s="94"/>
      <c r="AD71" s="94"/>
      <c r="AE71" s="94"/>
      <c r="AF71" s="94"/>
      <c r="AG71" s="166">
        <v>0.5</v>
      </c>
      <c r="AH71" s="94"/>
      <c r="AI71" s="94"/>
      <c r="AJ71" s="94"/>
      <c r="AK71" s="94"/>
      <c r="AL71" s="94"/>
      <c r="AM71" s="14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</row>
    <row r="72" spans="1:53" x14ac:dyDescent="0.25">
      <c r="A72" s="153" t="str">
        <f>'Цели реализации ИПР 2020'!A72</f>
        <v>1.2.1.1.7.17</v>
      </c>
      <c r="B72" s="242" t="str">
        <f>'Цели реализации ИПР 2020'!B72</f>
        <v>Реконструкция СН ПС с установкой ТСН</v>
      </c>
      <c r="C72" s="160" t="str">
        <f>'Цели реализации ИПР 2020'!C72</f>
        <v>I_СПС_2020_1.2.1.1.6.5</v>
      </c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166">
        <v>2</v>
      </c>
      <c r="AA72" s="94"/>
      <c r="AB72" s="94"/>
      <c r="AC72" s="94"/>
      <c r="AD72" s="94"/>
      <c r="AE72" s="94"/>
      <c r="AF72" s="94"/>
      <c r="AG72" s="166">
        <v>2</v>
      </c>
      <c r="AH72" s="94"/>
      <c r="AI72" s="94"/>
      <c r="AJ72" s="94"/>
      <c r="AK72" s="94"/>
      <c r="AL72" s="94"/>
      <c r="AM72" s="14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</row>
    <row r="73" spans="1:53" x14ac:dyDescent="0.25">
      <c r="A73" s="153" t="str">
        <f>'Цели реализации ИПР 2020'!A73</f>
        <v>1.2.1.1.7.18</v>
      </c>
      <c r="B73" s="242" t="str">
        <f>'Цели реализации ИПР 2020'!B73</f>
        <v>Реконструкция АТ</v>
      </c>
      <c r="C73" s="160" t="str">
        <f>'Цели реализации ИПР 2020'!C73</f>
        <v>I_СПС_2020_1.2.1.1.6.6</v>
      </c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166">
        <v>4</v>
      </c>
      <c r="AA73" s="94"/>
      <c r="AB73" s="94"/>
      <c r="AC73" s="94"/>
      <c r="AD73" s="94"/>
      <c r="AE73" s="94"/>
      <c r="AF73" s="94"/>
      <c r="AG73" s="166">
        <v>4</v>
      </c>
      <c r="AH73" s="94"/>
      <c r="AI73" s="94"/>
      <c r="AJ73" s="94"/>
      <c r="AK73" s="94"/>
      <c r="AL73" s="94"/>
      <c r="AM73" s="14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</row>
    <row r="74" spans="1:53" x14ac:dyDescent="0.25">
      <c r="A74" s="153" t="str">
        <f>'Цели реализации ИПР 2020'!A74</f>
        <v>1.2.1.1.7.19</v>
      </c>
      <c r="B74" s="242" t="str">
        <f>'Цели реализации ИПР 2020'!B74</f>
        <v>Реконструкция ОРУ 35 кВ</v>
      </c>
      <c r="C74" s="160" t="str">
        <f>'Цели реализации ИПР 2020'!C74</f>
        <v>I_СПС_2020_1.2.1.1.6.7</v>
      </c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166">
        <v>0.84745762711864414</v>
      </c>
      <c r="AA74" s="94"/>
      <c r="AB74" s="94"/>
      <c r="AC74" s="94"/>
      <c r="AD74" s="94"/>
      <c r="AE74" s="94"/>
      <c r="AF74" s="94"/>
      <c r="AG74" s="166">
        <v>0.84745762711864414</v>
      </c>
      <c r="AH74" s="94"/>
      <c r="AI74" s="94"/>
      <c r="AJ74" s="94"/>
      <c r="AK74" s="94"/>
      <c r="AL74" s="94"/>
      <c r="AM74" s="14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</row>
    <row r="75" spans="1:53" x14ac:dyDescent="0.25">
      <c r="A75" s="156" t="str">
        <f>'Цели реализации ИПР 2020'!A75</f>
        <v>1.2.1.1.8</v>
      </c>
      <c r="B75" s="157" t="str">
        <f>'Цели реализации ИПР 2020'!B75</f>
        <v>ПС Самаровка</v>
      </c>
      <c r="C75" s="156" t="str">
        <f>'Цели реализации ИПР 2020'!C75</f>
        <v>Г</v>
      </c>
      <c r="D75" s="94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>
        <f t="shared" ref="E75:AF75" si="9">SUM(S76:S82)</f>
        <v>8.4</v>
      </c>
      <c r="T75" s="162"/>
      <c r="U75" s="162"/>
      <c r="V75" s="162"/>
      <c r="W75" s="162"/>
      <c r="X75" s="162"/>
      <c r="Y75" s="162"/>
      <c r="Z75" s="162">
        <f t="shared" si="9"/>
        <v>19.8</v>
      </c>
      <c r="AA75" s="162"/>
      <c r="AB75" s="162"/>
      <c r="AC75" s="162"/>
      <c r="AD75" s="162"/>
      <c r="AE75" s="162"/>
      <c r="AF75" s="162"/>
      <c r="AG75" s="162">
        <f>SUM(AG76:AG82)</f>
        <v>28.2</v>
      </c>
      <c r="AH75" s="94"/>
      <c r="AI75" s="94"/>
      <c r="AJ75" s="94"/>
      <c r="AK75" s="94"/>
      <c r="AL75" s="94"/>
      <c r="AM75" s="14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</row>
    <row r="76" spans="1:53" x14ac:dyDescent="0.25">
      <c r="A76" s="153" t="str">
        <f>'Цели реализации ИПР 2020'!A76</f>
        <v>1.2.1.1.8.9</v>
      </c>
      <c r="B76" s="244" t="str">
        <f>'Цели реализации ИПР 2020'!B76</f>
        <v>Замена разъединителей 110 кВ</v>
      </c>
      <c r="C76" s="160" t="str">
        <f>'Цели реализации ИПР 2020'!C76</f>
        <v>I_СПС_2019_1.2.1.1.7.3</v>
      </c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166">
        <v>8.4</v>
      </c>
      <c r="T76" s="94"/>
      <c r="U76" s="94"/>
      <c r="V76" s="94"/>
      <c r="W76" s="94"/>
      <c r="X76" s="94"/>
      <c r="Y76" s="94"/>
      <c r="Z76" s="166"/>
      <c r="AA76" s="94"/>
      <c r="AB76" s="94"/>
      <c r="AC76" s="94"/>
      <c r="AD76" s="94"/>
      <c r="AE76" s="94"/>
      <c r="AF76" s="94"/>
      <c r="AG76" s="166">
        <v>8.4</v>
      </c>
      <c r="AH76" s="94"/>
      <c r="AI76" s="94"/>
      <c r="AJ76" s="94"/>
      <c r="AK76" s="94"/>
      <c r="AL76" s="94"/>
      <c r="AM76" s="14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</row>
    <row r="77" spans="1:53" x14ac:dyDescent="0.25">
      <c r="A77" s="153" t="str">
        <f>'Цели реализации ИПР 2020'!A77</f>
        <v>1.2.1.1.8.10</v>
      </c>
      <c r="B77" s="164" t="str">
        <f>'Цели реализации ИПР 2020'!B77</f>
        <v>Реконструкция защит ВЛ-110 кВ</v>
      </c>
      <c r="C77" s="160" t="str">
        <f>'Цели реализации ИПР 2020'!C77</f>
        <v>I_РЗА_2019_1.2.1.1.7.5</v>
      </c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163">
        <v>10.5</v>
      </c>
      <c r="AA77" s="94"/>
      <c r="AB77" s="94"/>
      <c r="AC77" s="94"/>
      <c r="AD77" s="94"/>
      <c r="AE77" s="94"/>
      <c r="AF77" s="94"/>
      <c r="AG77" s="163">
        <v>10.5</v>
      </c>
      <c r="AH77" s="94"/>
      <c r="AI77" s="94"/>
      <c r="AJ77" s="94"/>
      <c r="AK77" s="94"/>
      <c r="AL77" s="94"/>
      <c r="AM77" s="14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</row>
    <row r="78" spans="1:53" x14ac:dyDescent="0.25">
      <c r="A78" s="153" t="str">
        <f>'Цели реализации ИПР 2020'!A78</f>
        <v>1.2.1.1.8.12</v>
      </c>
      <c r="B78" s="242" t="str">
        <f>'Цели реализации ИПР 2020'!B78</f>
        <v xml:space="preserve">Замена вводов 110 кВ </v>
      </c>
      <c r="C78" s="160" t="str">
        <f>'Цели реализации ИПР 2020'!C78</f>
        <v>I_СПС_2020_1.2.1.1.7.2</v>
      </c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166">
        <v>2</v>
      </c>
      <c r="AA78" s="94"/>
      <c r="AB78" s="94"/>
      <c r="AC78" s="94"/>
      <c r="AD78" s="94"/>
      <c r="AE78" s="94"/>
      <c r="AF78" s="94"/>
      <c r="AG78" s="166">
        <v>2</v>
      </c>
      <c r="AH78" s="94"/>
      <c r="AI78" s="94"/>
      <c r="AJ78" s="94"/>
      <c r="AK78" s="94"/>
      <c r="AL78" s="94"/>
      <c r="AM78" s="14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</row>
    <row r="79" spans="1:53" x14ac:dyDescent="0.25">
      <c r="A79" s="153" t="str">
        <f>'Цели реализации ИПР 2020'!A79</f>
        <v>1.2.1.1.8.13</v>
      </c>
      <c r="B79" s="242" t="str">
        <f>'Цели реализации ИПР 2020'!B79</f>
        <v>Замена ТСН (ПИР)</v>
      </c>
      <c r="C79" s="160" t="str">
        <f>'Цели реализации ИПР 2020'!C79</f>
        <v>I_СПС_2020_1.2.1.1.7.3</v>
      </c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166">
        <v>0.8</v>
      </c>
      <c r="AA79" s="94"/>
      <c r="AB79" s="94"/>
      <c r="AC79" s="94"/>
      <c r="AD79" s="94"/>
      <c r="AE79" s="94"/>
      <c r="AF79" s="94"/>
      <c r="AG79" s="166">
        <v>0.8</v>
      </c>
      <c r="AH79" s="94"/>
      <c r="AI79" s="94"/>
      <c r="AJ79" s="94"/>
      <c r="AK79" s="94"/>
      <c r="AL79" s="94"/>
      <c r="AM79" s="14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</row>
    <row r="80" spans="1:53" x14ac:dyDescent="0.25">
      <c r="A80" s="153" t="str">
        <f>'Цели реализации ИПР 2020'!A80</f>
        <v>1.2.1.1.8.14</v>
      </c>
      <c r="B80" s="242" t="str">
        <f>'Цели реализации ИПР 2020'!B80</f>
        <v>Реконструкция ДЗШ-110 кВ</v>
      </c>
      <c r="C80" s="160" t="str">
        <f>'Цели реализации ИПР 2020'!C80</f>
        <v>I_РЗА_2020_1.2.1.1.7.4</v>
      </c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166">
        <v>5</v>
      </c>
      <c r="AA80" s="94"/>
      <c r="AB80" s="94"/>
      <c r="AC80" s="94"/>
      <c r="AD80" s="94"/>
      <c r="AE80" s="94"/>
      <c r="AF80" s="94"/>
      <c r="AG80" s="166">
        <v>5</v>
      </c>
      <c r="AH80" s="94"/>
      <c r="AI80" s="94"/>
      <c r="AJ80" s="94"/>
      <c r="AK80" s="94"/>
      <c r="AL80" s="94"/>
      <c r="AM80" s="14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</row>
    <row r="81" spans="1:53" x14ac:dyDescent="0.25">
      <c r="A81" s="153" t="str">
        <f>'Цели реализации ИПР 2020'!A81</f>
        <v>1.2.1.1.8.18</v>
      </c>
      <c r="B81" s="242" t="str">
        <f>'Цели реализации ИПР 2020'!B81</f>
        <v>Реконструкция ДЗОШ-220 кВ</v>
      </c>
      <c r="C81" s="160" t="str">
        <f>'Цели реализации ИПР 2020'!C81</f>
        <v>I_РЗА_2021_1.2.1.1.7.5</v>
      </c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166">
        <v>1</v>
      </c>
      <c r="AA81" s="94"/>
      <c r="AB81" s="94"/>
      <c r="AC81" s="94"/>
      <c r="AD81" s="94"/>
      <c r="AE81" s="94"/>
      <c r="AF81" s="94"/>
      <c r="AG81" s="166">
        <v>1</v>
      </c>
      <c r="AH81" s="94"/>
      <c r="AI81" s="94"/>
      <c r="AJ81" s="94"/>
      <c r="AK81" s="94"/>
      <c r="AL81" s="94"/>
      <c r="AM81" s="14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</row>
    <row r="82" spans="1:53" x14ac:dyDescent="0.25">
      <c r="A82" s="153" t="str">
        <f>'Цели реализации ИПР 2020'!A82</f>
        <v>1.2.1.1.8.19</v>
      </c>
      <c r="B82" s="242" t="str">
        <f>'Цели реализации ИПР 2020'!B82</f>
        <v>Реконструкция РЗА 1Т</v>
      </c>
      <c r="C82" s="160" t="str">
        <f>'Цели реализации ИПР 2020'!C82</f>
        <v>I_РЗА_2021_1.2.1.1.7.6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166">
        <v>0.5</v>
      </c>
      <c r="AA82" s="94"/>
      <c r="AB82" s="94"/>
      <c r="AC82" s="94"/>
      <c r="AD82" s="94"/>
      <c r="AE82" s="94"/>
      <c r="AF82" s="94"/>
      <c r="AG82" s="166">
        <v>0.5</v>
      </c>
      <c r="AH82" s="94"/>
      <c r="AI82" s="94"/>
      <c r="AJ82" s="94"/>
      <c r="AK82" s="94"/>
      <c r="AL82" s="94"/>
      <c r="AM82" s="14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</row>
    <row r="83" spans="1:53" x14ac:dyDescent="0.25">
      <c r="A83" s="156" t="str">
        <f>'Цели реализации ИПР 2020'!A83</f>
        <v>1.2.1.1.9</v>
      </c>
      <c r="B83" s="157" t="str">
        <f>'Цели реализации ИПР 2020'!B83</f>
        <v>ПС Ашкадар</v>
      </c>
      <c r="C83" s="156" t="str">
        <f>'Цели реализации ИПР 2020'!C83</f>
        <v>Г</v>
      </c>
      <c r="D83" s="94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>
        <f t="shared" ref="E83:AF83" si="10">SUM(S84:S87)</f>
        <v>12</v>
      </c>
      <c r="T83" s="162"/>
      <c r="U83" s="162"/>
      <c r="V83" s="162"/>
      <c r="W83" s="162"/>
      <c r="X83" s="162"/>
      <c r="Y83" s="162"/>
      <c r="Z83" s="162">
        <f t="shared" si="10"/>
        <v>20.9</v>
      </c>
      <c r="AA83" s="162"/>
      <c r="AB83" s="162"/>
      <c r="AC83" s="162"/>
      <c r="AD83" s="162"/>
      <c r="AE83" s="162"/>
      <c r="AF83" s="162"/>
      <c r="AG83" s="162">
        <f>SUM(AG84:AG87)</f>
        <v>32.900000000000006</v>
      </c>
      <c r="AH83" s="94"/>
      <c r="AI83" s="94"/>
      <c r="AJ83" s="94"/>
      <c r="AK83" s="94"/>
      <c r="AL83" s="94"/>
      <c r="AM83" s="14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</row>
    <row r="84" spans="1:53" x14ac:dyDescent="0.25">
      <c r="A84" s="153" t="str">
        <f>'Цели реализации ИПР 2020'!A84</f>
        <v>1.2.1.1.9.11</v>
      </c>
      <c r="B84" s="242" t="str">
        <f>'Цели реализации ИПР 2020'!B84</f>
        <v>Замена разъединителей 220кВ</v>
      </c>
      <c r="C84" s="160" t="str">
        <f>'Цели реализации ИПР 2020'!C84</f>
        <v>I_СПС_2020_1.2.1.1.12.1</v>
      </c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158">
        <v>12</v>
      </c>
      <c r="AA84" s="94"/>
      <c r="AB84" s="94"/>
      <c r="AC84" s="94"/>
      <c r="AD84" s="94"/>
      <c r="AE84" s="94"/>
      <c r="AF84" s="94"/>
      <c r="AG84" s="158">
        <v>12</v>
      </c>
      <c r="AH84" s="94"/>
      <c r="AI84" s="94"/>
      <c r="AJ84" s="94"/>
      <c r="AK84" s="94"/>
      <c r="AL84" s="94"/>
      <c r="AM84" s="14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</row>
    <row r="85" spans="1:53" x14ac:dyDescent="0.25">
      <c r="A85" s="153" t="str">
        <f>'Цели реализации ИПР 2020'!A85</f>
        <v>1.2.1.1.9.12</v>
      </c>
      <c r="B85" s="242" t="str">
        <f>'Цели реализации ИПР 2020'!B85</f>
        <v xml:space="preserve">Замена разъединителей 110кВ </v>
      </c>
      <c r="C85" s="160" t="str">
        <f>'Цели реализации ИПР 2020'!C85</f>
        <v>I_СПС_2020_1.2.1.1.12.2</v>
      </c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5">
        <v>12</v>
      </c>
      <c r="T85" s="94"/>
      <c r="U85" s="94"/>
      <c r="V85" s="94"/>
      <c r="W85" s="94"/>
      <c r="X85" s="94"/>
      <c r="Y85" s="94"/>
      <c r="Z85" s="158"/>
      <c r="AA85" s="94"/>
      <c r="AB85" s="94"/>
      <c r="AC85" s="94"/>
      <c r="AD85" s="94"/>
      <c r="AE85" s="94"/>
      <c r="AF85" s="94"/>
      <c r="AG85" s="158">
        <v>12</v>
      </c>
      <c r="AH85" s="94"/>
      <c r="AI85" s="94"/>
      <c r="AJ85" s="94"/>
      <c r="AK85" s="94"/>
      <c r="AL85" s="94"/>
      <c r="AM85" s="14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</row>
    <row r="86" spans="1:53" x14ac:dyDescent="0.25">
      <c r="A86" s="153" t="str">
        <f>'Цели реализации ИПР 2020'!A86</f>
        <v>1.2.1.1.9.13</v>
      </c>
      <c r="B86" s="242" t="str">
        <f>'Цели реализации ИПР 2020'!B86</f>
        <v>Замена ТН-220</v>
      </c>
      <c r="C86" s="160" t="str">
        <f>'Цели реализации ИПР 2020'!C86</f>
        <v>I_СПС_2020_1.2.1.1.12.3</v>
      </c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166">
        <v>0.1</v>
      </c>
      <c r="AA86" s="94"/>
      <c r="AB86" s="94"/>
      <c r="AC86" s="94"/>
      <c r="AD86" s="94"/>
      <c r="AE86" s="94"/>
      <c r="AF86" s="94"/>
      <c r="AG86" s="166">
        <v>0.1</v>
      </c>
      <c r="AH86" s="94"/>
      <c r="AI86" s="94"/>
      <c r="AJ86" s="94"/>
      <c r="AK86" s="94"/>
      <c r="AL86" s="94"/>
      <c r="AM86" s="14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</row>
    <row r="87" spans="1:53" x14ac:dyDescent="0.25">
      <c r="A87" s="153" t="str">
        <f>'Цели реализации ИПР 2020'!A87</f>
        <v>1.2.1.1.9.14</v>
      </c>
      <c r="B87" s="242" t="str">
        <f>'Цели реализации ИПР 2020'!B87</f>
        <v>Реконструкция защит ВЛ 110 кВ</v>
      </c>
      <c r="C87" s="160" t="str">
        <f>'Цели реализации ИПР 2020'!C87</f>
        <v>I_РЗА_2020_1.2.1.1.12.4</v>
      </c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166">
        <v>8.8000000000000007</v>
      </c>
      <c r="AA87" s="94"/>
      <c r="AB87" s="94"/>
      <c r="AC87" s="94"/>
      <c r="AD87" s="94"/>
      <c r="AE87" s="94"/>
      <c r="AF87" s="94"/>
      <c r="AG87" s="166">
        <v>8.8000000000000007</v>
      </c>
      <c r="AH87" s="94"/>
      <c r="AI87" s="94"/>
      <c r="AJ87" s="94"/>
      <c r="AK87" s="94"/>
      <c r="AL87" s="94"/>
      <c r="AM87" s="14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</row>
    <row r="88" spans="1:53" x14ac:dyDescent="0.25">
      <c r="A88" s="156" t="str">
        <f>'Цели реализации ИПР 2020'!A88</f>
        <v>1.2.1.1.10</v>
      </c>
      <c r="B88" s="157" t="str">
        <f>'Цели реализации ИПР 2020'!B88</f>
        <v>ПС Уфимская</v>
      </c>
      <c r="C88" s="156" t="str">
        <f>'Цели реализации ИПР 2020'!C88</f>
        <v>Г</v>
      </c>
      <c r="D88" s="94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>
        <f t="shared" ref="E88:AF88" si="11">SUM(Z89:Z92)</f>
        <v>7.2</v>
      </c>
      <c r="AA88" s="162"/>
      <c r="AB88" s="162"/>
      <c r="AC88" s="162"/>
      <c r="AD88" s="162"/>
      <c r="AE88" s="162"/>
      <c r="AF88" s="162"/>
      <c r="AG88" s="162">
        <f>SUM(AG89:AG92)</f>
        <v>7.2</v>
      </c>
      <c r="AH88" s="94"/>
      <c r="AI88" s="94"/>
      <c r="AJ88" s="94"/>
      <c r="AK88" s="94"/>
      <c r="AL88" s="94"/>
      <c r="AM88" s="14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</row>
    <row r="89" spans="1:53" x14ac:dyDescent="0.25">
      <c r="A89" s="153" t="str">
        <f>'Цели реализации ИПР 2020'!A89</f>
        <v>1.2.1.1.10.7</v>
      </c>
      <c r="B89" s="164" t="str">
        <f>'Цели реализации ИПР 2020'!B89</f>
        <v>Реконструкции защит ВЛ 500</v>
      </c>
      <c r="C89" s="160" t="str">
        <f>'Цели реализации ИПР 2020'!C89</f>
        <v>I_РЗА_2019_1.2.1.1.13.2</v>
      </c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166">
        <v>3</v>
      </c>
      <c r="AA89" s="94"/>
      <c r="AB89" s="94"/>
      <c r="AC89" s="94"/>
      <c r="AD89" s="94"/>
      <c r="AE89" s="94"/>
      <c r="AF89" s="94"/>
      <c r="AG89" s="166">
        <v>3</v>
      </c>
      <c r="AH89" s="94"/>
      <c r="AI89" s="94"/>
      <c r="AJ89" s="94"/>
      <c r="AK89" s="94"/>
      <c r="AL89" s="94"/>
      <c r="AM89" s="14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</row>
    <row r="90" spans="1:53" x14ac:dyDescent="0.25">
      <c r="A90" s="153" t="str">
        <f>'Цели реализации ИПР 2020'!A90</f>
        <v>1.2.1.1.10.12</v>
      </c>
      <c r="B90" s="242" t="str">
        <f>'Цели реализации ИПР 2020'!B90</f>
        <v>Замена ВМ-35</v>
      </c>
      <c r="C90" s="160" t="str">
        <f>'Цели реализации ИПР 2020'!C90</f>
        <v>I_СПС_2020_1.2.1.1.13.1</v>
      </c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166">
        <v>0.2</v>
      </c>
      <c r="AA90" s="94"/>
      <c r="AB90" s="94"/>
      <c r="AC90" s="94"/>
      <c r="AD90" s="94"/>
      <c r="AE90" s="94"/>
      <c r="AF90" s="94"/>
      <c r="AG90" s="166">
        <v>0.2</v>
      </c>
      <c r="AH90" s="94"/>
      <c r="AI90" s="94"/>
      <c r="AJ90" s="94"/>
      <c r="AK90" s="94"/>
      <c r="AL90" s="94"/>
      <c r="AM90" s="14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</row>
    <row r="91" spans="1:53" x14ac:dyDescent="0.25">
      <c r="A91" s="153" t="str">
        <f>'Цели реализации ИПР 2020'!A91</f>
        <v>1.2.1.1.10.13</v>
      </c>
      <c r="B91" s="172" t="str">
        <f>'Цели реализации ИПР 2020'!B91</f>
        <v>Замена ЩПТ</v>
      </c>
      <c r="C91" s="160" t="str">
        <f>'Цели реализации ИПР 2020'!C91</f>
        <v>I_СПС_2020_1.2.1.1.13.2</v>
      </c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166">
        <v>3.5</v>
      </c>
      <c r="AA91" s="94"/>
      <c r="AB91" s="94"/>
      <c r="AC91" s="94"/>
      <c r="AD91" s="94"/>
      <c r="AE91" s="94"/>
      <c r="AF91" s="94"/>
      <c r="AG91" s="166">
        <v>3.5</v>
      </c>
      <c r="AH91" s="94"/>
      <c r="AI91" s="94"/>
      <c r="AJ91" s="94"/>
      <c r="AK91" s="94"/>
      <c r="AL91" s="94"/>
      <c r="AM91" s="14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</row>
    <row r="92" spans="1:53" x14ac:dyDescent="0.25">
      <c r="A92" s="153" t="str">
        <f>'Цели реализации ИПР 2020'!A92</f>
        <v>1.2.1.1.10.14</v>
      </c>
      <c r="B92" s="172" t="str">
        <f>'Цели реализации ИПР 2020'!B92</f>
        <v>Замена ЩСН-0,4 кВ</v>
      </c>
      <c r="C92" s="160" t="str">
        <f>'Цели реализации ИПР 2020'!C92</f>
        <v>I_СПС_2020_1.2.1.1.13.3</v>
      </c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166">
        <v>0.5</v>
      </c>
      <c r="AA92" s="94"/>
      <c r="AB92" s="94"/>
      <c r="AC92" s="94"/>
      <c r="AD92" s="94"/>
      <c r="AE92" s="94"/>
      <c r="AF92" s="94"/>
      <c r="AG92" s="166">
        <v>0.5</v>
      </c>
      <c r="AH92" s="94"/>
      <c r="AI92" s="94"/>
      <c r="AJ92" s="94"/>
      <c r="AK92" s="94"/>
      <c r="AL92" s="94"/>
      <c r="AM92" s="14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</row>
    <row r="93" spans="1:53" x14ac:dyDescent="0.25">
      <c r="A93" s="156" t="str">
        <f>'Цели реализации ИПР 2020'!A93</f>
        <v>1.2.1.1.11</v>
      </c>
      <c r="B93" s="157" t="str">
        <f>'Цели реализации ИПР 2020'!B93</f>
        <v>ПС Благовар</v>
      </c>
      <c r="C93" s="156" t="str">
        <f>'Цели реализации ИПР 2020'!C93</f>
        <v>Г</v>
      </c>
      <c r="D93" s="94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>
        <f t="shared" ref="E93:AF93" si="12">SUM(S94:S100)</f>
        <v>10.796610169491499</v>
      </c>
      <c r="T93" s="162"/>
      <c r="U93" s="162"/>
      <c r="V93" s="162"/>
      <c r="W93" s="162"/>
      <c r="X93" s="162"/>
      <c r="Y93" s="162"/>
      <c r="Z93" s="162">
        <f t="shared" si="12"/>
        <v>20.3</v>
      </c>
      <c r="AA93" s="162"/>
      <c r="AB93" s="162"/>
      <c r="AC93" s="162"/>
      <c r="AD93" s="162"/>
      <c r="AE93" s="162"/>
      <c r="AF93" s="162"/>
      <c r="AG93" s="162">
        <f>SUM(AG94:AG100)</f>
        <v>31.096610169491498</v>
      </c>
      <c r="AH93" s="94"/>
      <c r="AI93" s="94"/>
      <c r="AJ93" s="94"/>
      <c r="AK93" s="94"/>
      <c r="AL93" s="94"/>
      <c r="AM93" s="14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</row>
    <row r="94" spans="1:53" x14ac:dyDescent="0.25">
      <c r="A94" s="153" t="str">
        <f>'Цели реализации ИПР 2020'!A94</f>
        <v>1.2.1.1.11.3</v>
      </c>
      <c r="B94" s="242" t="str">
        <f>'Цели реализации ИПР 2020'!B94</f>
        <v>Замена ТН 110; замена ТТ 220кВ</v>
      </c>
      <c r="C94" s="160" t="str">
        <f>'Цели реализации ИПР 2020'!C94</f>
        <v>I_СПС_2018_1.2.1.1.4.1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166">
        <v>10.796610169491499</v>
      </c>
      <c r="T94" s="94"/>
      <c r="U94" s="94"/>
      <c r="V94" s="94"/>
      <c r="W94" s="94"/>
      <c r="X94" s="94"/>
      <c r="Y94" s="94"/>
      <c r="Z94" s="166"/>
      <c r="AA94" s="94"/>
      <c r="AB94" s="94"/>
      <c r="AC94" s="94"/>
      <c r="AD94" s="94"/>
      <c r="AE94" s="94"/>
      <c r="AF94" s="94"/>
      <c r="AG94" s="166">
        <v>10.796610169491499</v>
      </c>
      <c r="AH94" s="94"/>
      <c r="AI94" s="94"/>
      <c r="AJ94" s="94"/>
      <c r="AK94" s="94"/>
      <c r="AL94" s="94"/>
      <c r="AM94" s="14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</row>
    <row r="95" spans="1:53" x14ac:dyDescent="0.25">
      <c r="A95" s="153" t="str">
        <f>'Цели реализации ИПР 2020'!A95</f>
        <v>1.2.1.1.11.10</v>
      </c>
      <c r="B95" s="242" t="str">
        <f>'Цели реализации ИПР 2020'!B95</f>
        <v>Замена разъединителей 220 кВ</v>
      </c>
      <c r="C95" s="160" t="str">
        <f>'Цели реализации ИПР 2020'!C95</f>
        <v>I_СПС_2020_1.2.1.1.4.3</v>
      </c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166">
        <v>3.6999999999999997</v>
      </c>
      <c r="AA95" s="94"/>
      <c r="AB95" s="94"/>
      <c r="AC95" s="94"/>
      <c r="AD95" s="94"/>
      <c r="AE95" s="94"/>
      <c r="AF95" s="94"/>
      <c r="AG95" s="166">
        <v>3.6999999999999997</v>
      </c>
      <c r="AH95" s="94"/>
      <c r="AI95" s="94"/>
      <c r="AJ95" s="94"/>
      <c r="AK95" s="94"/>
      <c r="AL95" s="94"/>
      <c r="AM95" s="14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</row>
    <row r="96" spans="1:53" x14ac:dyDescent="0.25">
      <c r="A96" s="153" t="str">
        <f>'Цели реализации ИПР 2020'!A96</f>
        <v>1.2.1.1.11.11</v>
      </c>
      <c r="B96" s="242" t="str">
        <f>'Цели реализации ИПР 2020'!B96</f>
        <v>Замена разъединителей 110 кВ</v>
      </c>
      <c r="C96" s="160" t="str">
        <f>'Цели реализации ИПР 2020'!C96</f>
        <v>I_СПС_2020_1.2.1.1.4.4</v>
      </c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166">
        <v>4.3</v>
      </c>
      <c r="AA96" s="94"/>
      <c r="AB96" s="94"/>
      <c r="AC96" s="94"/>
      <c r="AD96" s="94"/>
      <c r="AE96" s="94"/>
      <c r="AF96" s="94"/>
      <c r="AG96" s="166">
        <v>4.3</v>
      </c>
      <c r="AH96" s="94"/>
      <c r="AI96" s="94"/>
      <c r="AJ96" s="94"/>
      <c r="AK96" s="94"/>
      <c r="AL96" s="94"/>
      <c r="AM96" s="14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</row>
    <row r="97" spans="1:53" x14ac:dyDescent="0.25">
      <c r="A97" s="153" t="str">
        <f>'Цели реализации ИПР 2020'!A97</f>
        <v>1.2.1.1.11.13</v>
      </c>
      <c r="B97" s="172" t="str">
        <f>'Цели реализации ИПР 2020'!B97</f>
        <v>Замена пожарной емкости</v>
      </c>
      <c r="C97" s="160" t="str">
        <f>'Цели реализации ИПР 2020'!C97</f>
        <v>I_СПС_2020_1.2.1.1.4.7</v>
      </c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166">
        <v>2</v>
      </c>
      <c r="AA97" s="94"/>
      <c r="AB97" s="94"/>
      <c r="AC97" s="94"/>
      <c r="AD97" s="94"/>
      <c r="AE97" s="94"/>
      <c r="AF97" s="94"/>
      <c r="AG97" s="166">
        <v>2</v>
      </c>
      <c r="AH97" s="94"/>
      <c r="AI97" s="94"/>
      <c r="AJ97" s="94"/>
      <c r="AK97" s="94"/>
      <c r="AL97" s="94"/>
      <c r="AM97" s="14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</row>
    <row r="98" spans="1:53" x14ac:dyDescent="0.25">
      <c r="A98" s="153" t="str">
        <f>'Цели реализации ИПР 2020'!A98</f>
        <v>1.2.1.1.11.14</v>
      </c>
      <c r="B98" s="172" t="str">
        <f>'Цели реализации ИПР 2020'!B98</f>
        <v>Реконструкция ОБР</v>
      </c>
      <c r="C98" s="160" t="str">
        <f>'Цели реализации ИПР 2020'!C98</f>
        <v>I_РЗА_2020_1.2.1.1.4.8</v>
      </c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166">
        <v>5</v>
      </c>
      <c r="AA98" s="94"/>
      <c r="AB98" s="94"/>
      <c r="AC98" s="94"/>
      <c r="AD98" s="94"/>
      <c r="AE98" s="94"/>
      <c r="AF98" s="94"/>
      <c r="AG98" s="166">
        <v>5</v>
      </c>
      <c r="AH98" s="94"/>
      <c r="AI98" s="94"/>
      <c r="AJ98" s="94"/>
      <c r="AK98" s="94"/>
      <c r="AL98" s="94"/>
      <c r="AM98" s="14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</row>
    <row r="99" spans="1:53" ht="30" x14ac:dyDescent="0.25">
      <c r="A99" s="153" t="str">
        <f>'Цели реализации ИПР 2020'!A99</f>
        <v>1.2.1.1.11.15</v>
      </c>
      <c r="B99" s="242" t="str">
        <f>'Цели реализации ИПР 2020'!B99</f>
        <v>Реконструкция автоматики сигнализации ЩПТ</v>
      </c>
      <c r="C99" s="160" t="str">
        <f>'Цели реализации ИПР 2020'!C99</f>
        <v>I_РЗА_2020_1.2.1.1.4.9</v>
      </c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166">
        <v>0.3</v>
      </c>
      <c r="AA99" s="94"/>
      <c r="AB99" s="94"/>
      <c r="AC99" s="94"/>
      <c r="AD99" s="94"/>
      <c r="AE99" s="94"/>
      <c r="AF99" s="94"/>
      <c r="AG99" s="166">
        <v>0.3</v>
      </c>
      <c r="AH99" s="94"/>
      <c r="AI99" s="94"/>
      <c r="AJ99" s="94"/>
      <c r="AK99" s="94"/>
      <c r="AL99" s="94"/>
      <c r="AM99" s="14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</row>
    <row r="100" spans="1:53" x14ac:dyDescent="0.25">
      <c r="A100" s="153" t="str">
        <f>'Цели реализации ИПР 2020'!A100</f>
        <v>1.2.1.1.11.16</v>
      </c>
      <c r="B100" s="172" t="str">
        <f>'Цели реализации ИПР 2020'!B100</f>
        <v>Реконструкция ДЗШ 110 кВ</v>
      </c>
      <c r="C100" s="160" t="str">
        <f>'Цели реализации ИПР 2020'!C100</f>
        <v>I_РЗА_2020_1.2.1.1.4.10</v>
      </c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166">
        <v>5</v>
      </c>
      <c r="AA100" s="94"/>
      <c r="AB100" s="94"/>
      <c r="AC100" s="94"/>
      <c r="AD100" s="94"/>
      <c r="AE100" s="94"/>
      <c r="AF100" s="94"/>
      <c r="AG100" s="166">
        <v>5</v>
      </c>
      <c r="AH100" s="94"/>
      <c r="AI100" s="94"/>
      <c r="AJ100" s="94"/>
      <c r="AK100" s="94"/>
      <c r="AL100" s="94"/>
      <c r="AM100" s="14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</row>
    <row r="101" spans="1:53" x14ac:dyDescent="0.25">
      <c r="A101" s="156" t="str">
        <f>'Цели реализации ИПР 2020'!A101</f>
        <v>1.2.1.1.12</v>
      </c>
      <c r="B101" s="157" t="str">
        <f>'Цели реализации ИПР 2020'!B101</f>
        <v>ПС Аргамак</v>
      </c>
      <c r="C101" s="156" t="str">
        <f>'Цели реализации ИПР 2020'!C101</f>
        <v>Г</v>
      </c>
      <c r="D101" s="94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>
        <f t="shared" ref="E101:AF101" si="13">SUM(S102:S111)</f>
        <v>15</v>
      </c>
      <c r="T101" s="162"/>
      <c r="U101" s="162"/>
      <c r="V101" s="162"/>
      <c r="W101" s="162"/>
      <c r="X101" s="162"/>
      <c r="Y101" s="162"/>
      <c r="Z101" s="162">
        <f t="shared" si="13"/>
        <v>17.700000000000003</v>
      </c>
      <c r="AA101" s="162"/>
      <c r="AB101" s="162"/>
      <c r="AC101" s="162"/>
      <c r="AD101" s="162"/>
      <c r="AE101" s="162"/>
      <c r="AF101" s="162"/>
      <c r="AG101" s="162">
        <f>SUM(AG102:AG111)</f>
        <v>32.700000000000003</v>
      </c>
      <c r="AH101" s="94"/>
      <c r="AI101" s="94"/>
      <c r="AJ101" s="94"/>
      <c r="AK101" s="94"/>
      <c r="AL101" s="94"/>
      <c r="AM101" s="14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</row>
    <row r="102" spans="1:53" x14ac:dyDescent="0.25">
      <c r="A102" s="153" t="str">
        <f>'Цели реализации ИПР 2020'!A102</f>
        <v>1.2.1.1.12.1</v>
      </c>
      <c r="B102" s="241" t="str">
        <f>'Цели реализации ИПР 2020'!B102</f>
        <v>Модернизация ПА</v>
      </c>
      <c r="C102" s="153" t="str">
        <f>'Цели реализации ИПР 2020'!C102</f>
        <v>I_РЗА_2016_1.2.1.1.12.2</v>
      </c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163">
        <v>4</v>
      </c>
      <c r="AA102" s="94"/>
      <c r="AB102" s="94"/>
      <c r="AC102" s="94"/>
      <c r="AD102" s="94"/>
      <c r="AE102" s="94"/>
      <c r="AF102" s="94"/>
      <c r="AG102" s="163">
        <v>4</v>
      </c>
      <c r="AH102" s="94"/>
      <c r="AI102" s="94"/>
      <c r="AJ102" s="94"/>
      <c r="AK102" s="94"/>
      <c r="AL102" s="94"/>
      <c r="AM102" s="145"/>
    </row>
    <row r="103" spans="1:53" x14ac:dyDescent="0.25">
      <c r="A103" s="153" t="str">
        <f>'Цели реализации ИПР 2020'!A103</f>
        <v>1.2.1.1.12.5</v>
      </c>
      <c r="B103" s="164" t="str">
        <f>'Цели реализации ИПР 2020'!B103</f>
        <v>Реконструкция защит ВЛ-110 кВ</v>
      </c>
      <c r="C103" s="160" t="str">
        <f>'Цели реализации ИПР 2020'!C103</f>
        <v>I_РЗА_2018_1.2.1.1.9.4</v>
      </c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163">
        <v>4</v>
      </c>
      <c r="AA103" s="94"/>
      <c r="AB103" s="94"/>
      <c r="AC103" s="94"/>
      <c r="AD103" s="94"/>
      <c r="AE103" s="94"/>
      <c r="AF103" s="94"/>
      <c r="AG103" s="163">
        <v>4</v>
      </c>
      <c r="AH103" s="94"/>
      <c r="AI103" s="94"/>
      <c r="AJ103" s="94"/>
      <c r="AK103" s="94"/>
      <c r="AL103" s="94"/>
      <c r="AM103" s="145"/>
    </row>
    <row r="104" spans="1:53" x14ac:dyDescent="0.25">
      <c r="A104" s="153" t="str">
        <f>'Цели реализации ИПР 2020'!A104</f>
        <v>1.2.1.1.12.9</v>
      </c>
      <c r="B104" s="242" t="str">
        <f>'Цели реализации ИПР 2020'!B104</f>
        <v>Замена В-110 кВ и ТТ-110 кВ</v>
      </c>
      <c r="C104" s="160" t="str">
        <f>'Цели реализации ИПР 2020'!C104</f>
        <v>I_СПС_2019_1.2.1.1.9.1</v>
      </c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158">
        <v>15</v>
      </c>
      <c r="T104" s="94"/>
      <c r="U104" s="94"/>
      <c r="V104" s="94"/>
      <c r="W104" s="94"/>
      <c r="X104" s="94"/>
      <c r="Y104" s="94"/>
      <c r="Z104" s="158"/>
      <c r="AA104" s="94"/>
      <c r="AB104" s="94"/>
      <c r="AC104" s="94"/>
      <c r="AD104" s="94"/>
      <c r="AE104" s="94"/>
      <c r="AF104" s="94"/>
      <c r="AG104" s="158">
        <v>15</v>
      </c>
      <c r="AH104" s="94"/>
      <c r="AI104" s="94"/>
      <c r="AJ104" s="94"/>
      <c r="AK104" s="94"/>
      <c r="AL104" s="94"/>
      <c r="AM104" s="145"/>
    </row>
    <row r="105" spans="1:53" x14ac:dyDescent="0.25">
      <c r="A105" s="153" t="str">
        <f>'Цели реализации ИПР 2020'!A105</f>
        <v>1.2.1.1.12.12</v>
      </c>
      <c r="B105" s="164" t="str">
        <f>'Цели реализации ИПР 2020'!B105</f>
        <v>Реконструкция защит АТ</v>
      </c>
      <c r="C105" s="160" t="str">
        <f>'Цели реализации ИПР 2020'!C105</f>
        <v>I_РЗА_2019_1.2.1.1.9.6</v>
      </c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166">
        <v>1.8000000000000003</v>
      </c>
      <c r="AA105" s="94"/>
      <c r="AB105" s="94"/>
      <c r="AC105" s="94"/>
      <c r="AD105" s="94"/>
      <c r="AE105" s="94"/>
      <c r="AF105" s="94"/>
      <c r="AG105" s="166">
        <v>1.8000000000000003</v>
      </c>
      <c r="AH105" s="94"/>
      <c r="AI105" s="94"/>
      <c r="AJ105" s="94"/>
      <c r="AK105" s="94"/>
      <c r="AL105" s="94"/>
      <c r="AM105" s="145"/>
    </row>
    <row r="106" spans="1:53" x14ac:dyDescent="0.25">
      <c r="A106" s="153" t="str">
        <f>'Цели реализации ИПР 2020'!A106</f>
        <v>1.2.1.1.12.16</v>
      </c>
      <c r="B106" s="172" t="str">
        <f>'Цели реализации ИПР 2020'!B106</f>
        <v>Замена ЩСН-0,4 кВ</v>
      </c>
      <c r="C106" s="160" t="str">
        <f>'Цели реализации ИПР 2020'!C106</f>
        <v>I_СПС_2020_1.2.1.1.9.4</v>
      </c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166">
        <v>5</v>
      </c>
      <c r="AA106" s="94"/>
      <c r="AB106" s="94"/>
      <c r="AC106" s="94"/>
      <c r="AD106" s="94"/>
      <c r="AE106" s="94"/>
      <c r="AF106" s="94"/>
      <c r="AG106" s="166">
        <v>5</v>
      </c>
      <c r="AH106" s="94"/>
      <c r="AI106" s="94"/>
      <c r="AJ106" s="94"/>
      <c r="AK106" s="94"/>
      <c r="AL106" s="94"/>
      <c r="AM106" s="145"/>
    </row>
    <row r="107" spans="1:53" x14ac:dyDescent="0.25">
      <c r="A107" s="153" t="str">
        <f>'Цели реализации ИПР 2020'!A107</f>
        <v>1.2.1.1.12.17</v>
      </c>
      <c r="B107" s="172" t="str">
        <f>'Цели реализации ИПР 2020'!B107</f>
        <v>Реконструкция ОБР</v>
      </c>
      <c r="C107" s="160" t="str">
        <f>'Цели реализации ИПР 2020'!C107</f>
        <v>I_РЗА_2020_1.2.1.1.9.7</v>
      </c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166">
        <v>0.8</v>
      </c>
      <c r="AA107" s="94"/>
      <c r="AB107" s="94"/>
      <c r="AC107" s="94"/>
      <c r="AD107" s="94"/>
      <c r="AE107" s="94"/>
      <c r="AF107" s="94"/>
      <c r="AG107" s="166">
        <v>0.8</v>
      </c>
      <c r="AH107" s="94"/>
      <c r="AI107" s="94"/>
      <c r="AJ107" s="94"/>
      <c r="AK107" s="94"/>
      <c r="AL107" s="94"/>
      <c r="AM107" s="145"/>
    </row>
    <row r="108" spans="1:53" ht="30" x14ac:dyDescent="0.25">
      <c r="A108" s="153" t="str">
        <f>'Цели реализации ИПР 2020'!A108</f>
        <v>1.2.1.1.12.18</v>
      </c>
      <c r="B108" s="242" t="str">
        <f>'Цели реализации ИПР 2020'!B108</f>
        <v>Реконструкция автоматики сигнализации ЩПТ</v>
      </c>
      <c r="C108" s="160" t="str">
        <f>'Цели реализации ИПР 2020'!C108</f>
        <v>I_РЗА_2020_1.2.1.1.9.8</v>
      </c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166">
        <v>0.1</v>
      </c>
      <c r="AA108" s="94"/>
      <c r="AB108" s="94"/>
      <c r="AC108" s="94"/>
      <c r="AD108" s="94"/>
      <c r="AE108" s="94"/>
      <c r="AF108" s="94"/>
      <c r="AG108" s="166">
        <v>0.1</v>
      </c>
      <c r="AH108" s="94"/>
      <c r="AI108" s="94"/>
      <c r="AJ108" s="94"/>
      <c r="AK108" s="94"/>
      <c r="AL108" s="94"/>
      <c r="AM108" s="145"/>
    </row>
    <row r="109" spans="1:53" x14ac:dyDescent="0.25">
      <c r="A109" s="153" t="str">
        <f>'Цели реализации ИПР 2020'!A109</f>
        <v>1.2.1.1.12.19</v>
      </c>
      <c r="B109" s="172" t="str">
        <f>'Цели реализации ИПР 2020'!B109</f>
        <v>Реконструкция защит 1Т, 2Т</v>
      </c>
      <c r="C109" s="160" t="str">
        <f>'Цели реализации ИПР 2020'!C109</f>
        <v>I_РЗА_2020_1.2.1.1.9.9</v>
      </c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166">
        <v>0.5</v>
      </c>
      <c r="AA109" s="94"/>
      <c r="AB109" s="94"/>
      <c r="AC109" s="94"/>
      <c r="AD109" s="94"/>
      <c r="AE109" s="94"/>
      <c r="AF109" s="94"/>
      <c r="AG109" s="166">
        <v>0.5</v>
      </c>
      <c r="AH109" s="94"/>
      <c r="AI109" s="94"/>
      <c r="AJ109" s="94"/>
      <c r="AK109" s="94"/>
      <c r="AL109" s="94"/>
      <c r="AM109" s="145"/>
    </row>
    <row r="110" spans="1:53" x14ac:dyDescent="0.25">
      <c r="A110" s="153" t="str">
        <f>'Цели реализации ИПР 2020'!A110</f>
        <v>1.2.1.1.12.24</v>
      </c>
      <c r="B110" s="242" t="str">
        <f>'Цели реализации ИПР 2020'!B110</f>
        <v>Замена ТТ-110 кВ</v>
      </c>
      <c r="C110" s="160" t="str">
        <f>'Цели реализации ИПР 2020'!C110</f>
        <v>I_СПС_2021_1.2.1.1.9.5</v>
      </c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166">
        <v>0.5</v>
      </c>
      <c r="AA110" s="94"/>
      <c r="AB110" s="94"/>
      <c r="AC110" s="94"/>
      <c r="AD110" s="94"/>
      <c r="AE110" s="94"/>
      <c r="AF110" s="94"/>
      <c r="AG110" s="166">
        <v>0.5</v>
      </c>
      <c r="AH110" s="94"/>
      <c r="AI110" s="94"/>
      <c r="AJ110" s="94"/>
      <c r="AK110" s="94"/>
      <c r="AL110" s="94"/>
      <c r="AM110" s="145"/>
    </row>
    <row r="111" spans="1:53" x14ac:dyDescent="0.25">
      <c r="A111" s="153" t="str">
        <f>'Цели реализации ИПР 2020'!A111</f>
        <v>1.2.1.1.12.25</v>
      </c>
      <c r="B111" s="242" t="str">
        <f>'Цели реализации ИПР 2020'!B111</f>
        <v>Замена В-35 кВ и ТТ-35 кВ</v>
      </c>
      <c r="C111" s="160" t="str">
        <f>'Цели реализации ИПР 2020'!C111</f>
        <v>I_СПС_2021_1.2.1.1.9.6</v>
      </c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166">
        <v>1</v>
      </c>
      <c r="AA111" s="94"/>
      <c r="AB111" s="94"/>
      <c r="AC111" s="94"/>
      <c r="AD111" s="94"/>
      <c r="AE111" s="94"/>
      <c r="AF111" s="94"/>
      <c r="AG111" s="166">
        <v>1</v>
      </c>
      <c r="AH111" s="94"/>
      <c r="AI111" s="94"/>
      <c r="AJ111" s="94"/>
      <c r="AK111" s="94"/>
      <c r="AL111" s="94"/>
      <c r="AM111" s="145"/>
    </row>
    <row r="112" spans="1:53" x14ac:dyDescent="0.25">
      <c r="A112" s="156" t="str">
        <f>'Цели реализации ИПР 2020'!A112</f>
        <v>1.2.1.1.13</v>
      </c>
      <c r="B112" s="157" t="str">
        <f>'Цели реализации ИПР 2020'!B112</f>
        <v>ПС Иремель</v>
      </c>
      <c r="C112" s="156" t="str">
        <f>'Цели реализации ИПР 2020'!C112</f>
        <v>Г</v>
      </c>
      <c r="D112" s="94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>
        <f t="shared" ref="E112:AF112" si="14">SUM(S113:S123)</f>
        <v>11</v>
      </c>
      <c r="T112" s="162"/>
      <c r="U112" s="162"/>
      <c r="V112" s="162"/>
      <c r="W112" s="162"/>
      <c r="X112" s="162"/>
      <c r="Y112" s="162"/>
      <c r="Z112" s="162">
        <f t="shared" si="14"/>
        <v>19.035593220338981</v>
      </c>
      <c r="AA112" s="162"/>
      <c r="AB112" s="162"/>
      <c r="AC112" s="162"/>
      <c r="AD112" s="162"/>
      <c r="AE112" s="162"/>
      <c r="AF112" s="162"/>
      <c r="AG112" s="162">
        <f>SUM(AG113:AG123)</f>
        <v>30.035593220338985</v>
      </c>
      <c r="AH112" s="94"/>
      <c r="AI112" s="94"/>
      <c r="AJ112" s="94"/>
      <c r="AK112" s="94"/>
      <c r="AL112" s="94"/>
      <c r="AM112" s="145"/>
    </row>
    <row r="113" spans="1:39" x14ac:dyDescent="0.25">
      <c r="A113" s="153" t="str">
        <f>'Цели реализации ИПР 2020'!A113</f>
        <v>1.2.1.1.13.7</v>
      </c>
      <c r="B113" s="242" t="str">
        <f>'Цели реализации ИПР 2020'!B113</f>
        <v>Реконструкция защит ВЛ-110 кВ</v>
      </c>
      <c r="C113" s="160" t="str">
        <f>'Цели реализации ИПР 2020'!C113</f>
        <v>I_РЗА_2019_1.2.1.1.10.2</v>
      </c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166">
        <v>5</v>
      </c>
      <c r="T113" s="94"/>
      <c r="U113" s="94"/>
      <c r="V113" s="94"/>
      <c r="W113" s="94"/>
      <c r="X113" s="94"/>
      <c r="Y113" s="94"/>
      <c r="Z113" s="166"/>
      <c r="AA113" s="94"/>
      <c r="AB113" s="94"/>
      <c r="AC113" s="94"/>
      <c r="AD113" s="94"/>
      <c r="AE113" s="94"/>
      <c r="AF113" s="94"/>
      <c r="AG113" s="166">
        <v>5</v>
      </c>
      <c r="AH113" s="94"/>
      <c r="AI113" s="94"/>
      <c r="AJ113" s="94"/>
      <c r="AK113" s="94"/>
      <c r="AL113" s="94"/>
      <c r="AM113" s="145"/>
    </row>
    <row r="114" spans="1:39" x14ac:dyDescent="0.25">
      <c r="A114" s="153" t="str">
        <f>'Цели реализации ИПР 2020'!A114</f>
        <v>1.2.1.1.13.10</v>
      </c>
      <c r="B114" s="242" t="str">
        <f>'Цели реализации ИПР 2020'!B114</f>
        <v>Замена вводов 220 кВ</v>
      </c>
      <c r="C114" s="160" t="str">
        <f>'Цели реализации ИПР 2020'!C114</f>
        <v>I_СПС_2020_1.2.1.1.10.1</v>
      </c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166">
        <v>6</v>
      </c>
      <c r="T114" s="94"/>
      <c r="U114" s="94"/>
      <c r="V114" s="94"/>
      <c r="W114" s="94"/>
      <c r="X114" s="94"/>
      <c r="Y114" s="94"/>
      <c r="Z114" s="166"/>
      <c r="AA114" s="94"/>
      <c r="AB114" s="94"/>
      <c r="AC114" s="94"/>
      <c r="AD114" s="94"/>
      <c r="AE114" s="94"/>
      <c r="AF114" s="94"/>
      <c r="AG114" s="166">
        <v>6</v>
      </c>
      <c r="AH114" s="94"/>
      <c r="AI114" s="94"/>
      <c r="AJ114" s="94"/>
      <c r="AK114" s="94"/>
      <c r="AL114" s="94"/>
      <c r="AM114" s="145"/>
    </row>
    <row r="115" spans="1:39" x14ac:dyDescent="0.25">
      <c r="A115" s="153" t="str">
        <f>'Цели реализации ИПР 2020'!A115</f>
        <v>1.2.1.1.13.11</v>
      </c>
      <c r="B115" s="242" t="str">
        <f>'Цели реализации ИПР 2020'!B115</f>
        <v xml:space="preserve">Замена ТН-220 кВ </v>
      </c>
      <c r="C115" s="160" t="str">
        <f>'Цели реализации ИПР 2020'!C115</f>
        <v>I_СПС_2020_1.2.1.1.10.2</v>
      </c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166">
        <v>0.5</v>
      </c>
      <c r="AA115" s="94"/>
      <c r="AB115" s="94"/>
      <c r="AC115" s="94"/>
      <c r="AD115" s="94"/>
      <c r="AE115" s="94"/>
      <c r="AF115" s="94"/>
      <c r="AG115" s="166">
        <v>0.5</v>
      </c>
      <c r="AH115" s="94"/>
      <c r="AI115" s="94"/>
      <c r="AJ115" s="94"/>
      <c r="AK115" s="94"/>
      <c r="AL115" s="94"/>
      <c r="AM115" s="145"/>
    </row>
    <row r="116" spans="1:39" x14ac:dyDescent="0.25">
      <c r="A116" s="153" t="str">
        <f>'Цели реализации ИПР 2020'!A116</f>
        <v>1.2.1.1.13.12</v>
      </c>
      <c r="B116" s="242" t="str">
        <f>'Цели реализации ИПР 2020'!B116</f>
        <v>Замена ТТ-110 (ПИР)</v>
      </c>
      <c r="C116" s="160" t="str">
        <f>'Цели реализации ИПР 2020'!C116</f>
        <v>I_СПС_2020_1.2.1.1.10.3</v>
      </c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166">
        <v>1</v>
      </c>
      <c r="AA116" s="94"/>
      <c r="AB116" s="94"/>
      <c r="AC116" s="94"/>
      <c r="AD116" s="94"/>
      <c r="AE116" s="94"/>
      <c r="AF116" s="94"/>
      <c r="AG116" s="166">
        <v>1</v>
      </c>
      <c r="AH116" s="94"/>
      <c r="AI116" s="94"/>
      <c r="AJ116" s="94"/>
      <c r="AK116" s="94"/>
      <c r="AL116" s="94"/>
      <c r="AM116" s="145"/>
    </row>
    <row r="117" spans="1:39" ht="45" x14ac:dyDescent="0.25">
      <c r="A117" s="153" t="str">
        <f>'Цели реализации ИПР 2020'!A117</f>
        <v>1.2.1.1.13.13</v>
      </c>
      <c r="B117" s="242" t="str">
        <f>'Цели реализации ИПР 2020'!B117</f>
        <v>Замена оборудования ВЧ-связи ВЛ-220 (КС, ВЧЗ, ФПМ, РЗА и ВЛ-110 (КС, ВЧЗ, ФПМ, РЗА, замена  шкафов ШОН-301</v>
      </c>
      <c r="C117" s="160" t="str">
        <f>'Цели реализации ИПР 2020'!C117</f>
        <v>I_СПС_2020_1.2.1.1.10.4</v>
      </c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166">
        <v>3</v>
      </c>
      <c r="AA117" s="94"/>
      <c r="AB117" s="94"/>
      <c r="AC117" s="94"/>
      <c r="AD117" s="94"/>
      <c r="AE117" s="94"/>
      <c r="AF117" s="94"/>
      <c r="AG117" s="166">
        <v>3</v>
      </c>
      <c r="AH117" s="94"/>
      <c r="AI117" s="94"/>
      <c r="AJ117" s="94"/>
      <c r="AK117" s="94"/>
      <c r="AL117" s="94"/>
      <c r="AM117" s="145"/>
    </row>
    <row r="118" spans="1:39" x14ac:dyDescent="0.25">
      <c r="A118" s="153" t="str">
        <f>'Цели реализации ИПР 2020'!A118</f>
        <v>1.2.1.1.13.14</v>
      </c>
      <c r="B118" s="242" t="str">
        <f>'Цели реализации ИПР 2020'!B118</f>
        <v>Реконструкция ДЗШ-110 кВ</v>
      </c>
      <c r="C118" s="160" t="str">
        <f>'Цели реализации ИПР 2020'!C118</f>
        <v>I_РЗА_2020_1.2.1.1.10.6</v>
      </c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166">
        <v>5</v>
      </c>
      <c r="AA118" s="94"/>
      <c r="AB118" s="94"/>
      <c r="AC118" s="94"/>
      <c r="AD118" s="94"/>
      <c r="AE118" s="94"/>
      <c r="AF118" s="94"/>
      <c r="AG118" s="166">
        <v>5</v>
      </c>
      <c r="AH118" s="94"/>
      <c r="AI118" s="94"/>
      <c r="AJ118" s="94"/>
      <c r="AK118" s="94"/>
      <c r="AL118" s="94"/>
      <c r="AM118" s="145"/>
    </row>
    <row r="119" spans="1:39" x14ac:dyDescent="0.25">
      <c r="A119" s="153" t="str">
        <f>'Цели реализации ИПР 2020'!A119</f>
        <v>1.2.1.1.13.15</v>
      </c>
      <c r="B119" s="172" t="str">
        <f>'Цели реализации ИПР 2020'!B119</f>
        <v>Реконструкция ОБР</v>
      </c>
      <c r="C119" s="160" t="str">
        <f>'Цели реализации ИПР 2020'!C119</f>
        <v>I_РЗА_2020_1.2.1.1.10.7</v>
      </c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166">
        <v>0.7</v>
      </c>
      <c r="AA119" s="94"/>
      <c r="AB119" s="94"/>
      <c r="AC119" s="94"/>
      <c r="AD119" s="94"/>
      <c r="AE119" s="94"/>
      <c r="AF119" s="94"/>
      <c r="AG119" s="166">
        <v>0.7</v>
      </c>
      <c r="AH119" s="94"/>
      <c r="AI119" s="94"/>
      <c r="AJ119" s="94"/>
      <c r="AK119" s="94"/>
      <c r="AL119" s="94"/>
      <c r="AM119" s="145"/>
    </row>
    <row r="120" spans="1:39" ht="30" x14ac:dyDescent="0.25">
      <c r="A120" s="153" t="str">
        <f>'Цели реализации ИПР 2020'!A120</f>
        <v>1.2.1.1.13.16</v>
      </c>
      <c r="B120" s="242" t="str">
        <f>'Цели реализации ИПР 2020'!B120</f>
        <v>Реконструкция автоматики сигнализации ЩПТ</v>
      </c>
      <c r="C120" s="160" t="str">
        <f>'Цели реализации ИПР 2020'!C120</f>
        <v>I_РЗА_2020_1.2.1.1.10.8</v>
      </c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166">
        <v>0.1</v>
      </c>
      <c r="AA120" s="94"/>
      <c r="AB120" s="94"/>
      <c r="AC120" s="94"/>
      <c r="AD120" s="94"/>
      <c r="AE120" s="94"/>
      <c r="AF120" s="94"/>
      <c r="AG120" s="166">
        <v>0.1</v>
      </c>
      <c r="AH120" s="94"/>
      <c r="AI120" s="94"/>
      <c r="AJ120" s="94"/>
      <c r="AK120" s="94"/>
      <c r="AL120" s="94"/>
      <c r="AM120" s="145"/>
    </row>
    <row r="121" spans="1:39" x14ac:dyDescent="0.25">
      <c r="A121" s="153" t="str">
        <f>'Цели реализации ИПР 2020'!A121</f>
        <v>1.2.1.1.13.17</v>
      </c>
      <c r="B121" s="242" t="str">
        <f>'Цели реализации ИПР 2020'!B121</f>
        <v>Реконструкции защит АТ (ПИР)</v>
      </c>
      <c r="C121" s="160" t="str">
        <f>'Цели реализации ИПР 2020'!C121</f>
        <v>I_РЗА_2020_1.2.1.1.10.9</v>
      </c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166">
        <v>1.8000000000000003</v>
      </c>
      <c r="AA121" s="94"/>
      <c r="AB121" s="94"/>
      <c r="AC121" s="94"/>
      <c r="AD121" s="94"/>
      <c r="AE121" s="94"/>
      <c r="AF121" s="94"/>
      <c r="AG121" s="166">
        <v>1.8000000000000003</v>
      </c>
      <c r="AH121" s="94"/>
      <c r="AI121" s="94"/>
      <c r="AJ121" s="94"/>
      <c r="AK121" s="94"/>
      <c r="AL121" s="94"/>
      <c r="AM121" s="145"/>
    </row>
    <row r="122" spans="1:39" x14ac:dyDescent="0.25">
      <c r="A122" s="153" t="str">
        <f>'Цели реализации ИПР 2020'!A122</f>
        <v>1.2.1.1.12.26</v>
      </c>
      <c r="B122" s="242" t="str">
        <f>'Цели реализации ИПР 2020'!B122</f>
        <v>Замена В 110 кВ</v>
      </c>
      <c r="C122" s="160" t="str">
        <f>'Цели реализации ИПР 2020'!C122</f>
        <v>I_СПС_2020_1.2.1.1.10.15</v>
      </c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166">
        <v>4.2372881355932206</v>
      </c>
      <c r="AA122" s="94"/>
      <c r="AB122" s="94"/>
      <c r="AC122" s="94"/>
      <c r="AD122" s="94"/>
      <c r="AE122" s="94"/>
      <c r="AF122" s="94"/>
      <c r="AG122" s="166">
        <v>4.2372881355932206</v>
      </c>
      <c r="AH122" s="94"/>
      <c r="AI122" s="94"/>
      <c r="AJ122" s="94"/>
      <c r="AK122" s="94"/>
      <c r="AL122" s="94"/>
      <c r="AM122" s="145"/>
    </row>
    <row r="123" spans="1:39" ht="30" x14ac:dyDescent="0.25">
      <c r="A123" s="153" t="str">
        <f>'Цели реализации ИПР 2020'!A123</f>
        <v>1.2.1.1.13.18</v>
      </c>
      <c r="B123" s="242" t="str">
        <f>'Цели реализации ИПР 2020'!B123</f>
        <v xml:space="preserve">Реконструкция схемы питания плавки гололеда </v>
      </c>
      <c r="C123" s="160" t="str">
        <f>'Цели реализации ИПР 2020'!C123</f>
        <v>I_СПС_2020_1.2.1.1.10.16</v>
      </c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166">
        <v>2.6983050847457628</v>
      </c>
      <c r="AA123" s="94"/>
      <c r="AB123" s="94"/>
      <c r="AC123" s="94"/>
      <c r="AD123" s="94"/>
      <c r="AE123" s="94"/>
      <c r="AF123" s="94"/>
      <c r="AG123" s="166">
        <v>2.6983050847457628</v>
      </c>
      <c r="AH123" s="94"/>
      <c r="AI123" s="94"/>
      <c r="AJ123" s="94"/>
      <c r="AK123" s="94"/>
      <c r="AL123" s="94"/>
      <c r="AM123" s="145"/>
    </row>
    <row r="124" spans="1:39" x14ac:dyDescent="0.25">
      <c r="A124" s="156" t="str">
        <f>'Цели реализации ИПР 2020'!A124</f>
        <v>1.2.1.1.14</v>
      </c>
      <c r="B124" s="157" t="str">
        <f>'Цели реализации ИПР 2020'!B124</f>
        <v>ПС Туймазы</v>
      </c>
      <c r="C124" s="156" t="str">
        <f>'Цели реализации ИПР 2020'!C124</f>
        <v>Г</v>
      </c>
      <c r="D124" s="94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>
        <f t="shared" ref="E124:AF124" si="15">SUM(S125:S131)</f>
        <v>14.524999999999999</v>
      </c>
      <c r="T124" s="162"/>
      <c r="U124" s="162"/>
      <c r="V124" s="162"/>
      <c r="W124" s="162"/>
      <c r="X124" s="162"/>
      <c r="Y124" s="162"/>
      <c r="Z124" s="162">
        <f t="shared" si="15"/>
        <v>14.8</v>
      </c>
      <c r="AA124" s="162"/>
      <c r="AB124" s="162"/>
      <c r="AC124" s="162"/>
      <c r="AD124" s="162"/>
      <c r="AE124" s="162"/>
      <c r="AF124" s="162"/>
      <c r="AG124" s="162">
        <f>SUM(AG125:AG131)</f>
        <v>29.324999999999999</v>
      </c>
      <c r="AH124" s="94"/>
      <c r="AI124" s="94"/>
      <c r="AJ124" s="94"/>
      <c r="AK124" s="94"/>
      <c r="AL124" s="94"/>
      <c r="AM124" s="145"/>
    </row>
    <row r="125" spans="1:39" x14ac:dyDescent="0.25">
      <c r="A125" s="153" t="str">
        <f>'Цели реализации ИПР 2020'!A125</f>
        <v>1.2.1.1.14.1</v>
      </c>
      <c r="B125" s="241" t="str">
        <f>'Цели реализации ИПР 2020'!B125</f>
        <v>Реконструкция защит ВЛ-110 кВ</v>
      </c>
      <c r="C125" s="153" t="str">
        <f>'Цели реализации ИПР 2020'!C125</f>
        <v>I_РЗА_2016_1.2.1.1.14.1</v>
      </c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163">
        <v>5.4</v>
      </c>
      <c r="AA125" s="94"/>
      <c r="AB125" s="94"/>
      <c r="AC125" s="94"/>
      <c r="AD125" s="94"/>
      <c r="AE125" s="94"/>
      <c r="AF125" s="94"/>
      <c r="AG125" s="163">
        <v>5.4</v>
      </c>
      <c r="AH125" s="94"/>
      <c r="AI125" s="94"/>
      <c r="AJ125" s="94"/>
      <c r="AK125" s="94"/>
      <c r="AL125" s="94"/>
      <c r="AM125" s="145"/>
    </row>
    <row r="126" spans="1:39" x14ac:dyDescent="0.25">
      <c r="A126" s="153" t="str">
        <f>'Цели реализации ИПР 2020'!A126</f>
        <v>1.2.1.1.14.4</v>
      </c>
      <c r="B126" s="164" t="str">
        <f>'Цели реализации ИПР 2020'!B126</f>
        <v>Реконструкция защит ВЛ-220 кВ</v>
      </c>
      <c r="C126" s="160" t="str">
        <f>'Цели реализации ИПР 2020'!C126</f>
        <v>I_РЗА_2018_1.2.1.1.11.2</v>
      </c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158">
        <v>7</v>
      </c>
      <c r="AA126" s="94"/>
      <c r="AB126" s="94"/>
      <c r="AC126" s="94"/>
      <c r="AD126" s="94"/>
      <c r="AE126" s="94"/>
      <c r="AF126" s="94"/>
      <c r="AG126" s="158">
        <v>7</v>
      </c>
      <c r="AH126" s="94"/>
      <c r="AI126" s="94"/>
      <c r="AJ126" s="94"/>
      <c r="AK126" s="94"/>
      <c r="AL126" s="94"/>
      <c r="AM126" s="145"/>
    </row>
    <row r="127" spans="1:39" x14ac:dyDescent="0.25">
      <c r="A127" s="153" t="str">
        <f>'Цели реализации ИПР 2020'!A127</f>
        <v>1.2.1.1.14.9</v>
      </c>
      <c r="B127" s="243" t="str">
        <f>'Цели реализации ИПР 2020'!B127</f>
        <v>Реконструкции защит АТ-1</v>
      </c>
      <c r="C127" s="160" t="str">
        <f>'Цели реализации ИПР 2020'!C127</f>
        <v>I_РЗА_2019_1.2.1.1.11.5</v>
      </c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158">
        <v>1.8000000000000003</v>
      </c>
      <c r="AA127" s="94"/>
      <c r="AB127" s="94"/>
      <c r="AC127" s="94"/>
      <c r="AD127" s="94"/>
      <c r="AE127" s="94"/>
      <c r="AF127" s="94"/>
      <c r="AG127" s="158">
        <v>1.8000000000000003</v>
      </c>
      <c r="AH127" s="94"/>
      <c r="AI127" s="94"/>
      <c r="AJ127" s="94"/>
      <c r="AK127" s="94"/>
      <c r="AL127" s="94"/>
      <c r="AM127" s="145"/>
    </row>
    <row r="128" spans="1:39" x14ac:dyDescent="0.25">
      <c r="A128" s="153" t="str">
        <f>'Цели реализации ИПР 2020'!A128</f>
        <v>1.2.1.1.14.12</v>
      </c>
      <c r="B128" s="181" t="str">
        <f>'Цели реализации ИПР 2020'!B128</f>
        <v>Реконструкция ШСВ-110 кВ</v>
      </c>
      <c r="C128" s="160" t="str">
        <f>'Цели реализации ИПР 2020'!C128</f>
        <v>I_РЗА_2019_1.2.1.1.11.8</v>
      </c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158">
        <v>0.5</v>
      </c>
      <c r="AA128" s="94"/>
      <c r="AB128" s="94"/>
      <c r="AC128" s="94"/>
      <c r="AD128" s="94"/>
      <c r="AE128" s="94"/>
      <c r="AF128" s="94"/>
      <c r="AG128" s="158">
        <v>0.5</v>
      </c>
      <c r="AH128" s="94"/>
      <c r="AI128" s="94"/>
      <c r="AJ128" s="94"/>
      <c r="AK128" s="94"/>
      <c r="AL128" s="94"/>
      <c r="AM128" s="145"/>
    </row>
    <row r="129" spans="1:39" x14ac:dyDescent="0.25">
      <c r="A129" s="153" t="str">
        <f>'Цели реализации ИПР 2020'!A129</f>
        <v>1.2.1.1.14.15</v>
      </c>
      <c r="B129" s="242" t="str">
        <f>'Цели реализации ИПР 2020'!B129</f>
        <v>Замена ТТ-110 кВ</v>
      </c>
      <c r="C129" s="160" t="str">
        <f>'Цели реализации ИПР 2020'!C129</f>
        <v>I_СПС_2020_1.2.1.1.11.1</v>
      </c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166">
        <v>0.1</v>
      </c>
      <c r="AA129" s="94"/>
      <c r="AB129" s="94"/>
      <c r="AC129" s="94"/>
      <c r="AD129" s="94"/>
      <c r="AE129" s="94"/>
      <c r="AF129" s="94"/>
      <c r="AG129" s="166">
        <v>0.1</v>
      </c>
      <c r="AH129" s="94"/>
      <c r="AI129" s="94"/>
      <c r="AJ129" s="94"/>
      <c r="AK129" s="94"/>
      <c r="AL129" s="94"/>
      <c r="AM129" s="145"/>
    </row>
    <row r="130" spans="1:39" x14ac:dyDescent="0.25">
      <c r="A130" s="153" t="str">
        <f>'Цели реализации ИПР 2020'!A130</f>
        <v>1.2.1.1.14.16</v>
      </c>
      <c r="B130" s="242" t="str">
        <f>'Цели реализации ИПР 2020'!B130</f>
        <v xml:space="preserve">Замена разъединителей 220 кВ </v>
      </c>
      <c r="C130" s="160" t="str">
        <f>'Цели реализации ИПР 2020'!C130</f>
        <v>I_СПС_2020_1.2.1.1.11.2</v>
      </c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166">
        <v>4.7</v>
      </c>
      <c r="T130" s="94"/>
      <c r="U130" s="94"/>
      <c r="V130" s="94"/>
      <c r="W130" s="94"/>
      <c r="X130" s="94"/>
      <c r="Y130" s="94"/>
      <c r="Z130" s="166"/>
      <c r="AA130" s="94"/>
      <c r="AB130" s="94"/>
      <c r="AC130" s="94"/>
      <c r="AD130" s="94"/>
      <c r="AE130" s="94"/>
      <c r="AF130" s="94"/>
      <c r="AG130" s="166">
        <v>4.7</v>
      </c>
      <c r="AH130" s="94"/>
      <c r="AI130" s="94"/>
      <c r="AJ130" s="94"/>
      <c r="AK130" s="94"/>
      <c r="AL130" s="94"/>
      <c r="AM130" s="145"/>
    </row>
    <row r="131" spans="1:39" x14ac:dyDescent="0.25">
      <c r="A131" s="153" t="str">
        <f>'Цели реализации ИПР 2020'!A131</f>
        <v>1.2.1.1.14.17</v>
      </c>
      <c r="B131" s="242" t="str">
        <f>'Цели реализации ИПР 2020'!B131</f>
        <v>Замена разъединителей 110 кВ</v>
      </c>
      <c r="C131" s="160" t="str">
        <f>'Цели реализации ИПР 2020'!C131</f>
        <v>I_СПС_2020_1.2.1.1.11.3</v>
      </c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166">
        <v>9.8249999999999993</v>
      </c>
      <c r="T131" s="94"/>
      <c r="U131" s="94"/>
      <c r="V131" s="94"/>
      <c r="W131" s="94"/>
      <c r="X131" s="94"/>
      <c r="Y131" s="94"/>
      <c r="Z131" s="166"/>
      <c r="AA131" s="94"/>
      <c r="AB131" s="94"/>
      <c r="AC131" s="94"/>
      <c r="AD131" s="94"/>
      <c r="AE131" s="94"/>
      <c r="AF131" s="94"/>
      <c r="AG131" s="166">
        <v>9.8249999999999993</v>
      </c>
      <c r="AH131" s="94"/>
      <c r="AI131" s="94"/>
      <c r="AJ131" s="94"/>
      <c r="AK131" s="94"/>
      <c r="AL131" s="94"/>
      <c r="AM131" s="145"/>
    </row>
    <row r="132" spans="1:39" ht="47.25" x14ac:dyDescent="0.25">
      <c r="A132" s="156" t="str">
        <f>'Цели реализации ИПР 2020'!A132</f>
        <v>1.4</v>
      </c>
      <c r="B132" s="157" t="str">
        <f>'Цели реализации ИПР 2020'!B132</f>
        <v>Прочее новое строительство объектов электросетевого хозяйства, всего, в том числе:</v>
      </c>
      <c r="C132" s="156" t="str">
        <f>'Цели реализации ИПР 2020'!C132</f>
        <v>Г</v>
      </c>
      <c r="D132" s="94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>
        <f t="shared" ref="E132:AF132" si="16">SUM(Z133:Z134)</f>
        <v>6</v>
      </c>
      <c r="AA132" s="252"/>
      <c r="AB132" s="252"/>
      <c r="AC132" s="252"/>
      <c r="AD132" s="252"/>
      <c r="AE132" s="252"/>
      <c r="AF132" s="252"/>
      <c r="AG132" s="252">
        <f>SUM(AG133:AG134)</f>
        <v>6</v>
      </c>
      <c r="AH132" s="94"/>
      <c r="AI132" s="94"/>
      <c r="AJ132" s="94"/>
      <c r="AK132" s="94"/>
      <c r="AL132" s="94"/>
      <c r="AM132" s="145"/>
    </row>
    <row r="133" spans="1:39" ht="31.5" x14ac:dyDescent="0.25">
      <c r="A133" s="153" t="str">
        <f>'Цели реализации ИПР 2020'!A133</f>
        <v>1.4.5</v>
      </c>
      <c r="B133" s="172" t="str">
        <f>'Цели реализации ИПР 2020'!B133</f>
        <v>Строительство теплого бокса (гараж, склад, слесарка) ПС Затон</v>
      </c>
      <c r="C133" s="160" t="str">
        <f>'Цели реализации ИПР 2020'!C133</f>
        <v>I_СПС_2020_1.4.1.1.1</v>
      </c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166">
        <v>3</v>
      </c>
      <c r="AA133" s="94"/>
      <c r="AB133" s="94"/>
      <c r="AC133" s="94"/>
      <c r="AD133" s="94"/>
      <c r="AE133" s="94"/>
      <c r="AF133" s="94"/>
      <c r="AG133" s="166">
        <v>3</v>
      </c>
      <c r="AH133" s="94"/>
      <c r="AI133" s="94"/>
      <c r="AJ133" s="94"/>
      <c r="AK133" s="94"/>
      <c r="AL133" s="94"/>
      <c r="AM133" s="145"/>
    </row>
    <row r="134" spans="1:39" ht="31.5" x14ac:dyDescent="0.25">
      <c r="A134" s="153" t="str">
        <f>'Цели реализации ИПР 2020'!A134</f>
        <v>1.4.6</v>
      </c>
      <c r="B134" s="172" t="str">
        <f>'Цели реализации ИПР 2020'!B134</f>
        <v>Строительство теплого бокса (гараж, склад, слесарка) ПС Благовар</v>
      </c>
      <c r="C134" s="160" t="str">
        <f>'Цели реализации ИПР 2020'!C134</f>
        <v>I_СПС_2020_1.4.2.1.1</v>
      </c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166">
        <v>3</v>
      </c>
      <c r="AA134" s="94"/>
      <c r="AB134" s="94"/>
      <c r="AC134" s="94"/>
      <c r="AD134" s="94"/>
      <c r="AE134" s="94"/>
      <c r="AF134" s="94"/>
      <c r="AG134" s="166">
        <v>3</v>
      </c>
      <c r="AH134" s="94"/>
      <c r="AI134" s="94"/>
      <c r="AJ134" s="94"/>
      <c r="AK134" s="94"/>
      <c r="AL134" s="94"/>
      <c r="AM134" s="145"/>
    </row>
    <row r="135" spans="1:39" ht="31.5" x14ac:dyDescent="0.25">
      <c r="A135" s="156" t="str">
        <f>'Цели реализации ИПР 2020'!A135</f>
        <v>1.6</v>
      </c>
      <c r="B135" s="157" t="str">
        <f>'Цели реализации ИПР 2020'!B135</f>
        <v>Прочие инвестиционные проекты, всего, в том числе:</v>
      </c>
      <c r="C135" s="156" t="str">
        <f>'Цели реализации ИПР 2020'!C135</f>
        <v>Г</v>
      </c>
      <c r="D135" s="94"/>
      <c r="E135" s="252">
        <f t="shared" ref="E135:AF135" si="17">SUM(E136:E152)</f>
        <v>7.8180000000000005</v>
      </c>
      <c r="F135" s="252"/>
      <c r="G135" s="252"/>
      <c r="H135" s="252"/>
      <c r="I135" s="252"/>
      <c r="J135" s="252"/>
      <c r="K135" s="252"/>
      <c r="L135" s="252">
        <f t="shared" si="17"/>
        <v>28.796610169491526</v>
      </c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>
        <f>SUM(AG136:AG152)</f>
        <v>36.61461016949152</v>
      </c>
      <c r="AH135" s="94"/>
      <c r="AI135" s="94"/>
      <c r="AJ135" s="94"/>
      <c r="AK135" s="94"/>
      <c r="AL135" s="94"/>
      <c r="AM135" s="145"/>
    </row>
    <row r="136" spans="1:39" ht="31.5" x14ac:dyDescent="0.25">
      <c r="A136" s="153" t="str">
        <f>'Цели реализации ИПР 2020'!A136</f>
        <v>1.6.29</v>
      </c>
      <c r="B136" s="178" t="str">
        <f>'Цели реализации ИПР 2020'!B136</f>
        <v>Приобретение 20 местного пасажирского автобуса  2 шт.</v>
      </c>
      <c r="C136" s="160" t="str">
        <f>'Цели реализации ИПР 2020'!C136</f>
        <v>I_ОНМ_2018_1.6.14</v>
      </c>
      <c r="D136" s="94"/>
      <c r="E136" s="177"/>
      <c r="F136" s="94"/>
      <c r="G136" s="94"/>
      <c r="H136" s="94"/>
      <c r="I136" s="94"/>
      <c r="J136" s="94"/>
      <c r="K136" s="94"/>
      <c r="L136" s="177">
        <v>2.7966101694915255</v>
      </c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177">
        <v>2.7966101694915255</v>
      </c>
      <c r="AH136" s="94"/>
      <c r="AI136" s="94"/>
      <c r="AJ136" s="94"/>
      <c r="AK136" s="94"/>
      <c r="AL136" s="94"/>
      <c r="AM136" s="145"/>
    </row>
    <row r="137" spans="1:39" x14ac:dyDescent="0.25">
      <c r="A137" s="153" t="str">
        <f>'Цели реализации ИПР 2020'!A137</f>
        <v>1.6.31</v>
      </c>
      <c r="B137" s="178" t="str">
        <f>'Цели реализации ИПР 2020'!B137</f>
        <v>Мегаомметр цифровой</v>
      </c>
      <c r="C137" s="160" t="str">
        <f>'Цели реализации ИПР 2020'!C137</f>
        <v>I_ОНМ_2018_1.6.16</v>
      </c>
      <c r="D137" s="94"/>
      <c r="E137" s="158">
        <v>0.08</v>
      </c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158">
        <v>0.08</v>
      </c>
      <c r="AH137" s="94"/>
      <c r="AI137" s="94"/>
      <c r="AJ137" s="94"/>
      <c r="AK137" s="94"/>
      <c r="AL137" s="94"/>
      <c r="AM137" s="145"/>
    </row>
    <row r="138" spans="1:39" ht="31.5" x14ac:dyDescent="0.25">
      <c r="A138" s="153" t="str">
        <f>'Цели реализации ИПР 2020'!A138</f>
        <v>1.6.33</v>
      </c>
      <c r="B138" s="178" t="str">
        <f>'Цели реализации ИПР 2020'!B138</f>
        <v>Устройство контроля тока проводимости ОПН</v>
      </c>
      <c r="C138" s="160" t="str">
        <f>'Цели реализации ИПР 2020'!C138</f>
        <v>I_ОНМ_2018_1.6.19</v>
      </c>
      <c r="D138" s="94"/>
      <c r="E138" s="158">
        <v>5.9999999999999991E-2</v>
      </c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158">
        <v>5.9999999999999991E-2</v>
      </c>
      <c r="AH138" s="94"/>
      <c r="AI138" s="94"/>
      <c r="AJ138" s="94"/>
      <c r="AK138" s="94"/>
      <c r="AL138" s="94"/>
      <c r="AM138" s="145"/>
    </row>
    <row r="139" spans="1:39" ht="31.5" x14ac:dyDescent="0.25">
      <c r="A139" s="153" t="str">
        <f>'Цели реализации ИПР 2020'!A139</f>
        <v>1.6.55</v>
      </c>
      <c r="B139" s="172" t="str">
        <f>'Цели реализации ИПР 2020'!B139</f>
        <v>МК 03 на базе МТЗ-82 (кош, отвал, вилы, щетка)</v>
      </c>
      <c r="C139" s="160" t="str">
        <f>'Цели реализации ИПР 2020'!C139</f>
        <v>I_ОНМ_2019_1.6.7</v>
      </c>
      <c r="D139" s="94"/>
      <c r="E139" s="158">
        <v>1.45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158">
        <v>1.45</v>
      </c>
      <c r="AH139" s="94"/>
      <c r="AI139" s="94"/>
      <c r="AJ139" s="94"/>
      <c r="AK139" s="94"/>
      <c r="AL139" s="94"/>
      <c r="AM139" s="145"/>
    </row>
    <row r="140" spans="1:39" x14ac:dyDescent="0.25">
      <c r="A140" s="153" t="str">
        <f>'Цели реализации ИПР 2020'!A140</f>
        <v>1.6.58</v>
      </c>
      <c r="B140" s="172" t="str">
        <f>'Цели реализации ИПР 2020'!B140</f>
        <v>Микроомметр</v>
      </c>
      <c r="C140" s="160" t="str">
        <f>'Цели реализации ИПР 2020'!C140</f>
        <v>I_ОНМ_2019_1.6.10</v>
      </c>
      <c r="D140" s="94"/>
      <c r="E140" s="158">
        <v>0.11</v>
      </c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158">
        <v>0.11</v>
      </c>
      <c r="AH140" s="94"/>
      <c r="AI140" s="94"/>
      <c r="AJ140" s="94"/>
      <c r="AK140" s="94"/>
      <c r="AL140" s="94"/>
      <c r="AM140" s="145"/>
    </row>
    <row r="141" spans="1:39" x14ac:dyDescent="0.25">
      <c r="A141" s="153" t="str">
        <f>'Цели реализации ИПР 2020'!A141</f>
        <v>1.6.63</v>
      </c>
      <c r="B141" s="172" t="str">
        <f>'Цели реализации ИПР 2020'!B141</f>
        <v>КС-35714К-2 на базе КАМАЗ 6х6</v>
      </c>
      <c r="C141" s="160" t="str">
        <f>'Цели реализации ИПР 2020'!C141</f>
        <v>I_ОНМ_2020_1.6.1.1</v>
      </c>
      <c r="D141" s="94"/>
      <c r="E141" s="158"/>
      <c r="F141" s="94"/>
      <c r="G141" s="94"/>
      <c r="H141" s="94"/>
      <c r="I141" s="94"/>
      <c r="J141" s="94"/>
      <c r="K141" s="94"/>
      <c r="L141" s="158">
        <v>8</v>
      </c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158">
        <v>8</v>
      </c>
      <c r="AH141" s="94"/>
      <c r="AI141" s="94"/>
      <c r="AJ141" s="94"/>
      <c r="AK141" s="94"/>
      <c r="AL141" s="94"/>
      <c r="AM141" s="145"/>
    </row>
    <row r="142" spans="1:39" ht="63" x14ac:dyDescent="0.25">
      <c r="A142" s="153" t="str">
        <f>'Цели реализации ИПР 2020'!A142</f>
        <v>1.6.67</v>
      </c>
      <c r="B142" s="172" t="str">
        <f>'Цели реализации ИПР 2020'!B142</f>
        <v>ЛВИ на базе ГАЗель цельнометаллический фургон A32R22/A32R23 с короткой базой и средней крышей. 7 мест</v>
      </c>
      <c r="C142" s="160" t="str">
        <f>'Цели реализации ИПР 2020'!C142</f>
        <v>I_ОНМ_2020_1.6.1.9</v>
      </c>
      <c r="D142" s="94"/>
      <c r="E142" s="158"/>
      <c r="F142" s="94"/>
      <c r="G142" s="94"/>
      <c r="H142" s="94"/>
      <c r="I142" s="94"/>
      <c r="J142" s="94"/>
      <c r="K142" s="94"/>
      <c r="L142" s="158">
        <v>10</v>
      </c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158">
        <v>10</v>
      </c>
      <c r="AH142" s="94"/>
      <c r="AI142" s="94"/>
      <c r="AJ142" s="94"/>
      <c r="AK142" s="94"/>
      <c r="AL142" s="94"/>
      <c r="AM142" s="145"/>
    </row>
    <row r="143" spans="1:39" x14ac:dyDescent="0.25">
      <c r="A143" s="153" t="str">
        <f>'Цели реализации ИПР 2020'!A143</f>
        <v>1.6.68</v>
      </c>
      <c r="B143" s="172" t="str">
        <f>'Цели реализации ИПР 2020'!B143</f>
        <v>КамАЗ-65117 КМУ-240-04</v>
      </c>
      <c r="C143" s="160" t="str">
        <f>'Цели реализации ИПР 2020'!C143</f>
        <v>I_ОНМ_2020_1.6.1.10</v>
      </c>
      <c r="D143" s="94"/>
      <c r="E143" s="158"/>
      <c r="F143" s="94"/>
      <c r="G143" s="94"/>
      <c r="H143" s="94"/>
      <c r="I143" s="94"/>
      <c r="J143" s="94"/>
      <c r="K143" s="94"/>
      <c r="L143" s="158">
        <v>8</v>
      </c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158">
        <v>8</v>
      </c>
      <c r="AH143" s="94"/>
      <c r="AI143" s="94"/>
      <c r="AJ143" s="94"/>
      <c r="AK143" s="94"/>
      <c r="AL143" s="94"/>
      <c r="AM143" s="145"/>
    </row>
    <row r="144" spans="1:39" x14ac:dyDescent="0.25">
      <c r="A144" s="153" t="str">
        <f>'Цели реализации ИПР 2020'!A144</f>
        <v>1.6.70</v>
      </c>
      <c r="B144" s="172" t="str">
        <f>'Цели реализации ИПР 2020'!B144</f>
        <v>Тепловизор профессиональный</v>
      </c>
      <c r="C144" s="160" t="str">
        <f>'Цели реализации ИПР 2020'!C144</f>
        <v>I_ОНМ_2020_1.6.1.12</v>
      </c>
      <c r="D144" s="94"/>
      <c r="E144" s="158">
        <v>1.2</v>
      </c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158">
        <v>1.2</v>
      </c>
      <c r="AH144" s="94"/>
      <c r="AI144" s="94"/>
      <c r="AJ144" s="94"/>
      <c r="AK144" s="94"/>
      <c r="AL144" s="94"/>
      <c r="AM144" s="145"/>
    </row>
    <row r="145" spans="1:39" x14ac:dyDescent="0.25">
      <c r="A145" s="153" t="str">
        <f>'Цели реализации ИПР 2020'!A145</f>
        <v>1.6.71</v>
      </c>
      <c r="B145" s="172" t="str">
        <f>'Цели реализации ИПР 2020'!B145</f>
        <v>Мост переменного тока</v>
      </c>
      <c r="C145" s="160" t="str">
        <f>'Цели реализации ИПР 2020'!C145</f>
        <v>I_ОНМ_2020_1.6.1.15</v>
      </c>
      <c r="D145" s="94"/>
      <c r="E145" s="158">
        <v>0.6</v>
      </c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158">
        <v>0.6</v>
      </c>
      <c r="AH145" s="94"/>
      <c r="AI145" s="94"/>
      <c r="AJ145" s="94"/>
      <c r="AK145" s="94"/>
      <c r="AL145" s="94"/>
      <c r="AM145" s="145"/>
    </row>
    <row r="146" spans="1:39" x14ac:dyDescent="0.25">
      <c r="A146" s="153" t="str">
        <f>'Цели реализации ИПР 2020'!A146</f>
        <v>1.6.72</v>
      </c>
      <c r="B146" s="172" t="str">
        <f>'Цели реализации ИПР 2020'!B146</f>
        <v>Прибор контроля в/в выключателей</v>
      </c>
      <c r="C146" s="160" t="str">
        <f>'Цели реализации ИПР 2020'!C146</f>
        <v>I_ОНМ_2020_1.6.1.16</v>
      </c>
      <c r="D146" s="94"/>
      <c r="E146" s="158">
        <v>0.8</v>
      </c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158">
        <v>0.8</v>
      </c>
      <c r="AH146" s="94"/>
      <c r="AI146" s="94"/>
      <c r="AJ146" s="94"/>
      <c r="AK146" s="94"/>
      <c r="AL146" s="94"/>
      <c r="AM146" s="145"/>
    </row>
    <row r="147" spans="1:39" ht="31.5" x14ac:dyDescent="0.25">
      <c r="A147" s="153" t="str">
        <f>'Цели реализации ИПР 2020'!A147</f>
        <v>1.6.73</v>
      </c>
      <c r="B147" s="172" t="str">
        <f>'Цели реализации ИПР 2020'!B147</f>
        <v>Мобильный индикаторный комплекс для проверки фарфоровых изоляторов</v>
      </c>
      <c r="C147" s="160" t="str">
        <f>'Цели реализации ИПР 2020'!C147</f>
        <v>I_ОНМ_2020_1.6.1.17</v>
      </c>
      <c r="D147" s="94"/>
      <c r="E147" s="158">
        <v>0.4</v>
      </c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158">
        <v>0.4</v>
      </c>
      <c r="AH147" s="94"/>
      <c r="AI147" s="94"/>
      <c r="AJ147" s="94"/>
      <c r="AK147" s="94"/>
      <c r="AL147" s="94"/>
      <c r="AM147" s="145"/>
    </row>
    <row r="148" spans="1:39" x14ac:dyDescent="0.25">
      <c r="A148" s="153" t="str">
        <f>'Цели реализации ИПР 2020'!A148</f>
        <v>1.6.74</v>
      </c>
      <c r="B148" s="172" t="str">
        <f>'Цели реализации ИПР 2020'!B148</f>
        <v>Буран АДЕ</v>
      </c>
      <c r="C148" s="160" t="str">
        <f>'Цели реализации ИПР 2020'!C148</f>
        <v>I_ОНМ_2020_1.6.1.19</v>
      </c>
      <c r="D148" s="94"/>
      <c r="E148" s="158">
        <v>0.22</v>
      </c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158">
        <v>0.22</v>
      </c>
      <c r="AH148" s="94"/>
      <c r="AI148" s="94"/>
      <c r="AJ148" s="94"/>
      <c r="AK148" s="94"/>
      <c r="AL148" s="94"/>
      <c r="AM148" s="145"/>
    </row>
    <row r="149" spans="1:39" ht="31.5" x14ac:dyDescent="0.25">
      <c r="A149" s="153" t="str">
        <f>'Цели реализации ИПР 2020'!A149</f>
        <v>1.6.75</v>
      </c>
      <c r="B149" s="172" t="str">
        <f>'Цели реализации ИПР 2020'!B149</f>
        <v>Опрыскиватель « Hardi PU-300» с 2 к-та шлангов с распрыскивателями</v>
      </c>
      <c r="C149" s="160" t="str">
        <f>'Цели реализации ИПР 2020'!C149</f>
        <v>I_ОНМ_2020_1.6.1.20</v>
      </c>
      <c r="D149" s="94"/>
      <c r="E149" s="158">
        <v>0.2</v>
      </c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158">
        <v>0.2</v>
      </c>
      <c r="AH149" s="94"/>
      <c r="AI149" s="94"/>
      <c r="AJ149" s="94"/>
      <c r="AK149" s="94"/>
      <c r="AL149" s="94"/>
      <c r="AM149" s="145"/>
    </row>
    <row r="150" spans="1:39" x14ac:dyDescent="0.25">
      <c r="A150" s="153" t="str">
        <f>'Цели реализации ИПР 2020'!A150</f>
        <v>1.6.76</v>
      </c>
      <c r="B150" s="172" t="str">
        <f>'Цели реализации ИПР 2020'!B150</f>
        <v xml:space="preserve">УАЗ –Патриот </v>
      </c>
      <c r="C150" s="160" t="str">
        <f>'Цели реализации ИПР 2020'!C150</f>
        <v>I_ОНМ_2020_1.6.1.21</v>
      </c>
      <c r="D150" s="94"/>
      <c r="E150" s="158">
        <v>2.5499999999999998</v>
      </c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158">
        <v>2.5499999999999998</v>
      </c>
      <c r="AH150" s="94"/>
      <c r="AI150" s="94"/>
      <c r="AJ150" s="94"/>
      <c r="AK150" s="94"/>
      <c r="AL150" s="94"/>
      <c r="AM150" s="145"/>
    </row>
    <row r="151" spans="1:39" ht="47.25" x14ac:dyDescent="0.25">
      <c r="A151" s="153" t="str">
        <f>'Цели реализации ИПР 2020'!A151</f>
        <v>1.6.78</v>
      </c>
      <c r="B151" s="172" t="str">
        <f>'Цели реализации ИПР 2020'!B151</f>
        <v xml:space="preserve">Установка высокого высокого давления для мойки Профессиональная серия АВД U 200/15 на составной раме </v>
      </c>
      <c r="C151" s="160" t="str">
        <f>'Цели реализации ИПР 2020'!C151</f>
        <v>I_ОНМ_2020_1.6.1.23</v>
      </c>
      <c r="D151" s="94"/>
      <c r="E151" s="158">
        <v>7.2999999999999995E-2</v>
      </c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158">
        <v>7.2999999999999995E-2</v>
      </c>
      <c r="AH151" s="94"/>
      <c r="AI151" s="94"/>
      <c r="AJ151" s="94"/>
      <c r="AK151" s="94"/>
      <c r="AL151" s="94"/>
      <c r="AM151" s="145"/>
    </row>
    <row r="152" spans="1:39" ht="31.5" x14ac:dyDescent="0.25">
      <c r="A152" s="153" t="str">
        <f>'Цели реализации ИПР 2020'!A152</f>
        <v>1.6.79</v>
      </c>
      <c r="B152" s="172" t="str">
        <f>'Цели реализации ИПР 2020'!B152</f>
        <v xml:space="preserve">Пуско-зарядное устройство для автомобиля Gystart 1224T, GYS-025394.  </v>
      </c>
      <c r="C152" s="160" t="str">
        <f>'Цели реализации ИПР 2020'!C152</f>
        <v>I_ОНМ_2020_1.6.1.24</v>
      </c>
      <c r="D152" s="94"/>
      <c r="E152" s="158">
        <v>7.4999999999999997E-2</v>
      </c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158">
        <v>7.4999999999999997E-2</v>
      </c>
      <c r="AH152" s="94"/>
      <c r="AI152" s="94"/>
      <c r="AJ152" s="94"/>
      <c r="AK152" s="94"/>
      <c r="AL152" s="94"/>
      <c r="AM152" s="145"/>
    </row>
  </sheetData>
  <autoFilter ref="A19:BA152"/>
  <mergeCells count="25">
    <mergeCell ref="A13:AL13"/>
    <mergeCell ref="A14:AL14"/>
    <mergeCell ref="A15:A18"/>
    <mergeCell ref="B15:B18"/>
    <mergeCell ref="C15:C18"/>
    <mergeCell ref="D16:J16"/>
    <mergeCell ref="K16:Q16"/>
    <mergeCell ref="R16:X16"/>
    <mergeCell ref="Y16:AE16"/>
    <mergeCell ref="D15:AE15"/>
    <mergeCell ref="AG17:AL17"/>
    <mergeCell ref="Z17:AE17"/>
    <mergeCell ref="E17:J17"/>
    <mergeCell ref="L17:Q17"/>
    <mergeCell ref="S17:X17"/>
    <mergeCell ref="AF15:AL16"/>
    <mergeCell ref="A8:AL8"/>
    <mergeCell ref="A10:AL10"/>
    <mergeCell ref="A12:AL12"/>
    <mergeCell ref="A7:AL7"/>
    <mergeCell ref="AJ1:AL1"/>
    <mergeCell ref="AJ2:AL2"/>
    <mergeCell ref="AJ3:AL3"/>
    <mergeCell ref="A4:AL4"/>
    <mergeCell ref="A5:AL5"/>
  </mergeCells>
  <pageMargins left="0.70866141732283472" right="0.70866141732283472" top="0.74803149606299213" bottom="0.74803149606299213" header="0.31496062992125984" footer="0.31496062992125984"/>
  <pageSetup paperSize="8" scale="2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22"/>
  <sheetViews>
    <sheetView tabSelected="1" view="pageBreakPreview" zoomScale="70" zoomScaleNormal="10" zoomScaleSheetLayoutView="70" workbookViewId="0">
      <selection activeCell="A3" sqref="A3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21.28515625" style="21" customWidth="1"/>
    <col min="5" max="10" width="12.140625" style="21" customWidth="1"/>
    <col min="11" max="11" width="21.28515625" style="21" customWidth="1"/>
    <col min="12" max="17" width="12.140625" style="21" customWidth="1"/>
    <col min="18" max="18" width="21.28515625" style="21" customWidth="1"/>
    <col min="19" max="24" width="12.140625" style="21" customWidth="1"/>
    <col min="25" max="25" width="21.28515625" style="21" customWidth="1"/>
    <col min="26" max="31" width="12.140625" style="21" customWidth="1"/>
    <col min="32" max="32" width="21.28515625" style="21" customWidth="1"/>
    <col min="33" max="38" width="12.140625" style="21" customWidth="1"/>
    <col min="39" max="16384" width="9.140625" style="21"/>
  </cols>
  <sheetData>
    <row r="1" spans="1:38" ht="18.75" x14ac:dyDescent="0.25">
      <c r="AJ1" s="320" t="s">
        <v>253</v>
      </c>
      <c r="AK1" s="320"/>
      <c r="AL1" s="320"/>
    </row>
    <row r="2" spans="1:38" ht="18.75" x14ac:dyDescent="0.25">
      <c r="AJ2" s="320" t="s">
        <v>254</v>
      </c>
      <c r="AK2" s="320"/>
      <c r="AL2" s="320"/>
    </row>
    <row r="3" spans="1:38" ht="18.75" x14ac:dyDescent="0.25">
      <c r="AJ3" s="320"/>
      <c r="AK3" s="320"/>
      <c r="AL3" s="320"/>
    </row>
    <row r="4" spans="1:38" ht="18.75" x14ac:dyDescent="0.3">
      <c r="A4" s="303" t="s">
        <v>246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</row>
    <row r="5" spans="1:38" ht="18.75" x14ac:dyDescent="0.3">
      <c r="A5" s="335" t="s">
        <v>250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</row>
    <row r="6" spans="1:38" x14ac:dyDescent="0.2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</row>
    <row r="7" spans="1:38" ht="18.75" x14ac:dyDescent="0.25">
      <c r="A7" s="268" t="str">
        <f>'Принятие к бух.учету2020'!A7:AL7</f>
        <v>Инвестиционная программа ООО "Башкирская сетевая компания"  2017-2021гг.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</row>
    <row r="8" spans="1:38" x14ac:dyDescent="0.25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</row>
    <row r="9" spans="1:38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</row>
    <row r="10" spans="1:38" ht="18.75" x14ac:dyDescent="0.3">
      <c r="A10" s="310" t="s">
        <v>88</v>
      </c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</row>
    <row r="11" spans="1:38" ht="18.75" x14ac:dyDescent="0.3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ht="18.75" x14ac:dyDescent="0.25">
      <c r="A12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</row>
    <row r="13" spans="1:38" x14ac:dyDescent="0.25">
      <c r="A13" s="319" t="s">
        <v>1</v>
      </c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</row>
    <row r="14" spans="1:38" x14ac:dyDescent="0.25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</row>
    <row r="15" spans="1:38" x14ac:dyDescent="0.25">
      <c r="A15" s="321" t="s">
        <v>2</v>
      </c>
      <c r="B15" s="321" t="s">
        <v>3</v>
      </c>
      <c r="C15" s="321" t="s">
        <v>4</v>
      </c>
      <c r="D15" s="325" t="s">
        <v>134</v>
      </c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40"/>
      <c r="AF15" s="328" t="s">
        <v>1265</v>
      </c>
      <c r="AG15" s="329"/>
      <c r="AH15" s="329"/>
      <c r="AI15" s="329"/>
      <c r="AJ15" s="329"/>
      <c r="AK15" s="329"/>
      <c r="AL15" s="330"/>
    </row>
    <row r="16" spans="1:38" x14ac:dyDescent="0.25">
      <c r="A16" s="321"/>
      <c r="B16" s="321"/>
      <c r="C16" s="321"/>
      <c r="D16" s="334" t="s">
        <v>153</v>
      </c>
      <c r="E16" s="334"/>
      <c r="F16" s="334"/>
      <c r="G16" s="334"/>
      <c r="H16" s="334"/>
      <c r="I16" s="334"/>
      <c r="J16" s="334"/>
      <c r="K16" s="334" t="s">
        <v>154</v>
      </c>
      <c r="L16" s="334"/>
      <c r="M16" s="334"/>
      <c r="N16" s="334"/>
      <c r="O16" s="334"/>
      <c r="P16" s="334"/>
      <c r="Q16" s="334"/>
      <c r="R16" s="334" t="s">
        <v>155</v>
      </c>
      <c r="S16" s="334"/>
      <c r="T16" s="334"/>
      <c r="U16" s="334"/>
      <c r="V16" s="334"/>
      <c r="W16" s="334"/>
      <c r="X16" s="334"/>
      <c r="Y16" s="334" t="s">
        <v>156</v>
      </c>
      <c r="Z16" s="334"/>
      <c r="AA16" s="334"/>
      <c r="AB16" s="334"/>
      <c r="AC16" s="334"/>
      <c r="AD16" s="334"/>
      <c r="AE16" s="334"/>
      <c r="AF16" s="331"/>
      <c r="AG16" s="332"/>
      <c r="AH16" s="332"/>
      <c r="AI16" s="332"/>
      <c r="AJ16" s="332"/>
      <c r="AK16" s="332"/>
      <c r="AL16" s="333"/>
    </row>
    <row r="17" spans="1:53" ht="43.5" customHeight="1" x14ac:dyDescent="0.25">
      <c r="A17" s="321"/>
      <c r="B17" s="321"/>
      <c r="C17" s="321"/>
      <c r="D17" s="68" t="s">
        <v>144</v>
      </c>
      <c r="E17" s="334" t="s">
        <v>145</v>
      </c>
      <c r="F17" s="334"/>
      <c r="G17" s="334"/>
      <c r="H17" s="334"/>
      <c r="I17" s="334"/>
      <c r="J17" s="334"/>
      <c r="K17" s="68" t="s">
        <v>144</v>
      </c>
      <c r="L17" s="321" t="s">
        <v>145</v>
      </c>
      <c r="M17" s="321"/>
      <c r="N17" s="321"/>
      <c r="O17" s="321"/>
      <c r="P17" s="321"/>
      <c r="Q17" s="321"/>
      <c r="R17" s="68" t="s">
        <v>144</v>
      </c>
      <c r="S17" s="321" t="s">
        <v>145</v>
      </c>
      <c r="T17" s="321"/>
      <c r="U17" s="321"/>
      <c r="V17" s="321"/>
      <c r="W17" s="321"/>
      <c r="X17" s="321"/>
      <c r="Y17" s="68" t="s">
        <v>144</v>
      </c>
      <c r="Z17" s="321" t="s">
        <v>145</v>
      </c>
      <c r="AA17" s="321"/>
      <c r="AB17" s="321"/>
      <c r="AC17" s="321"/>
      <c r="AD17" s="321"/>
      <c r="AE17" s="321"/>
      <c r="AF17" s="68" t="s">
        <v>144</v>
      </c>
      <c r="AG17" s="321" t="s">
        <v>145</v>
      </c>
      <c r="AH17" s="321"/>
      <c r="AI17" s="321"/>
      <c r="AJ17" s="321"/>
      <c r="AK17" s="321"/>
      <c r="AL17" s="321"/>
    </row>
    <row r="18" spans="1:53" ht="87.75" customHeight="1" x14ac:dyDescent="0.25">
      <c r="A18" s="321"/>
      <c r="B18" s="321"/>
      <c r="C18" s="321"/>
      <c r="D18" s="43" t="s">
        <v>146</v>
      </c>
      <c r="E18" s="43" t="s">
        <v>146</v>
      </c>
      <c r="F18" s="44" t="s">
        <v>147</v>
      </c>
      <c r="G18" s="44" t="s">
        <v>148</v>
      </c>
      <c r="H18" s="44" t="s">
        <v>149</v>
      </c>
      <c r="I18" s="44" t="s">
        <v>150</v>
      </c>
      <c r="J18" s="44" t="s">
        <v>151</v>
      </c>
      <c r="K18" s="43" t="s">
        <v>146</v>
      </c>
      <c r="L18" s="43" t="s">
        <v>146</v>
      </c>
      <c r="M18" s="44" t="s">
        <v>147</v>
      </c>
      <c r="N18" s="44" t="s">
        <v>148</v>
      </c>
      <c r="O18" s="44" t="s">
        <v>149</v>
      </c>
      <c r="P18" s="44" t="s">
        <v>150</v>
      </c>
      <c r="Q18" s="44" t="s">
        <v>151</v>
      </c>
      <c r="R18" s="43" t="s">
        <v>146</v>
      </c>
      <c r="S18" s="43" t="s">
        <v>146</v>
      </c>
      <c r="T18" s="44" t="s">
        <v>147</v>
      </c>
      <c r="U18" s="44" t="s">
        <v>148</v>
      </c>
      <c r="V18" s="44" t="s">
        <v>149</v>
      </c>
      <c r="W18" s="44" t="s">
        <v>150</v>
      </c>
      <c r="X18" s="44" t="s">
        <v>151</v>
      </c>
      <c r="Y18" s="43" t="s">
        <v>146</v>
      </c>
      <c r="Z18" s="43" t="s">
        <v>146</v>
      </c>
      <c r="AA18" s="44" t="s">
        <v>147</v>
      </c>
      <c r="AB18" s="44" t="s">
        <v>148</v>
      </c>
      <c r="AC18" s="44" t="s">
        <v>149</v>
      </c>
      <c r="AD18" s="44" t="s">
        <v>150</v>
      </c>
      <c r="AE18" s="44" t="s">
        <v>151</v>
      </c>
      <c r="AF18" s="43" t="s">
        <v>146</v>
      </c>
      <c r="AG18" s="43" t="s">
        <v>146</v>
      </c>
      <c r="AH18" s="44" t="s">
        <v>147</v>
      </c>
      <c r="AI18" s="44" t="s">
        <v>148</v>
      </c>
      <c r="AJ18" s="44" t="s">
        <v>149</v>
      </c>
      <c r="AK18" s="44" t="s">
        <v>150</v>
      </c>
      <c r="AL18" s="44" t="s">
        <v>151</v>
      </c>
    </row>
    <row r="19" spans="1:53" s="104" customFormat="1" x14ac:dyDescent="0.25">
      <c r="A19" s="135">
        <v>1</v>
      </c>
      <c r="B19" s="135">
        <v>2</v>
      </c>
      <c r="C19" s="135">
        <v>3</v>
      </c>
      <c r="D19" s="135" t="s">
        <v>157</v>
      </c>
      <c r="E19" s="135" t="s">
        <v>158</v>
      </c>
      <c r="F19" s="135" t="s">
        <v>159</v>
      </c>
      <c r="G19" s="135" t="s">
        <v>160</v>
      </c>
      <c r="H19" s="135" t="s">
        <v>161</v>
      </c>
      <c r="I19" s="135" t="s">
        <v>162</v>
      </c>
      <c r="J19" s="135" t="s">
        <v>163</v>
      </c>
      <c r="K19" s="135" t="s">
        <v>164</v>
      </c>
      <c r="L19" s="135" t="s">
        <v>165</v>
      </c>
      <c r="M19" s="135" t="s">
        <v>166</v>
      </c>
      <c r="N19" s="135" t="s">
        <v>167</v>
      </c>
      <c r="O19" s="135" t="s">
        <v>168</v>
      </c>
      <c r="P19" s="135" t="s">
        <v>169</v>
      </c>
      <c r="Q19" s="135" t="s">
        <v>170</v>
      </c>
      <c r="R19" s="135" t="s">
        <v>171</v>
      </c>
      <c r="S19" s="135" t="s">
        <v>172</v>
      </c>
      <c r="T19" s="135" t="s">
        <v>173</v>
      </c>
      <c r="U19" s="135" t="s">
        <v>174</v>
      </c>
      <c r="V19" s="135" t="s">
        <v>175</v>
      </c>
      <c r="W19" s="135" t="s">
        <v>176</v>
      </c>
      <c r="X19" s="135" t="s">
        <v>177</v>
      </c>
      <c r="Y19" s="135" t="s">
        <v>178</v>
      </c>
      <c r="Z19" s="135" t="s">
        <v>179</v>
      </c>
      <c r="AA19" s="135" t="s">
        <v>180</v>
      </c>
      <c r="AB19" s="135" t="s">
        <v>181</v>
      </c>
      <c r="AC19" s="135" t="s">
        <v>182</v>
      </c>
      <c r="AD19" s="135" t="s">
        <v>183</v>
      </c>
      <c r="AE19" s="135" t="s">
        <v>184</v>
      </c>
      <c r="AF19" s="135" t="s">
        <v>185</v>
      </c>
      <c r="AG19" s="135" t="s">
        <v>186</v>
      </c>
      <c r="AH19" s="135" t="s">
        <v>187</v>
      </c>
      <c r="AI19" s="135" t="s">
        <v>188</v>
      </c>
      <c r="AJ19" s="135" t="s">
        <v>152</v>
      </c>
      <c r="AK19" s="135" t="s">
        <v>189</v>
      </c>
      <c r="AL19" s="135" t="s">
        <v>190</v>
      </c>
    </row>
    <row r="20" spans="1:53" ht="31.5" x14ac:dyDescent="0.25">
      <c r="A20" s="156" t="str">
        <f>'Цели реализации ИПР 2021'!A20</f>
        <v>0</v>
      </c>
      <c r="B20" s="157" t="str">
        <f>'Цели реализации ИПР 2021'!B20</f>
        <v>ВСЕГО по инвестиционной программе, в том числе:</v>
      </c>
      <c r="C20" s="161" t="str">
        <f>'Цели реализации ИПР 2021'!C20</f>
        <v>Г</v>
      </c>
      <c r="D20" s="94"/>
      <c r="E20" s="94">
        <f t="shared" ref="E20:AF20" si="0">E21+E120</f>
        <v>5.8000000000000003E-2</v>
      </c>
      <c r="F20" s="94"/>
      <c r="G20" s="94"/>
      <c r="H20" s="94"/>
      <c r="I20" s="94"/>
      <c r="J20" s="94"/>
      <c r="K20" s="94"/>
      <c r="L20" s="94">
        <f t="shared" si="0"/>
        <v>1</v>
      </c>
      <c r="M20" s="94"/>
      <c r="N20" s="94"/>
      <c r="O20" s="94"/>
      <c r="P20" s="94"/>
      <c r="Q20" s="94"/>
      <c r="R20" s="94"/>
      <c r="S20" s="94">
        <f t="shared" si="0"/>
        <v>122.60084745762713</v>
      </c>
      <c r="T20" s="94"/>
      <c r="U20" s="94"/>
      <c r="V20" s="94"/>
      <c r="W20" s="94"/>
      <c r="X20" s="94"/>
      <c r="Y20" s="94"/>
      <c r="Z20" s="94">
        <f t="shared" si="0"/>
        <v>336.40254237288138</v>
      </c>
      <c r="AA20" s="94"/>
      <c r="AB20" s="94"/>
      <c r="AC20" s="94"/>
      <c r="AD20" s="94"/>
      <c r="AE20" s="94"/>
      <c r="AF20" s="94"/>
      <c r="AG20" s="217">
        <f>AG21+AG120</f>
        <v>460.0613898305084</v>
      </c>
      <c r="AH20" s="94"/>
      <c r="AI20" s="94"/>
      <c r="AJ20" s="94"/>
      <c r="AK20" s="94"/>
      <c r="AL20" s="94"/>
    </row>
    <row r="21" spans="1:53" s="33" customFormat="1" ht="60.75" customHeight="1" x14ac:dyDescent="0.25">
      <c r="A21" s="153" t="str">
        <f>'Цели реализации ИПР 2021'!A21</f>
        <v>1.2</v>
      </c>
      <c r="B21" s="202" t="str">
        <f>'Цели реализации ИПР 2021'!B21</f>
        <v>Реконструкция, модернизация, техническое перевооружение всего, в том числе:</v>
      </c>
      <c r="C21" s="161" t="str">
        <f>'Цели реализации ИПР 2021'!C21</f>
        <v>Г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>
        <f t="shared" ref="E21:AF21" si="1">S22</f>
        <v>122.60084745762713</v>
      </c>
      <c r="T21" s="94"/>
      <c r="U21" s="94"/>
      <c r="V21" s="94"/>
      <c r="W21" s="94"/>
      <c r="X21" s="94"/>
      <c r="Y21" s="94"/>
      <c r="Z21" s="94">
        <f t="shared" si="1"/>
        <v>336.40254237288138</v>
      </c>
      <c r="AA21" s="94"/>
      <c r="AB21" s="94"/>
      <c r="AC21" s="94"/>
      <c r="AD21" s="94"/>
      <c r="AE21" s="94"/>
      <c r="AF21" s="94"/>
      <c r="AG21" s="94">
        <f>AG22</f>
        <v>459.00338983050841</v>
      </c>
      <c r="AH21" s="94"/>
      <c r="AI21" s="94"/>
      <c r="AJ21" s="94"/>
      <c r="AK21" s="94"/>
      <c r="AL21" s="94"/>
    </row>
    <row r="22" spans="1:53" s="33" customFormat="1" ht="31.5" x14ac:dyDescent="0.25">
      <c r="A22" s="156" t="str">
        <f>'Цели реализации ИПР 2021'!A23</f>
        <v>1.2.1.1</v>
      </c>
      <c r="B22" s="157" t="str">
        <f>'Цели реализации ИПР 2021'!B23</f>
        <v>Реконструкция трансформаторных и иных подстанций, всего, в том числе:</v>
      </c>
      <c r="C22" s="156" t="str">
        <f>'Цели реализации ИПР 2021'!C23</f>
        <v>Г</v>
      </c>
      <c r="D22" s="94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>
        <f t="shared" ref="E22:AF22" si="2">S23+S31+S45+S48+S58+S67+S70+S77+S84+S89+S91+S104+S111</f>
        <v>122.60084745762713</v>
      </c>
      <c r="T22" s="252"/>
      <c r="U22" s="252"/>
      <c r="V22" s="252"/>
      <c r="W22" s="252"/>
      <c r="X22" s="252"/>
      <c r="Y22" s="252"/>
      <c r="Z22" s="252">
        <f t="shared" si="2"/>
        <v>336.40254237288138</v>
      </c>
      <c r="AA22" s="252"/>
      <c r="AB22" s="252"/>
      <c r="AC22" s="252"/>
      <c r="AD22" s="252"/>
      <c r="AE22" s="252"/>
      <c r="AF22" s="252"/>
      <c r="AG22" s="252">
        <f>AG23+AG31+AG45+AG48+AG58+AG67+AG70+AG77+AG84+AG89+AG91+AG104+AG111</f>
        <v>459.00338983050841</v>
      </c>
      <c r="AH22" s="94"/>
      <c r="AI22" s="94"/>
      <c r="AJ22" s="94"/>
      <c r="AK22" s="94"/>
      <c r="AL22" s="94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</row>
    <row r="23" spans="1:53" x14ac:dyDescent="0.25">
      <c r="A23" s="156" t="str">
        <f>'Цели реализации ИПР 2021'!A24</f>
        <v>1.2.1.1.1</v>
      </c>
      <c r="B23" s="157" t="str">
        <f>'Цели реализации ИПР 2021'!B24</f>
        <v>ПС Бекетово</v>
      </c>
      <c r="C23" s="156" t="str">
        <f>'Цели реализации ИПР 2021'!C24</f>
        <v>Г</v>
      </c>
      <c r="D23" s="95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>
        <f t="shared" ref="E23:AF23" si="3">SUM(S24:S30)</f>
        <v>17.5</v>
      </c>
      <c r="T23" s="252"/>
      <c r="U23" s="252"/>
      <c r="V23" s="252"/>
      <c r="W23" s="252"/>
      <c r="X23" s="252"/>
      <c r="Y23" s="252"/>
      <c r="Z23" s="252">
        <f t="shared" si="3"/>
        <v>5.0999999999999996</v>
      </c>
      <c r="AA23" s="252"/>
      <c r="AB23" s="252"/>
      <c r="AC23" s="252"/>
      <c r="AD23" s="252"/>
      <c r="AE23" s="252"/>
      <c r="AF23" s="252"/>
      <c r="AG23" s="252">
        <f>SUM(AG24:AG30)</f>
        <v>22.6</v>
      </c>
      <c r="AH23" s="95"/>
      <c r="AI23" s="95"/>
      <c r="AJ23" s="95"/>
      <c r="AK23" s="95"/>
      <c r="AL23" s="95"/>
      <c r="AM23" s="47"/>
      <c r="AN23" s="47"/>
      <c r="AO23" s="47"/>
      <c r="AP23" s="47"/>
      <c r="AQ23" s="47"/>
      <c r="AR23" s="47"/>
      <c r="AS23" s="47"/>
      <c r="AT23" s="90"/>
      <c r="AU23" s="90"/>
      <c r="AV23" s="90"/>
      <c r="AW23" s="90"/>
      <c r="AX23" s="90"/>
      <c r="AY23" s="90"/>
      <c r="AZ23" s="90"/>
      <c r="BA23" s="90"/>
    </row>
    <row r="24" spans="1:53" x14ac:dyDescent="0.25">
      <c r="A24" s="153" t="str">
        <f>'Цели реализации ИПР 2021'!A25</f>
        <v>1.2.1.1.1.4</v>
      </c>
      <c r="B24" s="154" t="str">
        <f>'Цели реализации ИПР 2021'!B25</f>
        <v>Замена разъединителей</v>
      </c>
      <c r="C24" s="155" t="str">
        <f>'Цели реализации ИПР 2021'!C25</f>
        <v>I_СПС_2016_1.2.1.1.1.4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177">
        <v>13.5</v>
      </c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177">
        <v>13.5</v>
      </c>
      <c r="AH24" s="95"/>
      <c r="AI24" s="95"/>
      <c r="AJ24" s="95"/>
      <c r="AK24" s="95"/>
      <c r="AL24" s="95"/>
      <c r="AM24" s="47"/>
      <c r="AN24" s="47"/>
      <c r="AO24" s="47"/>
      <c r="AP24" s="47"/>
      <c r="AQ24" s="47"/>
      <c r="AR24" s="47"/>
      <c r="AS24" s="47"/>
      <c r="AT24" s="90"/>
      <c r="AU24" s="90"/>
      <c r="AV24" s="90"/>
      <c r="AW24" s="90"/>
      <c r="AX24" s="90"/>
      <c r="AY24" s="90"/>
      <c r="AZ24" s="90"/>
      <c r="BA24" s="90"/>
    </row>
    <row r="25" spans="1:53" s="33" customFormat="1" x14ac:dyDescent="0.25">
      <c r="A25" s="153" t="str">
        <f>'Цели реализации ИПР 2021'!A26</f>
        <v>1.2.1.1.1.15</v>
      </c>
      <c r="B25" s="159" t="str">
        <f>'Цели реализации ИПР 2021'!B26</f>
        <v>Замена ТТ-110 кВ</v>
      </c>
      <c r="C25" s="160" t="str">
        <f>'Цели реализации ИПР 2021'!C26</f>
        <v>I_СПС_2018_1.2.1.1.1.7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177">
        <v>4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177">
        <v>4</v>
      </c>
      <c r="AH25" s="94"/>
      <c r="AI25" s="94"/>
      <c r="AJ25" s="94"/>
      <c r="AK25" s="94"/>
      <c r="AL25" s="94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</row>
    <row r="26" spans="1:53" s="33" customFormat="1" x14ac:dyDescent="0.25">
      <c r="A26" s="153" t="str">
        <f>'Цели реализации ИПР 2021'!A27</f>
        <v>1.2.1.1.1.28</v>
      </c>
      <c r="B26" s="175" t="str">
        <f>'Цели реализации ИПР 2021'!B27</f>
        <v>Замена В-220 (ПИР)</v>
      </c>
      <c r="C26" s="160" t="str">
        <f>'Цели реализации ИПР 2021'!C27</f>
        <v>I_СПС_2021_1.2.1.1.1.1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177">
        <v>0.2</v>
      </c>
      <c r="AA26" s="94"/>
      <c r="AB26" s="94"/>
      <c r="AC26" s="94"/>
      <c r="AD26" s="94"/>
      <c r="AE26" s="94"/>
      <c r="AF26" s="94"/>
      <c r="AG26" s="177">
        <v>0.2</v>
      </c>
      <c r="AH26" s="94"/>
      <c r="AI26" s="94"/>
      <c r="AJ26" s="94"/>
      <c r="AK26" s="94"/>
      <c r="AL26" s="94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</row>
    <row r="27" spans="1:53" x14ac:dyDescent="0.25">
      <c r="A27" s="153" t="str">
        <f>'Цели реализации ИПР 2021'!A28</f>
        <v>1.2.1.1.1.29</v>
      </c>
      <c r="B27" s="175" t="str">
        <f>'Цели реализации ИПР 2021'!B28</f>
        <v>Замена разъединителей 35кВ</v>
      </c>
      <c r="C27" s="160" t="str">
        <f>'Цели реализации ИПР 2021'!C28</f>
        <v>I_СПС_2021_1.2.1.1.1.2</v>
      </c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177">
        <v>1.5</v>
      </c>
      <c r="AA27" s="95"/>
      <c r="AB27" s="95"/>
      <c r="AC27" s="95"/>
      <c r="AD27" s="95"/>
      <c r="AE27" s="95"/>
      <c r="AF27" s="95"/>
      <c r="AG27" s="177">
        <v>1.5</v>
      </c>
      <c r="AH27" s="95"/>
      <c r="AI27" s="95"/>
      <c r="AJ27" s="95"/>
      <c r="AK27" s="95"/>
      <c r="AL27" s="95"/>
      <c r="AM27" s="47"/>
      <c r="AN27" s="47"/>
      <c r="AO27" s="47"/>
      <c r="AP27" s="47"/>
      <c r="AQ27" s="47"/>
      <c r="AR27" s="47"/>
      <c r="AS27" s="47"/>
      <c r="AT27" s="90"/>
      <c r="AU27" s="90"/>
      <c r="AV27" s="90"/>
      <c r="AW27" s="90"/>
      <c r="AX27" s="90"/>
      <c r="AY27" s="90"/>
      <c r="AZ27" s="90"/>
      <c r="BA27" s="90"/>
    </row>
    <row r="28" spans="1:53" s="33" customFormat="1" x14ac:dyDescent="0.25">
      <c r="A28" s="153" t="str">
        <f>'Цели реализации ИПР 2021'!A29</f>
        <v>1.2.1.1.1.30</v>
      </c>
      <c r="B28" s="175" t="str">
        <f>'Цели реализации ИПР 2021'!B29</f>
        <v>Реконструкция РЗА АТ (ПИР)</v>
      </c>
      <c r="C28" s="160" t="str">
        <f>'Цели реализации ИПР 2021'!C29</f>
        <v>I_РЗА_2021_1.2.1.1.1.4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253">
        <v>1.8000000000000003</v>
      </c>
      <c r="AA28" s="94"/>
      <c r="AB28" s="94"/>
      <c r="AC28" s="94"/>
      <c r="AD28" s="94"/>
      <c r="AE28" s="94"/>
      <c r="AF28" s="94"/>
      <c r="AG28" s="253">
        <v>1.8000000000000003</v>
      </c>
      <c r="AH28" s="94"/>
      <c r="AI28" s="94"/>
      <c r="AJ28" s="94"/>
      <c r="AK28" s="94"/>
      <c r="AL28" s="94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</row>
    <row r="29" spans="1:53" s="33" customFormat="1" x14ac:dyDescent="0.25">
      <c r="A29" s="153" t="str">
        <f>'Цели реализации ИПР 2021'!A30</f>
        <v>1.2.1.1.1.31</v>
      </c>
      <c r="B29" s="175" t="str">
        <f>'Цели реализации ИПР 2021'!B30</f>
        <v>Реконструкция ОБР (ПИР)</v>
      </c>
      <c r="C29" s="160" t="str">
        <f>'Цели реализации ИПР 2021'!C30</f>
        <v>I_РЗА_2021_1.2.1.1.1.5</v>
      </c>
      <c r="D29" s="94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253">
        <v>1.5</v>
      </c>
      <c r="AA29" s="95"/>
      <c r="AB29" s="95"/>
      <c r="AC29" s="95"/>
      <c r="AD29" s="95"/>
      <c r="AE29" s="95"/>
      <c r="AF29" s="95"/>
      <c r="AG29" s="253">
        <v>1.5</v>
      </c>
      <c r="AH29" s="95"/>
      <c r="AI29" s="95"/>
      <c r="AJ29" s="95"/>
      <c r="AK29" s="95"/>
      <c r="AL29" s="95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</row>
    <row r="30" spans="1:53" ht="30" x14ac:dyDescent="0.25">
      <c r="A30" s="153" t="str">
        <f>'Цели реализации ИПР 2021'!A31</f>
        <v>1.2.1.1.1.32</v>
      </c>
      <c r="B30" s="175" t="str">
        <f>'Цели реализации ИПР 2021'!B31</f>
        <v>Реконструкция автоматики сигнализации ЩПТ (ПИР)</v>
      </c>
      <c r="C30" s="160" t="str">
        <f>'Цели реализации ИПР 2021'!C31</f>
        <v>I_РЗА_2021_1.2.1.1.1.6</v>
      </c>
      <c r="D30" s="95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5"/>
      <c r="T30" s="95"/>
      <c r="U30" s="95"/>
      <c r="V30" s="95"/>
      <c r="W30" s="95"/>
      <c r="X30" s="95"/>
      <c r="Y30" s="95"/>
      <c r="Z30" s="253">
        <v>0.1</v>
      </c>
      <c r="AA30" s="94"/>
      <c r="AB30" s="94"/>
      <c r="AC30" s="94"/>
      <c r="AD30" s="94"/>
      <c r="AE30" s="94"/>
      <c r="AF30" s="94"/>
      <c r="AG30" s="253">
        <v>0.1</v>
      </c>
      <c r="AH30" s="94"/>
      <c r="AI30" s="94"/>
      <c r="AJ30" s="94"/>
      <c r="AK30" s="94"/>
      <c r="AL30" s="94"/>
      <c r="AM30" s="47"/>
      <c r="AN30" s="47"/>
      <c r="AO30" s="47"/>
      <c r="AP30" s="47"/>
      <c r="AQ30" s="47"/>
      <c r="AR30" s="47"/>
      <c r="AS30" s="47"/>
      <c r="AT30" s="90"/>
      <c r="AU30" s="90"/>
      <c r="AV30" s="90"/>
      <c r="AW30" s="90"/>
      <c r="AX30" s="90"/>
      <c r="AY30" s="90"/>
      <c r="AZ30" s="90"/>
      <c r="BA30" s="90"/>
    </row>
    <row r="31" spans="1:53" s="33" customFormat="1" x14ac:dyDescent="0.25">
      <c r="A31" s="157" t="str">
        <f>'Цели реализации ИПР 2021'!A32</f>
        <v>1.2.1.1.2</v>
      </c>
      <c r="B31" s="161" t="str">
        <f>'Цели реализации ИПР 2021'!B32</f>
        <v>ПС Буйская</v>
      </c>
      <c r="C31" s="161" t="str">
        <f>'Цели реализации ИПР 2021'!C32</f>
        <v>Г</v>
      </c>
      <c r="D31" s="94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>
        <f t="shared" ref="E31:AF31" si="4">SUM(S32:S44)</f>
        <v>8</v>
      </c>
      <c r="T31" s="252"/>
      <c r="U31" s="252"/>
      <c r="V31" s="252"/>
      <c r="W31" s="252"/>
      <c r="X31" s="252"/>
      <c r="Y31" s="252"/>
      <c r="Z31" s="252">
        <f t="shared" si="4"/>
        <v>129.05254237288133</v>
      </c>
      <c r="AA31" s="252"/>
      <c r="AB31" s="252"/>
      <c r="AC31" s="252"/>
      <c r="AD31" s="252"/>
      <c r="AE31" s="252"/>
      <c r="AF31" s="252"/>
      <c r="AG31" s="252">
        <f>SUM(AG32:AG44)</f>
        <v>137.05254237288133</v>
      </c>
      <c r="AH31" s="95"/>
      <c r="AI31" s="95"/>
      <c r="AJ31" s="95"/>
      <c r="AK31" s="95"/>
      <c r="AL31" s="95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</row>
    <row r="32" spans="1:53" x14ac:dyDescent="0.25">
      <c r="A32" s="153" t="str">
        <f>'Цели реализации ИПР 2021'!A33</f>
        <v>1.2.1.1.2.18</v>
      </c>
      <c r="B32" s="172" t="str">
        <f>'Цели реализации ИПР 2021'!B33</f>
        <v>Замена АТ-1</v>
      </c>
      <c r="C32" s="160" t="str">
        <f>'Цели реализации ИПР 2021'!C33</f>
        <v>I_СПС_2020_1.2.1.1.2.1</v>
      </c>
      <c r="D32" s="95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5"/>
      <c r="T32" s="94"/>
      <c r="U32" s="94"/>
      <c r="V32" s="94"/>
      <c r="W32" s="94"/>
      <c r="X32" s="94"/>
      <c r="Y32" s="94"/>
      <c r="Z32" s="177">
        <v>60</v>
      </c>
      <c r="AA32" s="94"/>
      <c r="AB32" s="94"/>
      <c r="AC32" s="94"/>
      <c r="AD32" s="94"/>
      <c r="AE32" s="94"/>
      <c r="AF32" s="94"/>
      <c r="AG32" s="177">
        <v>60</v>
      </c>
      <c r="AH32" s="94"/>
      <c r="AI32" s="94"/>
      <c r="AJ32" s="94"/>
      <c r="AK32" s="94"/>
      <c r="AL32" s="94"/>
      <c r="AM32" s="47"/>
      <c r="AN32" s="47"/>
      <c r="AO32" s="47"/>
      <c r="AP32" s="47"/>
      <c r="AQ32" s="47"/>
      <c r="AR32" s="47"/>
      <c r="AS32" s="47"/>
      <c r="AT32" s="90"/>
      <c r="AU32" s="90"/>
      <c r="AV32" s="90"/>
      <c r="AW32" s="90"/>
      <c r="AX32" s="90"/>
      <c r="AY32" s="90"/>
      <c r="AZ32" s="90"/>
      <c r="BA32" s="90"/>
    </row>
    <row r="33" spans="1:53" x14ac:dyDescent="0.25">
      <c r="A33" s="153" t="str">
        <f>'Цели реализации ИПР 2021'!A34</f>
        <v>1.2.1.1.2.19</v>
      </c>
      <c r="B33" s="175" t="str">
        <f>'Цели реализации ИПР 2021'!B34</f>
        <v>Замена ТН-500кВ</v>
      </c>
      <c r="C33" s="160" t="str">
        <f>'Цели реализации ИПР 2021'!C34</f>
        <v>I_СПС_2020_1.2.1.1.2.2</v>
      </c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177">
        <v>8</v>
      </c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177">
        <v>8</v>
      </c>
      <c r="AH33" s="95"/>
      <c r="AI33" s="95"/>
      <c r="AJ33" s="95"/>
      <c r="AK33" s="95"/>
      <c r="AL33" s="95"/>
      <c r="AM33" s="47"/>
      <c r="AN33" s="47"/>
      <c r="AO33" s="47"/>
      <c r="AP33" s="47"/>
      <c r="AQ33" s="47"/>
      <c r="AR33" s="47"/>
      <c r="AS33" s="47"/>
      <c r="AT33" s="90"/>
      <c r="AU33" s="90"/>
      <c r="AV33" s="90"/>
      <c r="AW33" s="90"/>
      <c r="AX33" s="90"/>
      <c r="AY33" s="90"/>
      <c r="AZ33" s="90"/>
      <c r="BA33" s="90"/>
    </row>
    <row r="34" spans="1:53" x14ac:dyDescent="0.25">
      <c r="A34" s="153" t="str">
        <f>'Цели реализации ИПР 2021'!A35</f>
        <v>1.2.1.1.2.20</v>
      </c>
      <c r="B34" s="175" t="str">
        <f>'Цели реализации ИПР 2021'!B35</f>
        <v>Замена ТТ-500 кВ и ОПН 500 кВ</v>
      </c>
      <c r="C34" s="160" t="str">
        <f>'Цели реализации ИПР 2021'!C35</f>
        <v>I_СПС_2020_1.2.1.1.2.3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77">
        <v>30</v>
      </c>
      <c r="AA34" s="95"/>
      <c r="AB34" s="95"/>
      <c r="AC34" s="95"/>
      <c r="AD34" s="95"/>
      <c r="AE34" s="95"/>
      <c r="AF34" s="95"/>
      <c r="AG34" s="177">
        <v>30</v>
      </c>
      <c r="AH34" s="95"/>
      <c r="AI34" s="95"/>
      <c r="AJ34" s="95"/>
      <c r="AK34" s="95"/>
      <c r="AL34" s="95"/>
      <c r="AM34" s="47"/>
      <c r="AN34" s="47"/>
      <c r="AO34" s="47"/>
      <c r="AP34" s="47"/>
      <c r="AQ34" s="47"/>
      <c r="AR34" s="47"/>
      <c r="AS34" s="47"/>
      <c r="AT34" s="90"/>
      <c r="AU34" s="90"/>
      <c r="AV34" s="90"/>
      <c r="AW34" s="90"/>
      <c r="AX34" s="90"/>
      <c r="AY34" s="90"/>
      <c r="AZ34" s="90"/>
      <c r="BA34" s="90"/>
    </row>
    <row r="35" spans="1:53" x14ac:dyDescent="0.25">
      <c r="A35" s="153" t="str">
        <f>'Цели реализации ИПР 2021'!A36</f>
        <v>1.2.1.1.2.23</v>
      </c>
      <c r="B35" s="175" t="str">
        <f>'Цели реализации ИПР 2021'!B36</f>
        <v>Замена разъединителей 500 кВ</v>
      </c>
      <c r="C35" s="160" t="str">
        <f>'Цели реализации ИПР 2021'!C36</f>
        <v>I_СПС_2020_1.2.1.1.2.6</v>
      </c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253">
        <v>10</v>
      </c>
      <c r="AA35" s="95"/>
      <c r="AB35" s="95"/>
      <c r="AC35" s="95"/>
      <c r="AD35" s="95"/>
      <c r="AE35" s="95"/>
      <c r="AF35" s="95"/>
      <c r="AG35" s="253">
        <v>10</v>
      </c>
      <c r="AH35" s="95"/>
      <c r="AI35" s="95"/>
      <c r="AJ35" s="95"/>
      <c r="AK35" s="95"/>
      <c r="AL35" s="95"/>
      <c r="AM35" s="47"/>
      <c r="AN35" s="47"/>
      <c r="AO35" s="47"/>
      <c r="AP35" s="47"/>
      <c r="AQ35" s="47"/>
      <c r="AR35" s="47"/>
      <c r="AS35" s="47"/>
      <c r="AT35" s="65"/>
      <c r="AU35" s="65"/>
      <c r="AV35" s="65"/>
      <c r="AW35" s="65"/>
      <c r="AX35" s="65"/>
      <c r="AY35" s="65"/>
      <c r="AZ35" s="65"/>
      <c r="BA35" s="65"/>
    </row>
    <row r="36" spans="1:53" x14ac:dyDescent="0.25">
      <c r="A36" s="153" t="str">
        <f>'Цели реализации ИПР 2021'!A37</f>
        <v>1.2.1.1.2.25</v>
      </c>
      <c r="B36" s="175" t="str">
        <f>'Цели реализации ИПР 2021'!B37</f>
        <v>Реконструкции осн защит ВЛ 500</v>
      </c>
      <c r="C36" s="160" t="str">
        <f>'Цели реализации ИПР 2021'!C37</f>
        <v>I_РЗА_2020_1.2.1.1.2.9</v>
      </c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253">
        <v>2.5</v>
      </c>
      <c r="AA36" s="95"/>
      <c r="AB36" s="95"/>
      <c r="AC36" s="95"/>
      <c r="AD36" s="95"/>
      <c r="AE36" s="95"/>
      <c r="AF36" s="95"/>
      <c r="AG36" s="253">
        <v>2.5</v>
      </c>
      <c r="AH36" s="95"/>
      <c r="AI36" s="95"/>
      <c r="AJ36" s="95"/>
      <c r="AK36" s="95"/>
      <c r="AL36" s="95"/>
      <c r="AM36" s="47"/>
      <c r="AN36" s="47"/>
      <c r="AO36" s="47"/>
      <c r="AP36" s="47"/>
      <c r="AQ36" s="47"/>
      <c r="AR36" s="47"/>
      <c r="AS36" s="47"/>
      <c r="AT36" s="65"/>
      <c r="AU36" s="65"/>
      <c r="AV36" s="65"/>
      <c r="AW36" s="65"/>
      <c r="AX36" s="65"/>
      <c r="AY36" s="65"/>
      <c r="AZ36" s="65"/>
      <c r="BA36" s="65"/>
    </row>
    <row r="37" spans="1:53" x14ac:dyDescent="0.25">
      <c r="A37" s="153" t="str">
        <f>'Цели реализации ИПР 2021'!A38</f>
        <v>1.2.1.1.2.26</v>
      </c>
      <c r="B37" s="175" t="str">
        <f>'Цели реализации ИПР 2021'!B38</f>
        <v>Рекоснтрукция РЗА ОВ 220 кВ</v>
      </c>
      <c r="C37" s="160" t="str">
        <f>'Цели реализации ИПР 2021'!C38</f>
        <v>I_РЗА_2020_1.2.1.1.2.11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253">
        <v>2.5</v>
      </c>
      <c r="AA37" s="95"/>
      <c r="AB37" s="95"/>
      <c r="AC37" s="95"/>
      <c r="AD37" s="95"/>
      <c r="AE37" s="95"/>
      <c r="AF37" s="95"/>
      <c r="AG37" s="253">
        <v>2.5</v>
      </c>
      <c r="AH37" s="95"/>
      <c r="AI37" s="95"/>
      <c r="AJ37" s="95"/>
      <c r="AK37" s="95"/>
      <c r="AL37" s="95"/>
      <c r="AM37" s="47"/>
      <c r="AN37" s="47"/>
      <c r="AO37" s="47"/>
      <c r="AP37" s="47"/>
      <c r="AQ37" s="47"/>
      <c r="AR37" s="47"/>
      <c r="AS37" s="47"/>
      <c r="AT37" s="65"/>
      <c r="AU37" s="65"/>
      <c r="AV37" s="65"/>
      <c r="AW37" s="65"/>
      <c r="AX37" s="65"/>
      <c r="AY37" s="65"/>
      <c r="AZ37" s="65"/>
      <c r="BA37" s="65"/>
    </row>
    <row r="38" spans="1:53" x14ac:dyDescent="0.25">
      <c r="A38" s="153" t="str">
        <f>'Цели реализации ИПР 2021'!A39</f>
        <v>1.2.1.1.2.27</v>
      </c>
      <c r="B38" s="175" t="str">
        <f>'Цели реализации ИПР 2021'!B39</f>
        <v>Замена ввода АТ 500 кВ</v>
      </c>
      <c r="C38" s="160" t="str">
        <f>'Цели реализации ИПР 2021'!C39</f>
        <v>I_СПС_2021_1.2.1.1.2.2</v>
      </c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177">
        <v>4.5</v>
      </c>
      <c r="AA38" s="95"/>
      <c r="AB38" s="95"/>
      <c r="AC38" s="95"/>
      <c r="AD38" s="95"/>
      <c r="AE38" s="95"/>
      <c r="AF38" s="95"/>
      <c r="AG38" s="177">
        <v>4.5</v>
      </c>
      <c r="AH38" s="95"/>
      <c r="AI38" s="95"/>
      <c r="AJ38" s="95"/>
      <c r="AK38" s="95"/>
      <c r="AL38" s="95"/>
      <c r="AM38" s="47"/>
      <c r="AN38" s="47"/>
      <c r="AO38" s="47"/>
      <c r="AP38" s="47"/>
      <c r="AQ38" s="47"/>
      <c r="AR38" s="47"/>
      <c r="AS38" s="47"/>
      <c r="AT38" s="65"/>
      <c r="AU38" s="65"/>
      <c r="AV38" s="65"/>
      <c r="AW38" s="65"/>
      <c r="AX38" s="65"/>
      <c r="AY38" s="65"/>
      <c r="AZ38" s="65"/>
      <c r="BA38" s="65"/>
    </row>
    <row r="39" spans="1:53" x14ac:dyDescent="0.25">
      <c r="A39" s="153" t="str">
        <f>'Цели реализации ИПР 2021'!A40</f>
        <v>1.2.1.1.2.28</v>
      </c>
      <c r="B39" s="175" t="str">
        <f>'Цели реализации ИПР 2021'!B40</f>
        <v>Замена В-220 кВ и ТТ-220 кВ (ПИР)</v>
      </c>
      <c r="C39" s="160" t="str">
        <f>'Цели реализации ИПР 2021'!C40</f>
        <v>I_СПС_2021_1.2.1.1.2.6</v>
      </c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253">
        <v>0.70338983050847459</v>
      </c>
      <c r="AA39" s="95"/>
      <c r="AB39" s="95"/>
      <c r="AC39" s="95"/>
      <c r="AD39" s="95"/>
      <c r="AE39" s="95"/>
      <c r="AF39" s="95"/>
      <c r="AG39" s="253">
        <v>0.70338983050847459</v>
      </c>
      <c r="AH39" s="95"/>
      <c r="AI39" s="95"/>
      <c r="AJ39" s="95"/>
      <c r="AK39" s="95"/>
      <c r="AL39" s="95"/>
      <c r="AM39" s="47"/>
      <c r="AN39" s="47"/>
      <c r="AO39" s="47"/>
      <c r="AP39" s="47"/>
      <c r="AQ39" s="47"/>
      <c r="AR39" s="47"/>
      <c r="AS39" s="47"/>
      <c r="AT39" s="65"/>
      <c r="AU39" s="65"/>
      <c r="AV39" s="65"/>
      <c r="AW39" s="65"/>
      <c r="AX39" s="65"/>
      <c r="AY39" s="65"/>
      <c r="AZ39" s="65"/>
      <c r="BA39" s="65"/>
    </row>
    <row r="40" spans="1:53" x14ac:dyDescent="0.25">
      <c r="A40" s="153" t="str">
        <f>'Цели реализации ИПР 2021'!A41</f>
        <v>1.2.1.1.2.30</v>
      </c>
      <c r="B40" s="175" t="str">
        <f>'Цели реализации ИПР 2021'!B41</f>
        <v>Замена ТН-220кВ (ПИР)</v>
      </c>
      <c r="C40" s="160" t="str">
        <f>'Цели реализации ИПР 2021'!C41</f>
        <v>I_СПС_2021_1.2.1.1.2.8</v>
      </c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253">
        <v>0.3</v>
      </c>
      <c r="AA40" s="95"/>
      <c r="AB40" s="95"/>
      <c r="AC40" s="95"/>
      <c r="AD40" s="95"/>
      <c r="AE40" s="95"/>
      <c r="AF40" s="95"/>
      <c r="AG40" s="253">
        <v>0.3</v>
      </c>
      <c r="AH40" s="95"/>
      <c r="AI40" s="95"/>
      <c r="AJ40" s="95"/>
      <c r="AK40" s="95"/>
      <c r="AL40" s="95"/>
      <c r="AM40" s="47"/>
      <c r="AN40" s="47"/>
      <c r="AO40" s="47"/>
      <c r="AP40" s="47"/>
      <c r="AQ40" s="47"/>
      <c r="AR40" s="47"/>
      <c r="AS40" s="47"/>
      <c r="AT40" s="65"/>
      <c r="AU40" s="65"/>
      <c r="AV40" s="65"/>
      <c r="AW40" s="65"/>
      <c r="AX40" s="65"/>
      <c r="AY40" s="65"/>
      <c r="AZ40" s="65"/>
      <c r="BA40" s="65"/>
    </row>
    <row r="41" spans="1:53" x14ac:dyDescent="0.25">
      <c r="A41" s="153" t="str">
        <f>'Цели реализации ИПР 2021'!A42</f>
        <v>1.2.1.1.2.31</v>
      </c>
      <c r="B41" s="175" t="str">
        <f>'Цели реализации ИПР 2021'!B42</f>
        <v>Замена разъединителей 110 кВ</v>
      </c>
      <c r="C41" s="160" t="str">
        <f>'Цели реализации ИПР 2021'!C42</f>
        <v>I_СПС_2021_1.2.1.1.2.12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253">
        <v>12.711864406779661</v>
      </c>
      <c r="AA41" s="95"/>
      <c r="AB41" s="95"/>
      <c r="AC41" s="95"/>
      <c r="AD41" s="95"/>
      <c r="AE41" s="95"/>
      <c r="AF41" s="95"/>
      <c r="AG41" s="253">
        <v>12.711864406779661</v>
      </c>
      <c r="AH41" s="95"/>
      <c r="AI41" s="95"/>
      <c r="AJ41" s="95"/>
      <c r="AK41" s="95"/>
      <c r="AL41" s="95"/>
      <c r="AM41" s="47"/>
      <c r="AN41" s="47"/>
      <c r="AO41" s="47"/>
      <c r="AP41" s="47"/>
      <c r="AQ41" s="47"/>
      <c r="AR41" s="47"/>
      <c r="AS41" s="47"/>
      <c r="AT41" s="65"/>
      <c r="AU41" s="65"/>
      <c r="AV41" s="65"/>
      <c r="AW41" s="65"/>
      <c r="AX41" s="65"/>
      <c r="AY41" s="65"/>
      <c r="AZ41" s="65"/>
      <c r="BA41" s="65"/>
    </row>
    <row r="42" spans="1:53" x14ac:dyDescent="0.25">
      <c r="A42" s="153" t="str">
        <f>'Цели реализации ИПР 2021'!A43</f>
        <v>1.2.1.1.2.32</v>
      </c>
      <c r="B42" s="175" t="str">
        <f>'Цели реализации ИПР 2021'!B43</f>
        <v>Реконструкция зданий и сооружений</v>
      </c>
      <c r="C42" s="160" t="str">
        <f>'Цели реализации ИПР 2021'!C43</f>
        <v>I_СПС_2021_1.2.1.1.2.13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253">
        <v>4.2372881355932206</v>
      </c>
      <c r="AA42" s="95"/>
      <c r="AB42" s="95"/>
      <c r="AC42" s="95"/>
      <c r="AD42" s="95"/>
      <c r="AE42" s="95"/>
      <c r="AF42" s="95"/>
      <c r="AG42" s="253">
        <v>4.2372881355932206</v>
      </c>
      <c r="AH42" s="95"/>
      <c r="AI42" s="95"/>
      <c r="AJ42" s="95"/>
      <c r="AK42" s="95"/>
      <c r="AL42" s="95"/>
      <c r="AM42" s="47"/>
      <c r="AN42" s="47"/>
      <c r="AO42" s="47"/>
      <c r="AP42" s="47"/>
      <c r="AQ42" s="47"/>
      <c r="AR42" s="47"/>
      <c r="AS42" s="47"/>
      <c r="AT42" s="65"/>
      <c r="AU42" s="65"/>
      <c r="AV42" s="65"/>
      <c r="AW42" s="65"/>
      <c r="AX42" s="65"/>
      <c r="AY42" s="65"/>
      <c r="AZ42" s="65"/>
      <c r="BA42" s="65"/>
    </row>
    <row r="43" spans="1:53" x14ac:dyDescent="0.25">
      <c r="A43" s="153" t="str">
        <f>'Цели реализации ИПР 2021'!A44</f>
        <v>1.2.1.1.2.32</v>
      </c>
      <c r="B43" s="175" t="str">
        <f>'Цели реализации ИПР 2021'!B44</f>
        <v>Реконструкция ОБР (ПИР)</v>
      </c>
      <c r="C43" s="160" t="str">
        <f>'Цели реализации ИПР 2021'!C44</f>
        <v>I_РЗА_2021_1.2.1.1.2.10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253">
        <v>1.5</v>
      </c>
      <c r="AA43" s="95"/>
      <c r="AB43" s="95"/>
      <c r="AC43" s="95"/>
      <c r="AD43" s="95"/>
      <c r="AE43" s="95"/>
      <c r="AF43" s="95"/>
      <c r="AG43" s="253">
        <v>1.5</v>
      </c>
      <c r="AH43" s="95"/>
      <c r="AI43" s="95"/>
      <c r="AJ43" s="95"/>
      <c r="AK43" s="95"/>
      <c r="AL43" s="95"/>
      <c r="AM43" s="47"/>
      <c r="AN43" s="47"/>
      <c r="AO43" s="47"/>
      <c r="AP43" s="47"/>
      <c r="AQ43" s="47"/>
      <c r="AR43" s="47"/>
      <c r="AS43" s="47"/>
      <c r="AT43" s="65"/>
      <c r="AU43" s="65"/>
      <c r="AV43" s="65"/>
      <c r="AW43" s="65"/>
      <c r="AX43" s="65"/>
      <c r="AY43" s="65"/>
      <c r="AZ43" s="65"/>
      <c r="BA43" s="65"/>
    </row>
    <row r="44" spans="1:53" ht="30" x14ac:dyDescent="0.25">
      <c r="A44" s="153" t="str">
        <f>'Цели реализации ИПР 2021'!A45</f>
        <v>1.2.1.1.2.33</v>
      </c>
      <c r="B44" s="175" t="str">
        <f>'Цели реализации ИПР 2021'!B45</f>
        <v>Реконструкция автоматики сигнализации ЩПТ (ПИР)</v>
      </c>
      <c r="C44" s="160" t="str">
        <f>'Цели реализации ИПР 2021'!C45</f>
        <v>I_РЗА_2021_1.2.1.1.2.11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253">
        <v>0.1</v>
      </c>
      <c r="AA44" s="95"/>
      <c r="AB44" s="95"/>
      <c r="AC44" s="95"/>
      <c r="AD44" s="95"/>
      <c r="AE44" s="95"/>
      <c r="AF44" s="95"/>
      <c r="AG44" s="253">
        <v>0.1</v>
      </c>
      <c r="AH44" s="95"/>
      <c r="AI44" s="95"/>
      <c r="AJ44" s="95"/>
      <c r="AK44" s="95"/>
      <c r="AL44" s="95"/>
      <c r="AM44" s="47"/>
      <c r="AN44" s="47"/>
      <c r="AO44" s="47"/>
      <c r="AP44" s="47"/>
      <c r="AQ44" s="47"/>
      <c r="AR44" s="47"/>
      <c r="AS44" s="47"/>
      <c r="AT44" s="65"/>
      <c r="AU44" s="65"/>
      <c r="AV44" s="65"/>
      <c r="AW44" s="65"/>
      <c r="AX44" s="65"/>
      <c r="AY44" s="65"/>
      <c r="AZ44" s="65"/>
      <c r="BA44" s="65"/>
    </row>
    <row r="45" spans="1:53" x14ac:dyDescent="0.25">
      <c r="A45" s="156" t="str">
        <f>'Цели реализации ИПР 2021'!A46</f>
        <v>1.2.1.1.4</v>
      </c>
      <c r="B45" s="157" t="str">
        <f>'Цели реализации ИПР 2021'!B46</f>
        <v>ПС НПЗ</v>
      </c>
      <c r="C45" s="156" t="str">
        <f>'Цели реализации ИПР 2021'!C46</f>
        <v>Г</v>
      </c>
      <c r="D45" s="95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>
        <f t="shared" ref="E45:AF45" si="5">SUM(S46:S47)</f>
        <v>4</v>
      </c>
      <c r="T45" s="252"/>
      <c r="U45" s="252"/>
      <c r="V45" s="252"/>
      <c r="W45" s="252"/>
      <c r="X45" s="252"/>
      <c r="Y45" s="252"/>
      <c r="Z45" s="252">
        <f t="shared" si="5"/>
        <v>3</v>
      </c>
      <c r="AA45" s="252"/>
      <c r="AB45" s="252"/>
      <c r="AC45" s="252"/>
      <c r="AD45" s="252"/>
      <c r="AE45" s="252"/>
      <c r="AF45" s="252"/>
      <c r="AG45" s="252">
        <f>SUM(AG46:AG47)</f>
        <v>7</v>
      </c>
      <c r="AH45" s="95"/>
      <c r="AI45" s="95"/>
      <c r="AJ45" s="95"/>
      <c r="AK45" s="95"/>
      <c r="AL45" s="95"/>
      <c r="AM45" s="47"/>
      <c r="AN45" s="47"/>
      <c r="AO45" s="47"/>
      <c r="AP45" s="47"/>
      <c r="AQ45" s="47"/>
      <c r="AR45" s="47"/>
      <c r="AS45" s="47"/>
      <c r="AT45" s="65"/>
      <c r="AU45" s="65"/>
      <c r="AV45" s="65"/>
      <c r="AW45" s="65"/>
      <c r="AX45" s="65"/>
      <c r="AY45" s="65"/>
      <c r="AZ45" s="65"/>
      <c r="BA45" s="65"/>
    </row>
    <row r="46" spans="1:53" x14ac:dyDescent="0.25">
      <c r="A46" s="153" t="str">
        <f>'Цели реализации ИПР 2021'!A47</f>
        <v>1.2.1.1.4.8</v>
      </c>
      <c r="B46" s="172" t="str">
        <f>'Цели реализации ИПР 2021'!B47</f>
        <v>Замена разъеденителей 35кВ 110 кВ</v>
      </c>
      <c r="C46" s="160" t="str">
        <f>'Цели реализации ИПР 2021'!C47</f>
        <v>I_СПС_2018_1.2.1.1.8.3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253">
        <v>4</v>
      </c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253">
        <v>4</v>
      </c>
      <c r="AH46" s="95"/>
      <c r="AI46" s="95"/>
      <c r="AJ46" s="95"/>
      <c r="AK46" s="95"/>
      <c r="AL46" s="95"/>
      <c r="AM46" s="47"/>
      <c r="AN46" s="47"/>
      <c r="AO46" s="47"/>
      <c r="AP46" s="47"/>
      <c r="AQ46" s="47"/>
      <c r="AR46" s="47"/>
      <c r="AS46" s="47"/>
      <c r="AT46" s="65"/>
      <c r="AU46" s="65"/>
      <c r="AV46" s="65"/>
      <c r="AW46" s="65"/>
      <c r="AX46" s="65"/>
      <c r="AY46" s="65"/>
      <c r="AZ46" s="65"/>
      <c r="BA46" s="65"/>
    </row>
    <row r="47" spans="1:53" x14ac:dyDescent="0.25">
      <c r="A47" s="153" t="str">
        <f>'Цели реализации ИПР 2021'!A48</f>
        <v>1.2.1.1.4.10</v>
      </c>
      <c r="B47" s="175" t="str">
        <f>'Цели реализации ИПР 2021'!B48</f>
        <v>Реконструкция защит ВЛ-110 кВ</v>
      </c>
      <c r="C47" s="160" t="str">
        <f>'Цели реализации ИПР 2021'!C48</f>
        <v>I_РЗА_2018_1.2.1.1.8.5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253">
        <v>3</v>
      </c>
      <c r="AA47" s="95"/>
      <c r="AB47" s="95"/>
      <c r="AC47" s="95"/>
      <c r="AD47" s="95"/>
      <c r="AE47" s="95"/>
      <c r="AF47" s="95"/>
      <c r="AG47" s="253">
        <v>3</v>
      </c>
      <c r="AH47" s="95"/>
      <c r="AI47" s="95"/>
      <c r="AJ47" s="95"/>
      <c r="AK47" s="95"/>
      <c r="AL47" s="95"/>
      <c r="AM47" s="47"/>
      <c r="AN47" s="47"/>
      <c r="AO47" s="47"/>
      <c r="AP47" s="47"/>
      <c r="AQ47" s="47"/>
      <c r="AR47" s="47"/>
      <c r="AS47" s="47"/>
      <c r="AT47" s="65"/>
      <c r="AU47" s="65"/>
      <c r="AV47" s="65"/>
      <c r="AW47" s="65"/>
      <c r="AX47" s="65"/>
      <c r="AY47" s="65"/>
      <c r="AZ47" s="65"/>
      <c r="BA47" s="65"/>
    </row>
    <row r="48" spans="1:53" x14ac:dyDescent="0.25">
      <c r="A48" s="156" t="str">
        <f>'Цели реализации ИПР 2021'!A49</f>
        <v>1.2.1.1.5</v>
      </c>
      <c r="B48" s="157" t="str">
        <f>'Цели реализации ИПР 2021'!B49</f>
        <v>ПС Уфа-Южная</v>
      </c>
      <c r="C48" s="156" t="str">
        <f>'Цели реализации ИПР 2021'!C49</f>
        <v>Г</v>
      </c>
      <c r="D48" s="95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>
        <f t="shared" ref="E48:AF48" si="6">SUM(S49:S57)</f>
        <v>16.25084745762712</v>
      </c>
      <c r="T48" s="252"/>
      <c r="U48" s="252"/>
      <c r="V48" s="252"/>
      <c r="W48" s="252"/>
      <c r="X48" s="252"/>
      <c r="Y48" s="252"/>
      <c r="Z48" s="252">
        <f t="shared" si="6"/>
        <v>35.799999999999997</v>
      </c>
      <c r="AA48" s="252"/>
      <c r="AB48" s="252"/>
      <c r="AC48" s="252"/>
      <c r="AD48" s="252"/>
      <c r="AE48" s="252"/>
      <c r="AF48" s="252"/>
      <c r="AG48" s="252">
        <f>SUM(AG49:AG57)</f>
        <v>52.050847457627114</v>
      </c>
      <c r="AH48" s="95"/>
      <c r="AI48" s="95"/>
      <c r="AJ48" s="95"/>
      <c r="AK48" s="95"/>
      <c r="AL48" s="95"/>
      <c r="AM48" s="47"/>
      <c r="AN48" s="47"/>
      <c r="AO48" s="47"/>
      <c r="AP48" s="47"/>
      <c r="AQ48" s="47"/>
      <c r="AR48" s="47"/>
      <c r="AS48" s="47"/>
      <c r="AT48" s="65"/>
      <c r="AU48" s="65"/>
      <c r="AV48" s="65"/>
      <c r="AW48" s="65"/>
      <c r="AX48" s="65"/>
      <c r="AY48" s="65"/>
      <c r="AZ48" s="65"/>
      <c r="BA48" s="65"/>
    </row>
    <row r="49" spans="1:53" x14ac:dyDescent="0.25">
      <c r="A49" s="153" t="str">
        <f>'Цели реализации ИПР 2021'!A50</f>
        <v>1.2.1.1.5.2</v>
      </c>
      <c r="B49" s="154" t="str">
        <f>'Цели реализации ИПР 2021'!B50</f>
        <v>Замена разъединителей 220 кВ</v>
      </c>
      <c r="C49" s="153" t="str">
        <f>'Цели реализации ИПР 2021'!C50</f>
        <v>I_СПС_2016_1.2.1.1.5.2</v>
      </c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254">
        <v>4.5762711864406782</v>
      </c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254">
        <v>4.5762711864406782</v>
      </c>
      <c r="AH49" s="95"/>
      <c r="AI49" s="95"/>
      <c r="AJ49" s="95"/>
      <c r="AK49" s="95"/>
      <c r="AL49" s="95"/>
      <c r="AM49" s="47"/>
      <c r="AN49" s="47"/>
      <c r="AO49" s="47"/>
      <c r="AP49" s="47"/>
      <c r="AQ49" s="47"/>
      <c r="AR49" s="47"/>
      <c r="AS49" s="47"/>
      <c r="AT49" s="65"/>
      <c r="AU49" s="65"/>
      <c r="AV49" s="65"/>
      <c r="AW49" s="65"/>
      <c r="AX49" s="65"/>
      <c r="AY49" s="65"/>
      <c r="AZ49" s="65"/>
      <c r="BA49" s="65"/>
    </row>
    <row r="50" spans="1:53" x14ac:dyDescent="0.25">
      <c r="A50" s="153" t="str">
        <f>'Цели реализации ИПР 2021'!A51</f>
        <v>1.2.1.1.5.2</v>
      </c>
      <c r="B50" s="154" t="str">
        <f>'Цели реализации ИПР 2021'!B51</f>
        <v>Замена разъединителей 110 кВ</v>
      </c>
      <c r="C50" s="153" t="str">
        <f>'Цели реализации ИПР 2021'!C51</f>
        <v>I_СПС_2016_1.2.1.1.5.2</v>
      </c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254">
        <v>8.4745762711864412</v>
      </c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254">
        <v>8.4745762711864412</v>
      </c>
      <c r="AH50" s="95"/>
      <c r="AI50" s="95"/>
      <c r="AJ50" s="95"/>
      <c r="AK50" s="95"/>
      <c r="AL50" s="95"/>
      <c r="AM50" s="47"/>
      <c r="AN50" s="47"/>
      <c r="AO50" s="47"/>
      <c r="AP50" s="47"/>
      <c r="AQ50" s="47"/>
      <c r="AR50" s="47"/>
      <c r="AS50" s="47"/>
      <c r="AT50" s="65"/>
      <c r="AU50" s="65"/>
      <c r="AV50" s="65"/>
      <c r="AW50" s="65"/>
      <c r="AX50" s="65"/>
      <c r="AY50" s="65"/>
      <c r="AZ50" s="65"/>
      <c r="BA50" s="65"/>
    </row>
    <row r="51" spans="1:53" x14ac:dyDescent="0.25">
      <c r="A51" s="153" t="str">
        <f>'Цели реализации ИПР 2021'!A52</f>
        <v>1.2.1.1.5.17</v>
      </c>
      <c r="B51" s="175" t="str">
        <f>'Цели реализации ИПР 2021'!B52</f>
        <v>Замена ТТ-220 кВ и ВМТ-220 кВ</v>
      </c>
      <c r="C51" s="160" t="str">
        <f>'Цели реализации ИПР 2021'!C52</f>
        <v>I_СПС_2019_1.2.1.1.3.4</v>
      </c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253">
        <v>3.2</v>
      </c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253">
        <v>3.2</v>
      </c>
      <c r="AH51" s="95"/>
      <c r="AI51" s="95"/>
      <c r="AJ51" s="95"/>
      <c r="AK51" s="95"/>
      <c r="AL51" s="95"/>
      <c r="AM51" s="47"/>
      <c r="AN51" s="47"/>
      <c r="AO51" s="47"/>
      <c r="AP51" s="47"/>
      <c r="AQ51" s="47"/>
      <c r="AR51" s="47"/>
      <c r="AS51" s="47"/>
      <c r="AT51" s="65"/>
      <c r="AU51" s="65"/>
      <c r="AV51" s="65"/>
      <c r="AW51" s="65"/>
      <c r="AX51" s="65"/>
      <c r="AY51" s="65"/>
      <c r="AZ51" s="65"/>
      <c r="BA51" s="65"/>
    </row>
    <row r="52" spans="1:53" x14ac:dyDescent="0.25">
      <c r="A52" s="153" t="str">
        <f>'Цели реализации ИПР 2021'!A53</f>
        <v>1.2.1.1.5.18</v>
      </c>
      <c r="B52" s="165" t="str">
        <f>'Цели реализации ИПР 2021'!B53</f>
        <v>Реконструкции защит АТ</v>
      </c>
      <c r="C52" s="160" t="str">
        <f>'Цели реализации ИПР 2021'!C53</f>
        <v>I_РЗА_2019_1.2.1.1.3.6</v>
      </c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253">
        <v>12</v>
      </c>
      <c r="AA52" s="95"/>
      <c r="AB52" s="95"/>
      <c r="AC52" s="95"/>
      <c r="AD52" s="95"/>
      <c r="AE52" s="95"/>
      <c r="AF52" s="95"/>
      <c r="AG52" s="253">
        <v>12</v>
      </c>
      <c r="AH52" s="95"/>
      <c r="AI52" s="95"/>
      <c r="AJ52" s="95"/>
      <c r="AK52" s="95"/>
      <c r="AL52" s="95"/>
      <c r="AM52" s="47"/>
      <c r="AN52" s="47"/>
      <c r="AO52" s="47"/>
      <c r="AP52" s="47"/>
      <c r="AQ52" s="47"/>
      <c r="AR52" s="47"/>
      <c r="AS52" s="47"/>
      <c r="AT52" s="65"/>
      <c r="AU52" s="65"/>
      <c r="AV52" s="65"/>
      <c r="AW52" s="65"/>
      <c r="AX52" s="65"/>
      <c r="AY52" s="65"/>
      <c r="AZ52" s="65"/>
      <c r="BA52" s="65"/>
    </row>
    <row r="53" spans="1:53" x14ac:dyDescent="0.25">
      <c r="A53" s="153" t="str">
        <f>'Цели реализации ИПР 2021'!A54</f>
        <v>1.2.1.1.5.22</v>
      </c>
      <c r="B53" s="175" t="str">
        <f>'Цели реализации ИПР 2021'!B54</f>
        <v>Замена ТТ-220 кВ</v>
      </c>
      <c r="C53" s="160" t="str">
        <f>'Цели реализации ИПР 2021'!C54</f>
        <v>I_СПС_2020_1.2.1.1.3.3</v>
      </c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253">
        <v>6.5</v>
      </c>
      <c r="AA53" s="95"/>
      <c r="AB53" s="95"/>
      <c r="AC53" s="95"/>
      <c r="AD53" s="95"/>
      <c r="AE53" s="95"/>
      <c r="AF53" s="95"/>
      <c r="AG53" s="253">
        <v>6.5</v>
      </c>
      <c r="AH53" s="95"/>
      <c r="AI53" s="95"/>
      <c r="AJ53" s="95"/>
      <c r="AK53" s="95"/>
      <c r="AL53" s="95"/>
      <c r="AM53" s="47"/>
      <c r="AN53" s="47"/>
      <c r="AO53" s="47"/>
      <c r="AP53" s="47"/>
      <c r="AQ53" s="47"/>
      <c r="AR53" s="47"/>
      <c r="AS53" s="47"/>
      <c r="AT53" s="65"/>
      <c r="AU53" s="65"/>
      <c r="AV53" s="65"/>
      <c r="AW53" s="65"/>
      <c r="AX53" s="65"/>
      <c r="AY53" s="65"/>
      <c r="AZ53" s="65"/>
      <c r="BA53" s="65"/>
    </row>
    <row r="54" spans="1:53" x14ac:dyDescent="0.25">
      <c r="A54" s="153" t="str">
        <f>'Цели реализации ИПР 2021'!A55</f>
        <v>1.2.1.1.5.23</v>
      </c>
      <c r="B54" s="175" t="str">
        <f>'Цели реализации ИПР 2021'!B55</f>
        <v>Замена ТН-220,110 кВ</v>
      </c>
      <c r="C54" s="160" t="str">
        <f>'Цели реализации ИПР 2021'!C55</f>
        <v>I_СПС_2020_1.2.1.1.3.4</v>
      </c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253">
        <v>5</v>
      </c>
      <c r="AA54" s="95"/>
      <c r="AB54" s="95"/>
      <c r="AC54" s="95"/>
      <c r="AD54" s="95"/>
      <c r="AE54" s="95"/>
      <c r="AF54" s="95"/>
      <c r="AG54" s="253">
        <v>5</v>
      </c>
      <c r="AH54" s="95"/>
      <c r="AI54" s="95"/>
      <c r="AJ54" s="95"/>
      <c r="AK54" s="95"/>
      <c r="AL54" s="95"/>
      <c r="AM54" s="47"/>
      <c r="AN54" s="47"/>
      <c r="AO54" s="47"/>
      <c r="AP54" s="47"/>
      <c r="AQ54" s="47"/>
      <c r="AR54" s="47"/>
      <c r="AS54" s="47"/>
      <c r="AT54" s="65"/>
      <c r="AU54" s="65"/>
      <c r="AV54" s="65"/>
      <c r="AW54" s="65"/>
      <c r="AX54" s="65"/>
      <c r="AY54" s="65"/>
      <c r="AZ54" s="65"/>
      <c r="BA54" s="65"/>
    </row>
    <row r="55" spans="1:53" x14ac:dyDescent="0.25">
      <c r="A55" s="153" t="str">
        <f>'Цели реализации ИПР 2021'!A56</f>
        <v>1.2.1.1.5.24</v>
      </c>
      <c r="B55" s="175" t="str">
        <f>'Цели реализации ИПР 2021'!B56</f>
        <v>Замена ТТ-110 кВ</v>
      </c>
      <c r="C55" s="160" t="str">
        <f>'Цели реализации ИПР 2021'!C56</f>
        <v>I_СПС_2020_1.2.1.1.3.5</v>
      </c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253">
        <v>5</v>
      </c>
      <c r="AA55" s="95"/>
      <c r="AB55" s="95"/>
      <c r="AC55" s="95"/>
      <c r="AD55" s="95"/>
      <c r="AE55" s="95"/>
      <c r="AF55" s="95"/>
      <c r="AG55" s="253">
        <v>5</v>
      </c>
      <c r="AH55" s="95"/>
      <c r="AI55" s="95"/>
      <c r="AJ55" s="95"/>
      <c r="AK55" s="95"/>
      <c r="AL55" s="95"/>
      <c r="AM55" s="47"/>
      <c r="AN55" s="47"/>
      <c r="AO55" s="47"/>
      <c r="AP55" s="47"/>
      <c r="AQ55" s="47"/>
      <c r="AR55" s="47"/>
      <c r="AS55" s="47"/>
      <c r="AT55" s="65"/>
      <c r="AU55" s="65"/>
      <c r="AV55" s="65"/>
      <c r="AW55" s="65"/>
      <c r="AX55" s="65"/>
      <c r="AY55" s="65"/>
      <c r="AZ55" s="65"/>
      <c r="BA55" s="65"/>
    </row>
    <row r="56" spans="1:53" x14ac:dyDescent="0.25">
      <c r="A56" s="153" t="str">
        <f>'Цели реализации ИПР 2021'!A57</f>
        <v>1.2.1.1.5.25</v>
      </c>
      <c r="B56" s="172" t="str">
        <f>'Цели реализации ИПР 2021'!B57</f>
        <v>Реконструкция ОБР</v>
      </c>
      <c r="C56" s="160" t="str">
        <f>'Цели реализации ИПР 2021'!C57</f>
        <v>I_РЗА_2021_1.2.1.1.3.6</v>
      </c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253">
        <v>7</v>
      </c>
      <c r="AA56" s="95"/>
      <c r="AB56" s="95"/>
      <c r="AC56" s="95"/>
      <c r="AD56" s="95"/>
      <c r="AE56" s="95"/>
      <c r="AF56" s="95"/>
      <c r="AG56" s="253">
        <v>7</v>
      </c>
      <c r="AH56" s="95"/>
      <c r="AI56" s="95"/>
      <c r="AJ56" s="95"/>
      <c r="AK56" s="95"/>
      <c r="AL56" s="9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</row>
    <row r="57" spans="1:53" ht="30" x14ac:dyDescent="0.25">
      <c r="A57" s="153" t="str">
        <f>'Цели реализации ИПР 2021'!A58</f>
        <v>1.2.1.1.5.26</v>
      </c>
      <c r="B57" s="175" t="str">
        <f>'Цели реализации ИПР 2021'!B58</f>
        <v>Реконструкция автоматики сигнализации ЩПТ</v>
      </c>
      <c r="C57" s="160" t="str">
        <f>'Цели реализации ИПР 2021'!C58</f>
        <v>I_РЗА_2021_1.2.1.1.3.7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253">
        <v>0.3</v>
      </c>
      <c r="AA57" s="95"/>
      <c r="AB57" s="95"/>
      <c r="AC57" s="95"/>
      <c r="AD57" s="95"/>
      <c r="AE57" s="95"/>
      <c r="AF57" s="95"/>
      <c r="AG57" s="253">
        <v>0.3</v>
      </c>
      <c r="AH57" s="95"/>
      <c r="AI57" s="95"/>
      <c r="AJ57" s="95"/>
      <c r="AK57" s="95"/>
      <c r="AL57" s="9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</row>
    <row r="58" spans="1:53" x14ac:dyDescent="0.25">
      <c r="A58" s="156" t="str">
        <f>'Цели реализации ИПР 2021'!A59</f>
        <v>1.2.1.1.6</v>
      </c>
      <c r="B58" s="157" t="str">
        <f>'Цели реализации ИПР 2021'!B59</f>
        <v>ПС Белорецк-220</v>
      </c>
      <c r="C58" s="156" t="str">
        <f>'Цели реализации ИПР 2021'!C59</f>
        <v>Г</v>
      </c>
      <c r="D58" s="95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>
        <f t="shared" ref="E58:AF58" si="7">SUM(S59:S66)</f>
        <v>3</v>
      </c>
      <c r="T58" s="252"/>
      <c r="U58" s="252"/>
      <c r="V58" s="252"/>
      <c r="W58" s="252"/>
      <c r="X58" s="252"/>
      <c r="Y58" s="252"/>
      <c r="Z58" s="252">
        <f t="shared" si="7"/>
        <v>25.8</v>
      </c>
      <c r="AA58" s="252"/>
      <c r="AB58" s="252"/>
      <c r="AC58" s="252"/>
      <c r="AD58" s="252"/>
      <c r="AE58" s="252"/>
      <c r="AF58" s="252"/>
      <c r="AG58" s="252">
        <f>SUM(AG59:AG66)</f>
        <v>28.800000000000004</v>
      </c>
      <c r="AH58" s="95"/>
      <c r="AI58" s="95"/>
      <c r="AJ58" s="95"/>
      <c r="AK58" s="95"/>
      <c r="AL58" s="9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</row>
    <row r="59" spans="1:53" x14ac:dyDescent="0.25">
      <c r="A59" s="153" t="str">
        <f>'Цели реализации ИПР 2021'!A60</f>
        <v>1.2.1.1.6.13</v>
      </c>
      <c r="B59" s="175" t="str">
        <f>'Цели реализации ИПР 2021'!B60</f>
        <v>Замена разъеденителейт 110 кВ</v>
      </c>
      <c r="C59" s="160" t="str">
        <f>'Цели реализации ИПР 2021'!C60</f>
        <v>I_СПС_2019_1.2.1.1.5.3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253">
        <v>3</v>
      </c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253">
        <v>3</v>
      </c>
      <c r="AH59" s="95"/>
      <c r="AI59" s="95"/>
      <c r="AJ59" s="95"/>
      <c r="AK59" s="95"/>
      <c r="AL59" s="9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</row>
    <row r="60" spans="1:53" x14ac:dyDescent="0.25">
      <c r="A60" s="153" t="str">
        <f>'Цели реализации ИПР 2021'!A61</f>
        <v>1.2.1.1.6.17</v>
      </c>
      <c r="B60" s="164" t="str">
        <f>'Цели реализации ИПР 2021'!B61</f>
        <v>Реконструкции защит АТ</v>
      </c>
      <c r="C60" s="160" t="str">
        <f>'Цели реализации ИПР 2021'!C61</f>
        <v>I_РЗА_2019_1.2.1.1.5.8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177">
        <v>12</v>
      </c>
      <c r="AA60" s="95"/>
      <c r="AB60" s="95"/>
      <c r="AC60" s="95"/>
      <c r="AD60" s="95"/>
      <c r="AE60" s="95"/>
      <c r="AF60" s="95"/>
      <c r="AG60" s="177">
        <v>12</v>
      </c>
      <c r="AH60" s="95"/>
      <c r="AI60" s="95"/>
      <c r="AJ60" s="95"/>
      <c r="AK60" s="95"/>
      <c r="AL60" s="9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</row>
    <row r="61" spans="1:53" x14ac:dyDescent="0.25">
      <c r="A61" s="153" t="str">
        <f>'Цели реализации ИПР 2021'!A62</f>
        <v>1.2.1.1.6.18</v>
      </c>
      <c r="B61" s="164" t="str">
        <f>'Цели реализации ИПР 2021'!B62</f>
        <v xml:space="preserve">Реконструкции защит АТ (ПИР) </v>
      </c>
      <c r="C61" s="160" t="str">
        <f>'Цели реализации ИПР 2021'!C62</f>
        <v>I_РЗА_2019_1.2.1.1.5.9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177">
        <v>1.8000000000000003</v>
      </c>
      <c r="AA61" s="95"/>
      <c r="AB61" s="95"/>
      <c r="AC61" s="95"/>
      <c r="AD61" s="95"/>
      <c r="AE61" s="95"/>
      <c r="AF61" s="95"/>
      <c r="AG61" s="177">
        <v>1.8000000000000003</v>
      </c>
      <c r="AH61" s="95"/>
      <c r="AI61" s="95"/>
      <c r="AJ61" s="95"/>
      <c r="AK61" s="95"/>
      <c r="AL61" s="9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</row>
    <row r="62" spans="1:53" ht="31.5" x14ac:dyDescent="0.25">
      <c r="A62" s="153" t="str">
        <f>'Цели реализации ИПР 2021'!A63</f>
        <v>1.2.1.1.6.19</v>
      </c>
      <c r="B62" s="164" t="str">
        <f>'Цели реализации ИПР 2021'!B63</f>
        <v>Реконструкция основных и резервных защит ВЛ-220 кВ</v>
      </c>
      <c r="C62" s="160" t="str">
        <f>'Цели реализации ИПР 2021'!C63</f>
        <v>I_РЗА_2019_1.2.1.1.5.10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177">
        <v>1.6</v>
      </c>
      <c r="AA62" s="95"/>
      <c r="AB62" s="95"/>
      <c r="AC62" s="95"/>
      <c r="AD62" s="95"/>
      <c r="AE62" s="95"/>
      <c r="AF62" s="95"/>
      <c r="AG62" s="177">
        <v>1.6</v>
      </c>
      <c r="AH62" s="95"/>
      <c r="AI62" s="95"/>
      <c r="AJ62" s="95"/>
      <c r="AK62" s="95"/>
      <c r="AL62" s="9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</row>
    <row r="63" spans="1:53" ht="31.5" x14ac:dyDescent="0.25">
      <c r="A63" s="153" t="str">
        <f>'Цели реализации ИПР 2021'!A64</f>
        <v>1.2.1.1.6.20</v>
      </c>
      <c r="B63" s="164" t="str">
        <f>'Цели реализации ИПР 2021'!B64</f>
        <v>Реконструкция основных и резервных защит ВЛ-110 кВ</v>
      </c>
      <c r="C63" s="160" t="str">
        <f>'Цели реализации ИПР 2021'!C64</f>
        <v>I_РЗА_2019_1.2.1.1.5.11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177">
        <v>9</v>
      </c>
      <c r="AA63" s="95"/>
      <c r="AB63" s="95"/>
      <c r="AC63" s="95"/>
      <c r="AD63" s="95"/>
      <c r="AE63" s="95"/>
      <c r="AF63" s="95"/>
      <c r="AG63" s="177">
        <v>9</v>
      </c>
      <c r="AH63" s="95"/>
      <c r="AI63" s="95"/>
      <c r="AJ63" s="95"/>
      <c r="AK63" s="95"/>
      <c r="AL63" s="9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</row>
    <row r="64" spans="1:53" x14ac:dyDescent="0.25">
      <c r="A64" s="153" t="str">
        <f>'Цели реализации ИПР 2021'!A65</f>
        <v>1.2.1.1.6.21</v>
      </c>
      <c r="B64" s="164" t="str">
        <f>'Цели реализации ИПР 2021'!B65</f>
        <v>Реконструкция РЗА ШСВ-110 кВ (ПИР)</v>
      </c>
      <c r="C64" s="160" t="str">
        <f>'Цели реализации ИПР 2021'!C65</f>
        <v>I_РЗА_2019_1.2.1.1.5.12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253">
        <v>0.5</v>
      </c>
      <c r="AA64" s="95"/>
      <c r="AB64" s="95"/>
      <c r="AC64" s="95"/>
      <c r="AD64" s="95"/>
      <c r="AE64" s="95"/>
      <c r="AF64" s="95"/>
      <c r="AG64" s="253">
        <v>0.5</v>
      </c>
      <c r="AH64" s="95"/>
      <c r="AI64" s="95"/>
      <c r="AJ64" s="95"/>
      <c r="AK64" s="95"/>
      <c r="AL64" s="9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</row>
    <row r="65" spans="1:53" x14ac:dyDescent="0.25">
      <c r="A65" s="153" t="str">
        <f>'Цели реализации ИПР 2021'!A66</f>
        <v>1.2.1.1.6.25</v>
      </c>
      <c r="B65" s="172" t="str">
        <f>'Цели реализации ИПР 2021'!B66</f>
        <v>Реконструкция ОБР</v>
      </c>
      <c r="C65" s="160" t="str">
        <f>'Цели реализации ИПР 2021'!C66</f>
        <v>I_РЗА_2021_1.2.1.1.5.7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253">
        <v>0.8</v>
      </c>
      <c r="AA65" s="95"/>
      <c r="AB65" s="95"/>
      <c r="AC65" s="95"/>
      <c r="AD65" s="95"/>
      <c r="AE65" s="95"/>
      <c r="AF65" s="95"/>
      <c r="AG65" s="253">
        <v>0.8</v>
      </c>
      <c r="AH65" s="95"/>
      <c r="AI65" s="95"/>
      <c r="AJ65" s="95"/>
      <c r="AK65" s="95"/>
      <c r="AL65" s="9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</row>
    <row r="66" spans="1:53" ht="30" x14ac:dyDescent="0.25">
      <c r="A66" s="153" t="str">
        <f>'Цели реализации ИПР 2021'!A67</f>
        <v>1.2.1.1.6.26</v>
      </c>
      <c r="B66" s="175" t="str">
        <f>'Цели реализации ИПР 2021'!B67</f>
        <v>Реконструкция автоматики сигнализации ЩПТ (ПИР)</v>
      </c>
      <c r="C66" s="160" t="str">
        <f>'Цели реализации ИПР 2021'!C67</f>
        <v>I_РЗА_2021_1.2.1.1.5.8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253">
        <v>0.1</v>
      </c>
      <c r="AA66" s="95"/>
      <c r="AB66" s="95"/>
      <c r="AC66" s="95"/>
      <c r="AD66" s="95"/>
      <c r="AE66" s="95"/>
      <c r="AF66" s="95"/>
      <c r="AG66" s="253">
        <v>0.1</v>
      </c>
      <c r="AH66" s="95"/>
      <c r="AI66" s="95"/>
      <c r="AJ66" s="95"/>
      <c r="AK66" s="95"/>
      <c r="AL66" s="9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</row>
    <row r="67" spans="1:53" x14ac:dyDescent="0.25">
      <c r="A67" s="156" t="str">
        <f>'Цели реализации ИПР 2021'!A68</f>
        <v>1.2.1.1.7</v>
      </c>
      <c r="B67" s="157" t="str">
        <f>'Цели реализации ИПР 2021'!B68</f>
        <v>ПС Аксаково</v>
      </c>
      <c r="C67" s="156" t="str">
        <f>'Цели реализации ИПР 2021'!C68</f>
        <v>Г</v>
      </c>
      <c r="D67" s="95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>
        <f t="shared" ref="E67:AF67" si="8">SUM(S68:S69)</f>
        <v>9.4000000000000021</v>
      </c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>
        <f>SUM(AG68:AG69)</f>
        <v>9.4000000000000021</v>
      </c>
      <c r="AH67" s="95"/>
      <c r="AI67" s="95"/>
      <c r="AJ67" s="95"/>
      <c r="AK67" s="95"/>
      <c r="AL67" s="9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</row>
    <row r="68" spans="1:53" x14ac:dyDescent="0.25">
      <c r="A68" s="153" t="str">
        <f>'Цели реализации ИПР 2021'!A69</f>
        <v>1.2.1.1.7.15</v>
      </c>
      <c r="B68" s="175" t="str">
        <f>'Цели реализации ИПР 2021'!B69</f>
        <v>Замена разъединителей 110 кВ</v>
      </c>
      <c r="C68" s="160" t="str">
        <f>'Цели реализации ИПР 2021'!C69</f>
        <v>I_СПС_2020_1.2.1.1.6.3</v>
      </c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253">
        <v>7.2000000000000011</v>
      </c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253">
        <v>7.2000000000000011</v>
      </c>
      <c r="AH68" s="95"/>
      <c r="AI68" s="95"/>
      <c r="AJ68" s="95"/>
      <c r="AK68" s="95"/>
      <c r="AL68" s="9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</row>
    <row r="69" spans="1:53" x14ac:dyDescent="0.25">
      <c r="A69" s="153" t="str">
        <f>'Цели реализации ИПР 2021'!A70</f>
        <v>1.2.1.1.7.16</v>
      </c>
      <c r="B69" s="175" t="str">
        <f>'Цели реализации ИПР 2021'!B70</f>
        <v>Замена ТТ-35 кВ и ТН-35 кВ</v>
      </c>
      <c r="C69" s="160" t="str">
        <f>'Цели реализации ИПР 2021'!C70</f>
        <v>I_СПС_2020_1.2.1.1.6.4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253">
        <v>2.2000000000000002</v>
      </c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253">
        <v>2.2000000000000002</v>
      </c>
      <c r="AH69" s="95"/>
      <c r="AI69" s="95"/>
      <c r="AJ69" s="95"/>
      <c r="AK69" s="95"/>
      <c r="AL69" s="9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</row>
    <row r="70" spans="1:53" x14ac:dyDescent="0.25">
      <c r="A70" s="156" t="str">
        <f>'Цели реализации ИПР 2021'!A71</f>
        <v>1.2.1.1.8</v>
      </c>
      <c r="B70" s="157" t="str">
        <f>'Цели реализации ИПР 2021'!B71</f>
        <v>ПС Самаровка</v>
      </c>
      <c r="C70" s="156" t="str">
        <f>'Цели реализации ИПР 2021'!C71</f>
        <v>Г</v>
      </c>
      <c r="D70" s="95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>
        <f t="shared" ref="E70:AF70" si="9">SUM(Z71:Z76)</f>
        <v>14.899999999999999</v>
      </c>
      <c r="AA70" s="252"/>
      <c r="AB70" s="252"/>
      <c r="AC70" s="252"/>
      <c r="AD70" s="252"/>
      <c r="AE70" s="252"/>
      <c r="AF70" s="252"/>
      <c r="AG70" s="252">
        <f>SUM(AG71:AG76)</f>
        <v>14.899999999999999</v>
      </c>
      <c r="AH70" s="95"/>
      <c r="AI70" s="95"/>
      <c r="AJ70" s="95"/>
      <c r="AK70" s="95"/>
      <c r="AL70" s="9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</row>
    <row r="71" spans="1:53" x14ac:dyDescent="0.25">
      <c r="A71" s="153" t="str">
        <f>'Цели реализации ИПР 2021'!A72</f>
        <v>1.2.1.1.8.10</v>
      </c>
      <c r="B71" s="164" t="str">
        <f>'Цели реализации ИПР 2021'!B72</f>
        <v>Реконструкция защит ВЛ-110 кВ</v>
      </c>
      <c r="C71" s="160" t="str">
        <f>'Цели реализации ИПР 2021'!C72</f>
        <v>I_РЗА_2019_1.2.1.1.7.5</v>
      </c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254">
        <v>4</v>
      </c>
      <c r="AA71" s="95"/>
      <c r="AB71" s="95"/>
      <c r="AC71" s="95"/>
      <c r="AD71" s="95"/>
      <c r="AE71" s="95"/>
      <c r="AF71" s="95"/>
      <c r="AG71" s="254">
        <v>4</v>
      </c>
      <c r="AH71" s="95"/>
      <c r="AI71" s="95"/>
      <c r="AJ71" s="95"/>
      <c r="AK71" s="95"/>
      <c r="AL71" s="9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</row>
    <row r="72" spans="1:53" x14ac:dyDescent="0.25">
      <c r="A72" s="153" t="str">
        <f>'Цели реализации ИПР 2021'!A73</f>
        <v>1.2.1.1.8.15</v>
      </c>
      <c r="B72" s="175" t="str">
        <f>'Цели реализации ИПР 2021'!B73</f>
        <v>Замена ТТ-110  кВ (ПИР)</v>
      </c>
      <c r="C72" s="160" t="str">
        <f>'Цели реализации ИПР 2021'!C73</f>
        <v>I_СПС_2021_1.2.1.1.7.1</v>
      </c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253">
        <v>0.1</v>
      </c>
      <c r="AA72" s="95"/>
      <c r="AB72" s="95"/>
      <c r="AC72" s="95"/>
      <c r="AD72" s="95"/>
      <c r="AE72" s="95"/>
      <c r="AF72" s="95"/>
      <c r="AG72" s="253">
        <v>0.1</v>
      </c>
      <c r="AH72" s="95"/>
      <c r="AI72" s="95"/>
      <c r="AJ72" s="95"/>
      <c r="AK72" s="95"/>
      <c r="AL72" s="9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</row>
    <row r="73" spans="1:53" x14ac:dyDescent="0.25">
      <c r="A73" s="153" t="str">
        <f>'Цели реализации ИПР 2021'!A74</f>
        <v>1.2.1.1.8.16</v>
      </c>
      <c r="B73" s="172" t="str">
        <f>'Цели реализации ИПР 2021'!B74</f>
        <v>Реконструкция ОБР</v>
      </c>
      <c r="C73" s="160" t="str">
        <f>'Цели реализации ИПР 2021'!C74</f>
        <v>I_РЗА_2021_1.2.1.1.7.3</v>
      </c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253">
        <v>0.7</v>
      </c>
      <c r="AA73" s="95"/>
      <c r="AB73" s="95"/>
      <c r="AC73" s="95"/>
      <c r="AD73" s="95"/>
      <c r="AE73" s="95"/>
      <c r="AF73" s="95"/>
      <c r="AG73" s="253">
        <v>0.7</v>
      </c>
      <c r="AH73" s="95"/>
      <c r="AI73" s="95"/>
      <c r="AJ73" s="95"/>
      <c r="AK73" s="95"/>
      <c r="AL73" s="9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</row>
    <row r="74" spans="1:53" ht="30" x14ac:dyDescent="0.25">
      <c r="A74" s="153" t="str">
        <f>'Цели реализации ИПР 2021'!A75</f>
        <v>1.2.1.1.8.17</v>
      </c>
      <c r="B74" s="175" t="str">
        <f>'Цели реализации ИПР 2021'!B75</f>
        <v>Реконструкция автоматики сигнализации ЩПТ (ПИР)</v>
      </c>
      <c r="C74" s="160" t="str">
        <f>'Цели реализации ИПР 2021'!C75</f>
        <v>I_РЗА_2021_1.2.1.1.7.4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253">
        <v>0.1</v>
      </c>
      <c r="AA74" s="95"/>
      <c r="AB74" s="95"/>
      <c r="AC74" s="95"/>
      <c r="AD74" s="95"/>
      <c r="AE74" s="95"/>
      <c r="AF74" s="95"/>
      <c r="AG74" s="253">
        <v>0.1</v>
      </c>
      <c r="AH74" s="95"/>
      <c r="AI74" s="95"/>
      <c r="AJ74" s="95"/>
      <c r="AK74" s="95"/>
      <c r="AL74" s="9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</row>
    <row r="75" spans="1:53" x14ac:dyDescent="0.25">
      <c r="A75" s="153" t="str">
        <f>'Цели реализации ИПР 2021'!A76</f>
        <v>1.2.1.1.8.18</v>
      </c>
      <c r="B75" s="175" t="str">
        <f>'Цели реализации ИПР 2021'!B76</f>
        <v>Реконструкция ДЗОШ-220 кВ</v>
      </c>
      <c r="C75" s="160" t="str">
        <f>'Цели реализации ИПР 2021'!C76</f>
        <v>I_РЗА_2021_1.2.1.1.7.5</v>
      </c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253">
        <v>5</v>
      </c>
      <c r="AA75" s="95"/>
      <c r="AB75" s="95"/>
      <c r="AC75" s="95"/>
      <c r="AD75" s="95"/>
      <c r="AE75" s="95"/>
      <c r="AF75" s="95"/>
      <c r="AG75" s="253">
        <v>5</v>
      </c>
      <c r="AH75" s="95"/>
      <c r="AI75" s="95"/>
      <c r="AJ75" s="95"/>
      <c r="AK75" s="95"/>
      <c r="AL75" s="9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</row>
    <row r="76" spans="1:53" x14ac:dyDescent="0.25">
      <c r="A76" s="153" t="str">
        <f>'Цели реализации ИПР 2021'!A77</f>
        <v>1.2.1.1.8.19</v>
      </c>
      <c r="B76" s="175" t="str">
        <f>'Цели реализации ИПР 2021'!B77</f>
        <v>Реконструкция РЗА 1Т</v>
      </c>
      <c r="C76" s="160" t="str">
        <f>'Цели реализации ИПР 2021'!C77</f>
        <v>I_РЗА_2021_1.2.1.1.7.6</v>
      </c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253">
        <v>5</v>
      </c>
      <c r="AA76" s="95"/>
      <c r="AB76" s="95"/>
      <c r="AC76" s="95"/>
      <c r="AD76" s="95"/>
      <c r="AE76" s="95"/>
      <c r="AF76" s="95"/>
      <c r="AG76" s="253">
        <v>5</v>
      </c>
      <c r="AH76" s="95"/>
      <c r="AI76" s="95"/>
      <c r="AJ76" s="95"/>
      <c r="AK76" s="95"/>
      <c r="AL76" s="9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</row>
    <row r="77" spans="1:53" x14ac:dyDescent="0.25">
      <c r="A77" s="156" t="str">
        <f>'Цели реализации ИПР 2021'!A78</f>
        <v>1.2.1.1.9</v>
      </c>
      <c r="B77" s="157" t="str">
        <f>'Цели реализации ИПР 2021'!B78</f>
        <v>ПС Ашкадар</v>
      </c>
      <c r="C77" s="156" t="str">
        <f>'Цели реализации ИПР 2021'!C78</f>
        <v>Г</v>
      </c>
      <c r="D77" s="95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>
        <f t="shared" ref="E77:AF77" si="10">SUM(Z78:Z83)</f>
        <v>16.05</v>
      </c>
      <c r="AA77" s="252"/>
      <c r="AB77" s="252"/>
      <c r="AC77" s="252"/>
      <c r="AD77" s="252"/>
      <c r="AE77" s="252"/>
      <c r="AF77" s="252"/>
      <c r="AG77" s="252">
        <f>SUM(AG78:AG83)</f>
        <v>16.05</v>
      </c>
      <c r="AH77" s="95"/>
      <c r="AI77" s="95"/>
      <c r="AJ77" s="95"/>
      <c r="AK77" s="95"/>
      <c r="AL77" s="9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</row>
    <row r="78" spans="1:53" x14ac:dyDescent="0.25">
      <c r="A78" s="153" t="str">
        <f>'Цели реализации ИПР 2021'!A79</f>
        <v>1.2.1.1.9.9</v>
      </c>
      <c r="B78" s="164" t="str">
        <f>'Цели реализации ИПР 2021'!B79</f>
        <v>Реконструкция ШСВ-110 кВ (ПИР)</v>
      </c>
      <c r="C78" s="160" t="str">
        <f>'Цели реализации ИПР 2021'!C79</f>
        <v>I_РЗА_2019_1.2.1.1.12.3</v>
      </c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253">
        <v>0.5</v>
      </c>
      <c r="AA78" s="95"/>
      <c r="AB78" s="95"/>
      <c r="AC78" s="95"/>
      <c r="AD78" s="95"/>
      <c r="AE78" s="95"/>
      <c r="AF78" s="95"/>
      <c r="AG78" s="253">
        <v>0.5</v>
      </c>
      <c r="AH78" s="95"/>
      <c r="AI78" s="95"/>
      <c r="AJ78" s="95"/>
      <c r="AK78" s="95"/>
      <c r="AL78" s="9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</row>
    <row r="79" spans="1:53" x14ac:dyDescent="0.25">
      <c r="A79" s="153" t="str">
        <f>'Цели реализации ИПР 2021'!A80</f>
        <v>1.2.1.1.9.12</v>
      </c>
      <c r="B79" s="175" t="str">
        <f>'Цели реализации ИПР 2021'!B80</f>
        <v xml:space="preserve">Замена разъединителей 110кВ </v>
      </c>
      <c r="C79" s="160" t="str">
        <f>'Цели реализации ИПР 2021'!C80</f>
        <v>I_СПС_2020_1.2.1.1.12.2</v>
      </c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177">
        <v>4.8</v>
      </c>
      <c r="AA79" s="95"/>
      <c r="AB79" s="95"/>
      <c r="AC79" s="95"/>
      <c r="AD79" s="95"/>
      <c r="AE79" s="95"/>
      <c r="AF79" s="95"/>
      <c r="AG79" s="177">
        <v>4.8</v>
      </c>
      <c r="AH79" s="95"/>
      <c r="AI79" s="95"/>
      <c r="AJ79" s="95"/>
      <c r="AK79" s="95"/>
      <c r="AL79" s="9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</row>
    <row r="80" spans="1:53" x14ac:dyDescent="0.25">
      <c r="A80" s="153" t="str">
        <f>'Цели реализации ИПР 2021'!A81</f>
        <v>1.2.1.1.9.13</v>
      </c>
      <c r="B80" s="175" t="str">
        <f>'Цели реализации ИПР 2021'!B81</f>
        <v>Замена ТН-220</v>
      </c>
      <c r="C80" s="160" t="str">
        <f>'Цели реализации ИПР 2021'!C81</f>
        <v>I_СПС_2020_1.2.1.1.12.3</v>
      </c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253">
        <v>1.1499999999999999</v>
      </c>
      <c r="AA80" s="95"/>
      <c r="AB80" s="95"/>
      <c r="AC80" s="95"/>
      <c r="AD80" s="95"/>
      <c r="AE80" s="95"/>
      <c r="AF80" s="95"/>
      <c r="AG80" s="253">
        <v>1.1499999999999999</v>
      </c>
      <c r="AH80" s="95"/>
      <c r="AI80" s="95"/>
      <c r="AJ80" s="95"/>
      <c r="AK80" s="95"/>
      <c r="AL80" s="9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</row>
    <row r="81" spans="1:53" x14ac:dyDescent="0.25">
      <c r="A81" s="153" t="str">
        <f>'Цели реализации ИПР 2021'!A82</f>
        <v>1.2.1.1.9.14</v>
      </c>
      <c r="B81" s="175" t="str">
        <f>'Цели реализации ИПР 2021'!B82</f>
        <v>Реконструкция защит ВЛ 110 кВ</v>
      </c>
      <c r="C81" s="160" t="str">
        <f>'Цели реализации ИПР 2021'!C82</f>
        <v>I_РЗА_2020_1.2.1.1.12.4</v>
      </c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253">
        <v>8.8000000000000007</v>
      </c>
      <c r="AA81" s="95"/>
      <c r="AB81" s="95"/>
      <c r="AC81" s="95"/>
      <c r="AD81" s="95"/>
      <c r="AE81" s="95"/>
      <c r="AF81" s="95"/>
      <c r="AG81" s="253">
        <v>8.8000000000000007</v>
      </c>
      <c r="AH81" s="95"/>
      <c r="AI81" s="95"/>
      <c r="AJ81" s="95"/>
      <c r="AK81" s="95"/>
      <c r="AL81" s="9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</row>
    <row r="82" spans="1:53" x14ac:dyDescent="0.25">
      <c r="A82" s="153" t="str">
        <f>'Цели реализации ИПР 2021'!A83</f>
        <v>1.2.1.1.9.15</v>
      </c>
      <c r="B82" s="175" t="str">
        <f>'Цели реализации ИПР 2021'!B83</f>
        <v>Реконструкция ОБР (ПИР)</v>
      </c>
      <c r="C82" s="160" t="str">
        <f>'Цели реализации ИПР 2021'!C83</f>
        <v>I_РЗА_2021_1.2.1.1.12.5</v>
      </c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253">
        <v>0.7</v>
      </c>
      <c r="AA82" s="95"/>
      <c r="AB82" s="95"/>
      <c r="AC82" s="95"/>
      <c r="AD82" s="95"/>
      <c r="AE82" s="95"/>
      <c r="AF82" s="95"/>
      <c r="AG82" s="253">
        <v>0.7</v>
      </c>
      <c r="AH82" s="95"/>
      <c r="AI82" s="95"/>
      <c r="AJ82" s="95"/>
      <c r="AK82" s="95"/>
      <c r="AL82" s="9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</row>
    <row r="83" spans="1:53" ht="30" x14ac:dyDescent="0.25">
      <c r="A83" s="153" t="str">
        <f>'Цели реализации ИПР 2021'!A84</f>
        <v>1.2.1.1.9.16</v>
      </c>
      <c r="B83" s="175" t="str">
        <f>'Цели реализации ИПР 2021'!B84</f>
        <v>Реконструкция автоматики сигнализации ЩПТ (ПИР)</v>
      </c>
      <c r="C83" s="160" t="str">
        <f>'Цели реализации ИПР 2021'!C84</f>
        <v>I_РЗА_2021_1.2.1.1.12.6</v>
      </c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253">
        <v>0.1</v>
      </c>
      <c r="AA83" s="95"/>
      <c r="AB83" s="95"/>
      <c r="AC83" s="95"/>
      <c r="AD83" s="95"/>
      <c r="AE83" s="95"/>
      <c r="AF83" s="95"/>
      <c r="AG83" s="253">
        <v>0.1</v>
      </c>
      <c r="AH83" s="95"/>
      <c r="AI83" s="95"/>
      <c r="AJ83" s="95"/>
      <c r="AK83" s="95"/>
      <c r="AL83" s="9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</row>
    <row r="84" spans="1:53" x14ac:dyDescent="0.25">
      <c r="A84" s="156" t="str">
        <f>'Цели реализации ИПР 2021'!A85</f>
        <v>1.2.1.1.10</v>
      </c>
      <c r="B84" s="157" t="str">
        <f>'Цели реализации ИПР 2021'!B85</f>
        <v>ПС Уфимская</v>
      </c>
      <c r="C84" s="156" t="str">
        <f>'Цели реализации ИПР 2021'!C85</f>
        <v>Г</v>
      </c>
      <c r="D84" s="95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>
        <f t="shared" ref="E84:AF84" si="11">SUM(S85:S88)</f>
        <v>7.2000000000000011</v>
      </c>
      <c r="T84" s="252"/>
      <c r="U84" s="252"/>
      <c r="V84" s="252"/>
      <c r="W84" s="252"/>
      <c r="X84" s="252"/>
      <c r="Y84" s="252"/>
      <c r="Z84" s="252">
        <f t="shared" si="11"/>
        <v>13.5</v>
      </c>
      <c r="AA84" s="252"/>
      <c r="AB84" s="252"/>
      <c r="AC84" s="252"/>
      <c r="AD84" s="252"/>
      <c r="AE84" s="252"/>
      <c r="AF84" s="252"/>
      <c r="AG84" s="252">
        <f>SUM(AG85:AG88)</f>
        <v>20.700000000000003</v>
      </c>
      <c r="AH84" s="95"/>
      <c r="AI84" s="95"/>
      <c r="AJ84" s="95"/>
      <c r="AK84" s="95"/>
      <c r="AL84" s="9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</row>
    <row r="85" spans="1:53" x14ac:dyDescent="0.25">
      <c r="A85" s="153" t="str">
        <f>'Цели реализации ИПР 2021'!A86</f>
        <v>1.2.1.1.10.7</v>
      </c>
      <c r="B85" s="164" t="str">
        <f>'Цели реализации ИПР 2021'!B86</f>
        <v>Реконструкции защит ВЛ 500</v>
      </c>
      <c r="C85" s="160" t="str">
        <f>'Цели реализации ИПР 2021'!C86</f>
        <v>I_РЗА_2019_1.2.1.1.13.2</v>
      </c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253">
        <v>2.5</v>
      </c>
      <c r="AA85" s="95"/>
      <c r="AB85" s="95"/>
      <c r="AC85" s="95"/>
      <c r="AD85" s="95"/>
      <c r="AE85" s="95"/>
      <c r="AF85" s="95"/>
      <c r="AG85" s="253">
        <v>2.5</v>
      </c>
      <c r="AH85" s="95"/>
      <c r="AI85" s="95"/>
      <c r="AJ85" s="95"/>
      <c r="AK85" s="95"/>
      <c r="AL85" s="9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</row>
    <row r="86" spans="1:53" x14ac:dyDescent="0.25">
      <c r="A86" s="153" t="str">
        <f>'Цели реализации ИПР 2021'!A87</f>
        <v>1.2.1.1.10.12</v>
      </c>
      <c r="B86" s="175" t="str">
        <f>'Цели реализации ИПР 2021'!B87</f>
        <v>Замена ВМ-35</v>
      </c>
      <c r="C86" s="160" t="str">
        <f>'Цели реализации ИПР 2021'!C87</f>
        <v>I_СПС_2020_1.2.1.1.13.1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253">
        <v>4</v>
      </c>
      <c r="AA86" s="95"/>
      <c r="AB86" s="95"/>
      <c r="AC86" s="95"/>
      <c r="AD86" s="95"/>
      <c r="AE86" s="95"/>
      <c r="AF86" s="95"/>
      <c r="AG86" s="253">
        <v>4</v>
      </c>
      <c r="AH86" s="95"/>
      <c r="AI86" s="95"/>
      <c r="AJ86" s="95"/>
      <c r="AK86" s="95"/>
      <c r="AL86" s="9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</row>
    <row r="87" spans="1:53" x14ac:dyDescent="0.25">
      <c r="A87" s="153" t="str">
        <f>'Цели реализации ИПР 2021'!A88</f>
        <v>1.2.1.1.10.14</v>
      </c>
      <c r="B87" s="172" t="str">
        <f>'Цели реализации ИПР 2021'!B88</f>
        <v>Замена ЩСН-0,4 кВ</v>
      </c>
      <c r="C87" s="160" t="str">
        <f>'Цели реализации ИПР 2021'!C88</f>
        <v>I_СПС_2020_1.2.1.1.13.3</v>
      </c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253">
        <v>7</v>
      </c>
      <c r="AA87" s="95"/>
      <c r="AB87" s="95"/>
      <c r="AC87" s="95"/>
      <c r="AD87" s="95"/>
      <c r="AE87" s="95"/>
      <c r="AF87" s="95"/>
      <c r="AG87" s="253">
        <v>7</v>
      </c>
      <c r="AH87" s="95"/>
      <c r="AI87" s="95"/>
      <c r="AJ87" s="95"/>
      <c r="AK87" s="95"/>
      <c r="AL87" s="9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</row>
    <row r="88" spans="1:53" ht="30" x14ac:dyDescent="0.25">
      <c r="A88" s="153" t="str">
        <f>'Цели реализации ИПР 2021'!A89</f>
        <v>1.2.1.1.10.15</v>
      </c>
      <c r="B88" s="175" t="str">
        <f>'Цели реализации ИПР 2021'!B89</f>
        <v>Реконструкция АТ-2 с заменой вводов 500 кВ и вводов 220 кВ</v>
      </c>
      <c r="C88" s="160" t="str">
        <f>'Цели реализации ИПР 2021'!C89</f>
        <v>I_СПС_2021_1.2.1.1.13.1</v>
      </c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253">
        <v>7.2000000000000011</v>
      </c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253">
        <v>7.2000000000000011</v>
      </c>
      <c r="AH88" s="95"/>
      <c r="AI88" s="95"/>
      <c r="AJ88" s="95"/>
      <c r="AK88" s="95"/>
      <c r="AL88" s="9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</row>
    <row r="89" spans="1:53" x14ac:dyDescent="0.25">
      <c r="A89" s="156" t="str">
        <f>'Цели реализации ИПР 2021'!A90</f>
        <v>1.2.1.1.11</v>
      </c>
      <c r="B89" s="157" t="str">
        <f>'Цели реализации ИПР 2021'!B90</f>
        <v>ПС Благовар</v>
      </c>
      <c r="C89" s="156" t="str">
        <f>'Цели реализации ИПР 2021'!C90</f>
        <v>Г</v>
      </c>
      <c r="D89" s="95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>
        <f t="shared" ref="E89:AF89" si="12">SUM(Z90)</f>
        <v>4.3</v>
      </c>
      <c r="AA89" s="252"/>
      <c r="AB89" s="252"/>
      <c r="AC89" s="252"/>
      <c r="AD89" s="252"/>
      <c r="AE89" s="252"/>
      <c r="AF89" s="252"/>
      <c r="AG89" s="252">
        <f>SUM(AG90)</f>
        <v>4.3</v>
      </c>
      <c r="AH89" s="95"/>
      <c r="AI89" s="95"/>
      <c r="AJ89" s="95"/>
      <c r="AK89" s="95"/>
      <c r="AL89" s="9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</row>
    <row r="90" spans="1:53" x14ac:dyDescent="0.25">
      <c r="A90" s="153" t="str">
        <f>'Цели реализации ИПР 2021'!A91</f>
        <v>1.2.1.1.11.11</v>
      </c>
      <c r="B90" s="175" t="str">
        <f>'Цели реализации ИПР 2021'!B91</f>
        <v>Замена разъединителей 110 кВ</v>
      </c>
      <c r="C90" s="160" t="str">
        <f>'Цели реализации ИПР 2021'!C91</f>
        <v>I_СПС_2020_1.2.1.1.4.4</v>
      </c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253">
        <v>4.3</v>
      </c>
      <c r="AA90" s="95"/>
      <c r="AB90" s="95"/>
      <c r="AC90" s="95"/>
      <c r="AD90" s="95"/>
      <c r="AE90" s="95"/>
      <c r="AF90" s="95"/>
      <c r="AG90" s="253">
        <v>4.3</v>
      </c>
      <c r="AH90" s="95"/>
      <c r="AI90" s="95"/>
      <c r="AJ90" s="95"/>
      <c r="AK90" s="95"/>
      <c r="AL90" s="9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</row>
    <row r="91" spans="1:53" x14ac:dyDescent="0.25">
      <c r="A91" s="156" t="str">
        <f>'Цели реализации ИПР 2021'!A92</f>
        <v>1.2.1.1.12</v>
      </c>
      <c r="B91" s="157" t="str">
        <f>'Цели реализации ИПР 2021'!B92</f>
        <v>ПС Аргамак</v>
      </c>
      <c r="C91" s="156" t="str">
        <f>'Цели реализации ИПР 2021'!C92</f>
        <v>Г</v>
      </c>
      <c r="D91" s="95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>
        <f t="shared" ref="E91:AF91" si="13">SUM(S92:S103)</f>
        <v>39</v>
      </c>
      <c r="T91" s="252"/>
      <c r="U91" s="252"/>
      <c r="V91" s="252"/>
      <c r="W91" s="252"/>
      <c r="X91" s="252"/>
      <c r="Y91" s="252"/>
      <c r="Z91" s="252">
        <f t="shared" si="13"/>
        <v>41.4</v>
      </c>
      <c r="AA91" s="252"/>
      <c r="AB91" s="252"/>
      <c r="AC91" s="252"/>
      <c r="AD91" s="252"/>
      <c r="AE91" s="252"/>
      <c r="AF91" s="252"/>
      <c r="AG91" s="252">
        <f>SUM(AG92:AG103)</f>
        <v>80.399999999999991</v>
      </c>
      <c r="AH91" s="95"/>
      <c r="AI91" s="95"/>
      <c r="AJ91" s="95"/>
      <c r="AK91" s="95"/>
      <c r="AL91" s="9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</row>
    <row r="92" spans="1:53" x14ac:dyDescent="0.25">
      <c r="A92" s="153" t="str">
        <f>'Цели реализации ИПР 2021'!A93</f>
        <v>1.2.1.1.12.3</v>
      </c>
      <c r="B92" s="164" t="str">
        <f>'Цели реализации ИПР 2021'!B93</f>
        <v>Реконструкции защит АТ (ПИР)</v>
      </c>
      <c r="C92" s="160" t="str">
        <f>'Цели реализации ИПР 2021'!C93</f>
        <v>I_РЗА_2018_1.2.1.1.9.2</v>
      </c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177">
        <v>1.8000000000000003</v>
      </c>
      <c r="AA92" s="95"/>
      <c r="AB92" s="95"/>
      <c r="AC92" s="95"/>
      <c r="AD92" s="95"/>
      <c r="AE92" s="95"/>
      <c r="AF92" s="95"/>
      <c r="AG92" s="177">
        <v>1.8000000000000003</v>
      </c>
      <c r="AH92" s="95"/>
      <c r="AI92" s="95"/>
      <c r="AJ92" s="95"/>
      <c r="AK92" s="95"/>
      <c r="AL92" s="9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</row>
    <row r="93" spans="1:53" x14ac:dyDescent="0.25">
      <c r="A93" s="153" t="str">
        <f>'Цели реализации ИПР 2021'!A94</f>
        <v>1.2.1.1.12.5</v>
      </c>
      <c r="B93" s="164" t="str">
        <f>'Цели реализации ИПР 2021'!B94</f>
        <v>Реконструкция защит ВЛ-110 кВ</v>
      </c>
      <c r="C93" s="160" t="str">
        <f>'Цели реализации ИПР 2021'!C94</f>
        <v>I_РЗА_2018_1.2.1.1.9.4</v>
      </c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254">
        <v>6</v>
      </c>
      <c r="AA93" s="95"/>
      <c r="AB93" s="95"/>
      <c r="AC93" s="95"/>
      <c r="AD93" s="95"/>
      <c r="AE93" s="95"/>
      <c r="AF93" s="95"/>
      <c r="AG93" s="254">
        <v>6</v>
      </c>
      <c r="AH93" s="95"/>
      <c r="AI93" s="95"/>
      <c r="AJ93" s="95"/>
      <c r="AK93" s="95"/>
      <c r="AL93" s="9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</row>
    <row r="94" spans="1:53" x14ac:dyDescent="0.25">
      <c r="A94" s="153" t="str">
        <f>'Цели реализации ИПР 2021'!A95</f>
        <v>1.2.1.1.12.9</v>
      </c>
      <c r="B94" s="175" t="str">
        <f>'Цели реализации ИПР 2021'!B95</f>
        <v>Замена В-110 кВ и ТТ-110 кВ</v>
      </c>
      <c r="C94" s="160" t="str">
        <f>'Цели реализации ИПР 2021'!C95</f>
        <v>I_СПС_2019_1.2.1.1.9.1</v>
      </c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177">
        <v>25</v>
      </c>
      <c r="T94" s="95"/>
      <c r="U94" s="95"/>
      <c r="V94" s="95"/>
      <c r="W94" s="95"/>
      <c r="X94" s="95"/>
      <c r="Y94" s="95"/>
      <c r="Z94" s="177"/>
      <c r="AA94" s="95"/>
      <c r="AB94" s="95"/>
      <c r="AC94" s="95"/>
      <c r="AD94" s="95"/>
      <c r="AE94" s="95"/>
      <c r="AF94" s="95"/>
      <c r="AG94" s="177">
        <v>25</v>
      </c>
      <c r="AH94" s="95"/>
      <c r="AI94" s="95"/>
      <c r="AJ94" s="95"/>
      <c r="AK94" s="95"/>
      <c r="AL94" s="9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</row>
    <row r="95" spans="1:53" x14ac:dyDescent="0.25">
      <c r="A95" s="153" t="str">
        <f>'Цели реализации ИПР 2021'!A96</f>
        <v>1.2.1.1.12.12</v>
      </c>
      <c r="B95" s="164" t="str">
        <f>'Цели реализации ИПР 2021'!B96</f>
        <v>Реконструкция защит АТ</v>
      </c>
      <c r="C95" s="160" t="str">
        <f>'Цели реализации ИПР 2021'!C96</f>
        <v>I_РЗА_2019_1.2.1.1.9.6</v>
      </c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253">
        <v>12</v>
      </c>
      <c r="AA95" s="95"/>
      <c r="AB95" s="95"/>
      <c r="AC95" s="95"/>
      <c r="AD95" s="95"/>
      <c r="AE95" s="95"/>
      <c r="AF95" s="95"/>
      <c r="AG95" s="253">
        <v>12</v>
      </c>
      <c r="AH95" s="95"/>
      <c r="AI95" s="95"/>
      <c r="AJ95" s="95"/>
      <c r="AK95" s="95"/>
      <c r="AL95" s="9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</row>
    <row r="96" spans="1:53" x14ac:dyDescent="0.25">
      <c r="A96" s="153" t="str">
        <f>'Цели реализации ИПР 2021'!A97</f>
        <v>1.2.1.1.12.17</v>
      </c>
      <c r="B96" s="172" t="str">
        <f>'Цели реализации ИПР 2021'!B97</f>
        <v>Реконструкция ОБР</v>
      </c>
      <c r="C96" s="160" t="str">
        <f>'Цели реализации ИПР 2021'!C97</f>
        <v>I_РЗА_2020_1.2.1.1.9.7</v>
      </c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253">
        <v>6</v>
      </c>
      <c r="AA96" s="95"/>
      <c r="AB96" s="95"/>
      <c r="AC96" s="95"/>
      <c r="AD96" s="95"/>
      <c r="AE96" s="95"/>
      <c r="AF96" s="95"/>
      <c r="AG96" s="253">
        <v>6</v>
      </c>
      <c r="AH96" s="95"/>
      <c r="AI96" s="95"/>
      <c r="AJ96" s="95"/>
      <c r="AK96" s="95"/>
      <c r="AL96" s="9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</row>
    <row r="97" spans="1:53" ht="30" x14ac:dyDescent="0.25">
      <c r="A97" s="153" t="str">
        <f>'Цели реализации ИПР 2021'!A98</f>
        <v>1.2.1.1.12.18</v>
      </c>
      <c r="B97" s="175" t="str">
        <f>'Цели реализации ИПР 2021'!B98</f>
        <v>Реконструкция автоматики сигнализации ЩПТ</v>
      </c>
      <c r="C97" s="160" t="str">
        <f>'Цели реализации ИПР 2021'!C98</f>
        <v>I_РЗА_2020_1.2.1.1.9.8</v>
      </c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253">
        <v>0.3</v>
      </c>
      <c r="AA97" s="95"/>
      <c r="AB97" s="95"/>
      <c r="AC97" s="95"/>
      <c r="AD97" s="95"/>
      <c r="AE97" s="95"/>
      <c r="AF97" s="95"/>
      <c r="AG97" s="253">
        <v>0.3</v>
      </c>
      <c r="AH97" s="95"/>
      <c r="AI97" s="95"/>
      <c r="AJ97" s="95"/>
      <c r="AK97" s="95"/>
      <c r="AL97" s="9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</row>
    <row r="98" spans="1:53" x14ac:dyDescent="0.25">
      <c r="A98" s="153" t="str">
        <f>'Цели реализации ИПР 2021'!A99</f>
        <v>1.2.1.1.12.19</v>
      </c>
      <c r="B98" s="172" t="str">
        <f>'Цели реализации ИПР 2021'!B99</f>
        <v>Реконструкция защит 1Т, 2Т</v>
      </c>
      <c r="C98" s="160" t="str">
        <f>'Цели реализации ИПР 2021'!C99</f>
        <v>I_РЗА_2020_1.2.1.1.9.9</v>
      </c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253">
        <v>5</v>
      </c>
      <c r="AA98" s="95"/>
      <c r="AB98" s="95"/>
      <c r="AC98" s="95"/>
      <c r="AD98" s="95"/>
      <c r="AE98" s="95"/>
      <c r="AF98" s="95"/>
      <c r="AG98" s="253">
        <v>5</v>
      </c>
      <c r="AH98" s="95"/>
      <c r="AI98" s="95"/>
      <c r="AJ98" s="95"/>
      <c r="AK98" s="95"/>
      <c r="AL98" s="9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</row>
    <row r="99" spans="1:53" x14ac:dyDescent="0.25">
      <c r="A99" s="153" t="str">
        <f>'Цели реализации ИПР 2021'!A100</f>
        <v>1.2.1.1.12.20</v>
      </c>
      <c r="B99" s="175" t="str">
        <f>'Цели реализации ИПР 2021'!B100</f>
        <v>Замена В-220 кВ (ПИР)</v>
      </c>
      <c r="C99" s="160" t="str">
        <f>'Цели реализации ИПР 2021'!C100</f>
        <v>I_СПС_2021_1.2.1.1.9.1</v>
      </c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253">
        <v>0.5</v>
      </c>
      <c r="AA99" s="95"/>
      <c r="AB99" s="95"/>
      <c r="AC99" s="95"/>
      <c r="AD99" s="95"/>
      <c r="AE99" s="95"/>
      <c r="AF99" s="95"/>
      <c r="AG99" s="253">
        <v>0.5</v>
      </c>
      <c r="AH99" s="95"/>
      <c r="AI99" s="95"/>
      <c r="AJ99" s="95"/>
      <c r="AK99" s="95"/>
      <c r="AL99" s="9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</row>
    <row r="100" spans="1:53" x14ac:dyDescent="0.25">
      <c r="A100" s="153" t="str">
        <f>'Цели реализации ИПР 2021'!A101</f>
        <v>1.2.1.1.12.22</v>
      </c>
      <c r="B100" s="175" t="str">
        <f>'Цели реализации ИПР 2021'!B101</f>
        <v>Замена вводов 110 кВ на АТ</v>
      </c>
      <c r="C100" s="160" t="str">
        <f>'Цели реализации ИПР 2021'!C101</f>
        <v>I_СПС_2021_1.2.1.1.9.3</v>
      </c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253">
        <v>6.8</v>
      </c>
      <c r="AA100" s="95"/>
      <c r="AB100" s="95"/>
      <c r="AC100" s="95"/>
      <c r="AD100" s="95"/>
      <c r="AE100" s="95"/>
      <c r="AF100" s="95"/>
      <c r="AG100" s="253">
        <v>6.8</v>
      </c>
      <c r="AH100" s="95"/>
      <c r="AI100" s="95"/>
      <c r="AJ100" s="95"/>
      <c r="AK100" s="95"/>
      <c r="AL100" s="9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</row>
    <row r="101" spans="1:53" x14ac:dyDescent="0.25">
      <c r="A101" s="153" t="str">
        <f>'Цели реализации ИПР 2021'!A102</f>
        <v>1.2.1.1.12.24</v>
      </c>
      <c r="B101" s="175" t="str">
        <f>'Цели реализации ИПР 2021'!B102</f>
        <v>Замена ТТ-110 кВ</v>
      </c>
      <c r="C101" s="160" t="str">
        <f>'Цели реализации ИПР 2021'!C102</f>
        <v>I_СПС_2021_1.2.1.1.9.5</v>
      </c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253">
        <v>2</v>
      </c>
      <c r="AA101" s="95"/>
      <c r="AB101" s="95"/>
      <c r="AC101" s="95"/>
      <c r="AD101" s="95"/>
      <c r="AE101" s="95"/>
      <c r="AF101" s="95"/>
      <c r="AG101" s="253">
        <v>2</v>
      </c>
      <c r="AH101" s="95"/>
      <c r="AI101" s="95"/>
      <c r="AJ101" s="95"/>
      <c r="AK101" s="95"/>
      <c r="AL101" s="9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</row>
    <row r="102" spans="1:53" x14ac:dyDescent="0.25">
      <c r="A102" s="153" t="str">
        <f>'Цели реализации ИПР 2021'!A103</f>
        <v>1.2.1.1.12.25</v>
      </c>
      <c r="B102" s="175" t="str">
        <f>'Цели реализации ИПР 2021'!B103</f>
        <v>Замена В-35 кВ и ТТ-35 кВ</v>
      </c>
      <c r="C102" s="160" t="str">
        <f>'Цели реализации ИПР 2021'!C103</f>
        <v>I_СПС_2021_1.2.1.1.9.6</v>
      </c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253">
        <v>14</v>
      </c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253">
        <v>14</v>
      </c>
      <c r="AH102" s="95"/>
      <c r="AI102" s="95"/>
      <c r="AJ102" s="95"/>
      <c r="AK102" s="95"/>
      <c r="AL102" s="9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</row>
    <row r="103" spans="1:53" x14ac:dyDescent="0.25">
      <c r="A103" s="153" t="str">
        <f>'Цели реализации ИПР 2021'!A104</f>
        <v>1.2.1.1.12.28</v>
      </c>
      <c r="B103" s="175" t="str">
        <f>'Цели реализации ИПР 2021'!B104</f>
        <v>Замена ТТ-220 кВ и ТН-220 кВ (ПИР)</v>
      </c>
      <c r="C103" s="160" t="str">
        <f>'Цели реализации ИПР 2021'!C104</f>
        <v>I_СПС_2021_1.2.1.1.9.7</v>
      </c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253">
        <v>1</v>
      </c>
      <c r="AA103" s="95"/>
      <c r="AB103" s="95"/>
      <c r="AC103" s="95"/>
      <c r="AD103" s="95"/>
      <c r="AE103" s="95"/>
      <c r="AF103" s="95"/>
      <c r="AG103" s="253">
        <v>1</v>
      </c>
      <c r="AH103" s="95"/>
      <c r="AI103" s="95"/>
      <c r="AJ103" s="95"/>
      <c r="AK103" s="95"/>
      <c r="AL103" s="9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</row>
    <row r="104" spans="1:53" x14ac:dyDescent="0.25">
      <c r="A104" s="156" t="str">
        <f>'Цели реализации ИПР 2021'!A105</f>
        <v>1.2.1.1.13</v>
      </c>
      <c r="B104" s="157" t="str">
        <f>'Цели реализации ИПР 2021'!B105</f>
        <v>ПС Иремель</v>
      </c>
      <c r="C104" s="156" t="str">
        <f>'Цели реализации ИПР 2021'!C105</f>
        <v>Г</v>
      </c>
      <c r="D104" s="95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>
        <f t="shared" ref="E104:AF104" si="14">SUM(S105:S110)</f>
        <v>7</v>
      </c>
      <c r="T104" s="252"/>
      <c r="U104" s="252"/>
      <c r="V104" s="252"/>
      <c r="W104" s="252"/>
      <c r="X104" s="252"/>
      <c r="Y104" s="252"/>
      <c r="Z104" s="252">
        <f t="shared" si="14"/>
        <v>23.8</v>
      </c>
      <c r="AA104" s="252"/>
      <c r="AB104" s="252"/>
      <c r="AC104" s="252"/>
      <c r="AD104" s="252"/>
      <c r="AE104" s="252"/>
      <c r="AF104" s="252"/>
      <c r="AG104" s="252">
        <f>SUM(AG105:AG110)</f>
        <v>30.8</v>
      </c>
      <c r="AH104" s="95"/>
      <c r="AI104" s="95"/>
      <c r="AJ104" s="95"/>
      <c r="AK104" s="95"/>
      <c r="AL104" s="95"/>
    </row>
    <row r="105" spans="1:53" x14ac:dyDescent="0.25">
      <c r="A105" s="153" t="str">
        <f>'Цели реализации ИПР 2021'!A106</f>
        <v>1.2.1.1.13.7</v>
      </c>
      <c r="B105" s="175" t="str">
        <f>'Цели реализации ИПР 2021'!B106</f>
        <v>Реконструкция защит ВЛ-110 кВ</v>
      </c>
      <c r="C105" s="160" t="str">
        <f>'Цели реализации ИПР 2021'!C106</f>
        <v>I_РЗА_2019_1.2.1.1.10.2</v>
      </c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253">
        <v>5</v>
      </c>
      <c r="AA105" s="95"/>
      <c r="AB105" s="95"/>
      <c r="AC105" s="95"/>
      <c r="AD105" s="95"/>
      <c r="AE105" s="95"/>
      <c r="AF105" s="95"/>
      <c r="AG105" s="253">
        <v>5</v>
      </c>
      <c r="AH105" s="95"/>
      <c r="AI105" s="95"/>
      <c r="AJ105" s="95"/>
      <c r="AK105" s="95"/>
      <c r="AL105" s="95"/>
    </row>
    <row r="106" spans="1:53" x14ac:dyDescent="0.25">
      <c r="A106" s="153" t="str">
        <f>'Цели реализации ИПР 2021'!A107</f>
        <v>1.2.1.1.13.8</v>
      </c>
      <c r="B106" s="175" t="str">
        <f>'Цели реализации ИПР 2021'!B107</f>
        <v>Реконструкции защит АТ</v>
      </c>
      <c r="C106" s="160" t="str">
        <f>'Цели реализации ИПР 2021'!C107</f>
        <v>I_РЗА_2019_1.2.1.1.10.3</v>
      </c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253">
        <v>12</v>
      </c>
      <c r="AA106" s="95"/>
      <c r="AB106" s="95"/>
      <c r="AC106" s="95"/>
      <c r="AD106" s="95"/>
      <c r="AE106" s="95"/>
      <c r="AF106" s="95"/>
      <c r="AG106" s="253">
        <v>12</v>
      </c>
      <c r="AH106" s="95"/>
      <c r="AI106" s="95"/>
      <c r="AJ106" s="95"/>
      <c r="AK106" s="95"/>
      <c r="AL106" s="95"/>
    </row>
    <row r="107" spans="1:53" x14ac:dyDescent="0.25">
      <c r="A107" s="153" t="str">
        <f>'Цели реализации ИПР 2021'!A108</f>
        <v>1.2.1.1.13.11</v>
      </c>
      <c r="B107" s="175" t="str">
        <f>'Цели реализации ИПР 2021'!B108</f>
        <v xml:space="preserve">Замена ТН-220 кВ </v>
      </c>
      <c r="C107" s="160" t="str">
        <f>'Цели реализации ИПР 2021'!C108</f>
        <v>I_СПС_2020_1.2.1.1.10.2</v>
      </c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253">
        <v>7</v>
      </c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253">
        <v>7</v>
      </c>
      <c r="AH107" s="95"/>
      <c r="AI107" s="95"/>
      <c r="AJ107" s="95"/>
      <c r="AK107" s="95"/>
      <c r="AL107" s="95"/>
    </row>
    <row r="108" spans="1:53" x14ac:dyDescent="0.25">
      <c r="A108" s="153" t="str">
        <f>'Цели реализации ИПР 2021'!A109</f>
        <v>1.2.1.1.13.15</v>
      </c>
      <c r="B108" s="172" t="str">
        <f>'Цели реализации ИПР 2021'!B109</f>
        <v>Реконструкция ОБР</v>
      </c>
      <c r="C108" s="160" t="str">
        <f>'Цели реализации ИПР 2021'!C109</f>
        <v>I_РЗА_2020_1.2.1.1.10.7</v>
      </c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253">
        <v>6</v>
      </c>
      <c r="AA108" s="95"/>
      <c r="AB108" s="95"/>
      <c r="AC108" s="95"/>
      <c r="AD108" s="95"/>
      <c r="AE108" s="95"/>
      <c r="AF108" s="95"/>
      <c r="AG108" s="253">
        <v>6</v>
      </c>
      <c r="AH108" s="95"/>
      <c r="AI108" s="95"/>
      <c r="AJ108" s="95"/>
      <c r="AK108" s="95"/>
      <c r="AL108" s="95"/>
    </row>
    <row r="109" spans="1:53" ht="30" x14ac:dyDescent="0.25">
      <c r="A109" s="153" t="str">
        <f>'Цели реализации ИПР 2021'!A110</f>
        <v>1.2.1.1.13.16</v>
      </c>
      <c r="B109" s="175" t="str">
        <f>'Цели реализации ИПР 2021'!B110</f>
        <v>Реконструкция автоматики сигнализации ЩПТ</v>
      </c>
      <c r="C109" s="160" t="str">
        <f>'Цели реализации ИПР 2021'!C110</f>
        <v>I_РЗА_2020_1.2.1.1.10.8</v>
      </c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253">
        <v>0.3</v>
      </c>
      <c r="AA109" s="95"/>
      <c r="AB109" s="95"/>
      <c r="AC109" s="95"/>
      <c r="AD109" s="95"/>
      <c r="AE109" s="95"/>
      <c r="AF109" s="95"/>
      <c r="AG109" s="253">
        <v>0.3</v>
      </c>
      <c r="AH109" s="95"/>
      <c r="AI109" s="95"/>
      <c r="AJ109" s="95"/>
      <c r="AK109" s="95"/>
      <c r="AL109" s="95"/>
    </row>
    <row r="110" spans="1:53" ht="30" x14ac:dyDescent="0.25">
      <c r="A110" s="153" t="str">
        <f>'Цели реализации ИПР 2021'!A111</f>
        <v>1.2.1.1.13.19</v>
      </c>
      <c r="B110" s="175" t="str">
        <f>'Цели реализации ИПР 2021'!B111</f>
        <v>Реконструкции плавки гололеда с заменой, УПГ (ПИР)</v>
      </c>
      <c r="C110" s="160" t="str">
        <f>'Цели реализации ИПР 2021'!C111</f>
        <v>I_СПС_2021_1.2.1.1.10.1</v>
      </c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253">
        <v>0.5</v>
      </c>
      <c r="AA110" s="95"/>
      <c r="AB110" s="95"/>
      <c r="AC110" s="95"/>
      <c r="AD110" s="95"/>
      <c r="AE110" s="95"/>
      <c r="AF110" s="95"/>
      <c r="AG110" s="253">
        <v>0.5</v>
      </c>
      <c r="AH110" s="95"/>
      <c r="AI110" s="95"/>
      <c r="AJ110" s="95"/>
      <c r="AK110" s="95"/>
      <c r="AL110" s="95"/>
    </row>
    <row r="111" spans="1:53" x14ac:dyDescent="0.25">
      <c r="A111" s="156" t="str">
        <f>'Цели реализации ИПР 2021'!A112</f>
        <v>1.2.1.1.14</v>
      </c>
      <c r="B111" s="157" t="str">
        <f>'Цели реализации ИПР 2021'!B112</f>
        <v>ПС Туймазы</v>
      </c>
      <c r="C111" s="156" t="str">
        <f>'Цели реализации ИПР 2021'!C112</f>
        <v>Г</v>
      </c>
      <c r="D111" s="95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>
        <f t="shared" ref="E111:AF111" si="15">SUM(S112:S119)</f>
        <v>11.25</v>
      </c>
      <c r="T111" s="252"/>
      <c r="U111" s="252"/>
      <c r="V111" s="252"/>
      <c r="W111" s="252"/>
      <c r="X111" s="252"/>
      <c r="Y111" s="252"/>
      <c r="Z111" s="252">
        <f t="shared" si="15"/>
        <v>23.7</v>
      </c>
      <c r="AA111" s="252"/>
      <c r="AB111" s="252"/>
      <c r="AC111" s="252"/>
      <c r="AD111" s="252"/>
      <c r="AE111" s="252"/>
      <c r="AF111" s="252"/>
      <c r="AG111" s="252">
        <f>SUM(AG112:AG119)</f>
        <v>34.949999999999996</v>
      </c>
      <c r="AH111" s="95"/>
      <c r="AI111" s="95"/>
      <c r="AJ111" s="95"/>
      <c r="AK111" s="95"/>
      <c r="AL111" s="95"/>
    </row>
    <row r="112" spans="1:53" x14ac:dyDescent="0.25">
      <c r="A112" s="153" t="str">
        <f>'Цели реализации ИПР 2021'!A113</f>
        <v>1.2.1.1.14.1</v>
      </c>
      <c r="B112" s="154" t="str">
        <f>'Цели реализации ИПР 2021'!B113</f>
        <v>Реконструкция защит ВЛ-110 кВ</v>
      </c>
      <c r="C112" s="153" t="str">
        <f>'Цели реализации ИПР 2021'!C113</f>
        <v>I_РЗА_2016_1.2.1.1.14.1</v>
      </c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254">
        <v>5.4</v>
      </c>
      <c r="AA112" s="95"/>
      <c r="AB112" s="95"/>
      <c r="AC112" s="95"/>
      <c r="AD112" s="95"/>
      <c r="AE112" s="95"/>
      <c r="AF112" s="95"/>
      <c r="AG112" s="254">
        <v>5.4</v>
      </c>
      <c r="AH112" s="95"/>
      <c r="AI112" s="95"/>
      <c r="AJ112" s="95"/>
      <c r="AK112" s="95"/>
      <c r="AL112" s="95"/>
    </row>
    <row r="113" spans="1:38" x14ac:dyDescent="0.25">
      <c r="A113" s="153" t="str">
        <f>'Цели реализации ИПР 2021'!A114</f>
        <v>1.2.1.1.14.9</v>
      </c>
      <c r="B113" s="165" t="str">
        <f>'Цели реализации ИПР 2021'!B114</f>
        <v>Реконструкции защит АТ-1</v>
      </c>
      <c r="C113" s="160" t="str">
        <f>'Цели реализации ИПР 2021'!C114</f>
        <v>I_РЗА_2019_1.2.1.1.11.5</v>
      </c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177">
        <v>12</v>
      </c>
      <c r="AA113" s="95"/>
      <c r="AB113" s="95"/>
      <c r="AC113" s="95"/>
      <c r="AD113" s="95"/>
      <c r="AE113" s="95"/>
      <c r="AF113" s="95"/>
      <c r="AG113" s="177">
        <v>12</v>
      </c>
      <c r="AH113" s="95"/>
      <c r="AI113" s="95"/>
      <c r="AJ113" s="95"/>
      <c r="AK113" s="95"/>
      <c r="AL113" s="95"/>
    </row>
    <row r="114" spans="1:38" x14ac:dyDescent="0.25">
      <c r="A114" s="153" t="str">
        <f>'Цели реализации ИПР 2021'!A115</f>
        <v>1.2.1.1.14.10</v>
      </c>
      <c r="B114" s="165" t="str">
        <f>'Цели реализации ИПР 2021'!B115</f>
        <v>Реконструкции защит АТ-2 (ПИР)</v>
      </c>
      <c r="C114" s="160" t="str">
        <f>'Цели реализации ИПР 2021'!C115</f>
        <v>I_РЗА_2019_1.2.1.1.11.6</v>
      </c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177">
        <v>1.8000000000000003</v>
      </c>
      <c r="AA114" s="95"/>
      <c r="AB114" s="95"/>
      <c r="AC114" s="95"/>
      <c r="AD114" s="95"/>
      <c r="AE114" s="95"/>
      <c r="AF114" s="95"/>
      <c r="AG114" s="177">
        <v>1.8000000000000003</v>
      </c>
      <c r="AH114" s="95"/>
      <c r="AI114" s="95"/>
      <c r="AJ114" s="95"/>
      <c r="AK114" s="95"/>
      <c r="AL114" s="95"/>
    </row>
    <row r="115" spans="1:38" x14ac:dyDescent="0.25">
      <c r="A115" s="153" t="str">
        <f>'Цели реализации ИПР 2021'!A116</f>
        <v>1.2.1.1.14.12</v>
      </c>
      <c r="B115" s="181" t="str">
        <f>'Цели реализации ИПР 2021'!B116</f>
        <v>Реконструкция ШСВ-110 кВ</v>
      </c>
      <c r="C115" s="160" t="str">
        <f>'Цели реализации ИПР 2021'!C116</f>
        <v>I_РЗА_2019_1.2.1.1.11.8</v>
      </c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177">
        <v>2</v>
      </c>
      <c r="AA115" s="95"/>
      <c r="AB115" s="95"/>
      <c r="AC115" s="95"/>
      <c r="AD115" s="95"/>
      <c r="AE115" s="95"/>
      <c r="AF115" s="95"/>
      <c r="AG115" s="177">
        <v>2</v>
      </c>
      <c r="AH115" s="95"/>
      <c r="AI115" s="95"/>
      <c r="AJ115" s="95"/>
      <c r="AK115" s="95"/>
      <c r="AL115" s="95"/>
    </row>
    <row r="116" spans="1:38" x14ac:dyDescent="0.25">
      <c r="A116" s="153" t="str">
        <f>'Цели реализации ИПР 2021'!A117</f>
        <v>1.2.1.1.14.15</v>
      </c>
      <c r="B116" s="175" t="str">
        <f>'Цели реализации ИПР 2021'!B117</f>
        <v>Замена ТТ-110 кВ</v>
      </c>
      <c r="C116" s="160" t="str">
        <f>'Цели реализации ИПР 2021'!C117</f>
        <v>I_СПС_2020_1.2.1.1.11.1</v>
      </c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253">
        <v>1.5</v>
      </c>
      <c r="AA116" s="95"/>
      <c r="AB116" s="95"/>
      <c r="AC116" s="95"/>
      <c r="AD116" s="95"/>
      <c r="AE116" s="95"/>
      <c r="AF116" s="95"/>
      <c r="AG116" s="253">
        <v>1.5</v>
      </c>
      <c r="AH116" s="95"/>
      <c r="AI116" s="95"/>
      <c r="AJ116" s="95"/>
      <c r="AK116" s="95"/>
      <c r="AL116" s="95"/>
    </row>
    <row r="117" spans="1:38" x14ac:dyDescent="0.25">
      <c r="A117" s="153" t="str">
        <f>'Цели реализации ИПР 2021'!A118</f>
        <v>1.2.1.1.14.16</v>
      </c>
      <c r="B117" s="175" t="str">
        <f>'Цели реализации ИПР 2021'!B118</f>
        <v xml:space="preserve">Замена разъединителей 220 кВ </v>
      </c>
      <c r="C117" s="160" t="str">
        <f>'Цели реализации ИПР 2021'!C118</f>
        <v>I_СПС_2020_1.2.1.1.11.2</v>
      </c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253">
        <v>4.7</v>
      </c>
      <c r="T117" s="95"/>
      <c r="U117" s="95"/>
      <c r="V117" s="95"/>
      <c r="W117" s="95"/>
      <c r="X117" s="95"/>
      <c r="Y117" s="95"/>
      <c r="Z117" s="253"/>
      <c r="AA117" s="95"/>
      <c r="AB117" s="95"/>
      <c r="AC117" s="95"/>
      <c r="AD117" s="95"/>
      <c r="AE117" s="95"/>
      <c r="AF117" s="95"/>
      <c r="AG117" s="253">
        <v>4.7</v>
      </c>
      <c r="AH117" s="95"/>
      <c r="AI117" s="95"/>
      <c r="AJ117" s="95"/>
      <c r="AK117" s="95"/>
      <c r="AL117" s="95"/>
    </row>
    <row r="118" spans="1:38" x14ac:dyDescent="0.25">
      <c r="A118" s="153" t="str">
        <f>'Цели реализации ИПР 2021'!A119</f>
        <v>1.2.1.1.14.17</v>
      </c>
      <c r="B118" s="175" t="str">
        <f>'Цели реализации ИПР 2021'!B119</f>
        <v>Замена разъединителей 110 кВ</v>
      </c>
      <c r="C118" s="160" t="str">
        <f>'Цели реализации ИПР 2021'!C119</f>
        <v>I_СПС_2020_1.2.1.1.11.3</v>
      </c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253">
        <v>6.55</v>
      </c>
      <c r="T118" s="95"/>
      <c r="U118" s="95"/>
      <c r="V118" s="95"/>
      <c r="W118" s="95"/>
      <c r="X118" s="95"/>
      <c r="Y118" s="95"/>
      <c r="Z118" s="253"/>
      <c r="AA118" s="95"/>
      <c r="AB118" s="95"/>
      <c r="AC118" s="95"/>
      <c r="AD118" s="95"/>
      <c r="AE118" s="95"/>
      <c r="AF118" s="95"/>
      <c r="AG118" s="253">
        <v>6.55</v>
      </c>
      <c r="AH118" s="95"/>
      <c r="AI118" s="95"/>
      <c r="AJ118" s="95"/>
      <c r="AK118" s="95"/>
      <c r="AL118" s="95"/>
    </row>
    <row r="119" spans="1:38" x14ac:dyDescent="0.25">
      <c r="A119" s="153" t="str">
        <f>'Цели реализации ИПР 2021'!A120</f>
        <v>1.2.1.1.14.19</v>
      </c>
      <c r="B119" s="175" t="str">
        <f>'Цели реализации ИПР 2021'!B120</f>
        <v>Замена ТТ-220кВ (ПИР)</v>
      </c>
      <c r="C119" s="160" t="str">
        <f>'Цели реализации ИПР 2021'!C120</f>
        <v>I_СПС_2021_1.2.1.1.11.1</v>
      </c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177">
        <v>1</v>
      </c>
      <c r="AA119" s="95"/>
      <c r="AB119" s="95"/>
      <c r="AC119" s="95"/>
      <c r="AD119" s="95"/>
      <c r="AE119" s="95"/>
      <c r="AF119" s="95"/>
      <c r="AG119" s="177">
        <v>1</v>
      </c>
      <c r="AH119" s="95"/>
      <c r="AI119" s="95"/>
      <c r="AJ119" s="95"/>
      <c r="AK119" s="95"/>
      <c r="AL119" s="95"/>
    </row>
    <row r="120" spans="1:38" ht="31.5" x14ac:dyDescent="0.25">
      <c r="A120" s="156" t="str">
        <f>'Цели реализации ИПР 2021'!A121</f>
        <v>1.6</v>
      </c>
      <c r="B120" s="157" t="str">
        <f>'Цели реализации ИПР 2021'!B121</f>
        <v>Прочие инвестиционные проекты, всего, в том числе:</v>
      </c>
      <c r="C120" s="156" t="str">
        <f>'Цели реализации ИПР 2021'!C121</f>
        <v>Г</v>
      </c>
      <c r="D120" s="95"/>
      <c r="E120" s="252">
        <f t="shared" ref="E120:AF120" si="16">SUM(E121:E122)</f>
        <v>5.8000000000000003E-2</v>
      </c>
      <c r="F120" s="252"/>
      <c r="G120" s="252"/>
      <c r="H120" s="252"/>
      <c r="I120" s="252"/>
      <c r="J120" s="252"/>
      <c r="K120" s="252"/>
      <c r="L120" s="252">
        <f t="shared" si="16"/>
        <v>1</v>
      </c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>
        <f>SUM(AG121:AG122)</f>
        <v>1.0580000000000001</v>
      </c>
      <c r="AH120" s="95"/>
      <c r="AI120" s="95"/>
      <c r="AJ120" s="95"/>
      <c r="AK120" s="95"/>
      <c r="AL120" s="95"/>
    </row>
    <row r="121" spans="1:38" ht="31.5" x14ac:dyDescent="0.25">
      <c r="A121" s="153" t="str">
        <f>'Цели реализации ИПР 2021'!A122</f>
        <v>1.6.33</v>
      </c>
      <c r="B121" s="178" t="str">
        <f>'Цели реализации ИПР 2021'!B122</f>
        <v>Устройство контроля тока проводимости ОПН</v>
      </c>
      <c r="C121" s="160" t="str">
        <f>'Цели реализации ИПР 2021'!C122</f>
        <v>I_ОНМ_2018_1.6.19</v>
      </c>
      <c r="D121" s="95"/>
      <c r="E121" s="177">
        <v>5.8000000000000003E-2</v>
      </c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177">
        <v>5.8000000000000003E-2</v>
      </c>
      <c r="AH121" s="95"/>
      <c r="AI121" s="95"/>
      <c r="AJ121" s="95"/>
      <c r="AK121" s="95"/>
      <c r="AL121" s="95"/>
    </row>
    <row r="122" spans="1:38" ht="47.25" x14ac:dyDescent="0.25">
      <c r="A122" s="153" t="str">
        <f>'Цели реализации ИПР 2021'!A123</f>
        <v>1.6.81</v>
      </c>
      <c r="B122" s="172" t="str">
        <f>'Цели реализации ИПР 2021'!B123</f>
        <v>Высоковольтная СНЧ установка для испытания кабелей с изоляцией из сшитого полителена до 10 кВ</v>
      </c>
      <c r="C122" s="160" t="str">
        <f>'Цели реализации ИПР 2021'!C123</f>
        <v>I_ОНМ_2021_1.6.1.2</v>
      </c>
      <c r="D122" s="95"/>
      <c r="E122" s="177"/>
      <c r="F122" s="95"/>
      <c r="G122" s="95"/>
      <c r="H122" s="95"/>
      <c r="I122" s="95"/>
      <c r="J122" s="95"/>
      <c r="K122" s="95"/>
      <c r="L122" s="177">
        <v>1</v>
      </c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177">
        <v>1</v>
      </c>
      <c r="AH122" s="95"/>
      <c r="AI122" s="95"/>
      <c r="AJ122" s="95"/>
      <c r="AK122" s="95"/>
      <c r="AL122" s="95"/>
    </row>
  </sheetData>
  <autoFilter ref="A19:BA122"/>
  <mergeCells count="25">
    <mergeCell ref="A13:AL13"/>
    <mergeCell ref="A14:AL14"/>
    <mergeCell ref="A15:A18"/>
    <mergeCell ref="B15:B18"/>
    <mergeCell ref="C15:C18"/>
    <mergeCell ref="K16:Q16"/>
    <mergeCell ref="R16:X16"/>
    <mergeCell ref="Y16:AE16"/>
    <mergeCell ref="D16:J16"/>
    <mergeCell ref="D15:AE15"/>
    <mergeCell ref="AG17:AL17"/>
    <mergeCell ref="E17:J17"/>
    <mergeCell ref="L17:Q17"/>
    <mergeCell ref="S17:X17"/>
    <mergeCell ref="Z17:AE17"/>
    <mergeCell ref="AF15:AL16"/>
    <mergeCell ref="A8:AL8"/>
    <mergeCell ref="A10:AL10"/>
    <mergeCell ref="A12:AL12"/>
    <mergeCell ref="A7:AL7"/>
    <mergeCell ref="AJ1:AL1"/>
    <mergeCell ref="AJ2:AL2"/>
    <mergeCell ref="AJ3:AL3"/>
    <mergeCell ref="A4:AL4"/>
    <mergeCell ref="A5:AL5"/>
  </mergeCells>
  <pageMargins left="0.70866141732283472" right="0.70866141732283472" top="0.74803149606299213" bottom="0.74803149606299213" header="0.31496062992125984" footer="0.31496062992125984"/>
  <pageSetup paperSize="8" scale="31" orientation="landscape" r:id="rId1"/>
  <ignoredErrors>
    <ignoredError sqref="D19:AE19" twoDigitTextYear="1"/>
    <ignoredError sqref="AF19:AL1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AR332"/>
  <sheetViews>
    <sheetView view="pageBreakPreview" zoomScale="85" zoomScaleNormal="10" zoomScaleSheetLayoutView="85" workbookViewId="0">
      <selection activeCell="D29" sqref="D29"/>
    </sheetView>
  </sheetViews>
  <sheetFormatPr defaultRowHeight="15.75" x14ac:dyDescent="0.25"/>
  <cols>
    <col min="1" max="1" width="20.140625" style="21" customWidth="1"/>
    <col min="2" max="2" width="43" style="260" customWidth="1"/>
    <col min="3" max="3" width="31.5703125" style="21" customWidth="1"/>
    <col min="4" max="6" width="12.140625" style="21" customWidth="1"/>
    <col min="7" max="7" width="10.85546875" style="21" customWidth="1"/>
    <col min="8" max="33" width="12.140625" style="21" customWidth="1"/>
    <col min="34" max="16384" width="9.140625" style="21"/>
  </cols>
  <sheetData>
    <row r="4" spans="1:33" ht="18.75" customHeight="1" x14ac:dyDescent="0.3">
      <c r="A4" s="303" t="s">
        <v>252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</row>
    <row r="5" spans="1:33" ht="18.75" x14ac:dyDescent="0.3">
      <c r="A5" s="303" t="s">
        <v>251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</row>
    <row r="6" spans="1:33" ht="18.75" x14ac:dyDescent="0.3">
      <c r="A6" s="83"/>
      <c r="B6" s="259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</row>
    <row r="7" spans="1:33" ht="18.75" x14ac:dyDescent="0.3">
      <c r="A7" s="303" t="str">
        <f>'Принятие к бух.учету2021'!A7:AL7</f>
        <v>Инвестиционная программа ООО "Башкирская сетевая компания"  2017-2021гг.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</row>
    <row r="8" spans="1:33" ht="18.75" x14ac:dyDescent="0.3">
      <c r="A8" s="303" t="s">
        <v>0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  <c r="AG8" s="303"/>
    </row>
    <row r="9" spans="1:33" x14ac:dyDescent="0.25">
      <c r="A9" s="33"/>
      <c r="E9" s="146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</row>
    <row r="10" spans="1:33" ht="15.75" customHeight="1" x14ac:dyDescent="0.3">
      <c r="A10" s="303" t="s">
        <v>88</v>
      </c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303"/>
      <c r="AG10" s="303"/>
    </row>
    <row r="12" spans="1:33" ht="18.75" x14ac:dyDescent="0.3">
      <c r="A12" s="303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</row>
    <row r="13" spans="1:33" x14ac:dyDescent="0.25">
      <c r="A13" s="304" t="s">
        <v>1</v>
      </c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</row>
    <row r="14" spans="1:33" x14ac:dyDescent="0.25">
      <c r="A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30"/>
      <c r="AC14" s="30"/>
      <c r="AD14" s="30"/>
      <c r="AE14" s="30"/>
      <c r="AF14" s="30"/>
      <c r="AG14" s="30"/>
    </row>
    <row r="15" spans="1:33" x14ac:dyDescent="0.25">
      <c r="A15" s="312"/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</row>
    <row r="16" spans="1:33" ht="15.75" customHeight="1" x14ac:dyDescent="0.25">
      <c r="A16" s="344" t="s">
        <v>2</v>
      </c>
      <c r="B16" s="347" t="s">
        <v>3</v>
      </c>
      <c r="C16" s="344" t="s">
        <v>4</v>
      </c>
      <c r="D16" s="311" t="s">
        <v>191</v>
      </c>
      <c r="E16" s="341"/>
      <c r="F16" s="341"/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</row>
    <row r="17" spans="1:44" ht="15.75" customHeight="1" x14ac:dyDescent="0.25">
      <c r="A17" s="345"/>
      <c r="B17" s="348"/>
      <c r="C17" s="345"/>
      <c r="D17" s="294" t="s">
        <v>143</v>
      </c>
      <c r="E17" s="294"/>
      <c r="F17" s="294"/>
      <c r="G17" s="294"/>
      <c r="H17" s="294"/>
      <c r="I17" s="294"/>
      <c r="J17" s="317" t="s">
        <v>131</v>
      </c>
      <c r="K17" s="341"/>
      <c r="L17" s="341"/>
      <c r="M17" s="341"/>
      <c r="N17" s="341"/>
      <c r="O17" s="341"/>
      <c r="P17" s="317" t="s">
        <v>132</v>
      </c>
      <c r="Q17" s="341"/>
      <c r="R17" s="341"/>
      <c r="S17" s="341"/>
      <c r="T17" s="341"/>
      <c r="U17" s="341"/>
      <c r="V17" s="317" t="s">
        <v>133</v>
      </c>
      <c r="W17" s="341"/>
      <c r="X17" s="341"/>
      <c r="Y17" s="341"/>
      <c r="Z17" s="341"/>
      <c r="AA17" s="341"/>
      <c r="AB17" s="317" t="s">
        <v>134</v>
      </c>
      <c r="AC17" s="341"/>
      <c r="AD17" s="341"/>
      <c r="AE17" s="341"/>
      <c r="AF17" s="341"/>
      <c r="AG17" s="341"/>
      <c r="AH17" s="343"/>
      <c r="AI17" s="343"/>
      <c r="AJ17" s="343"/>
      <c r="AK17" s="343"/>
      <c r="AL17" s="343"/>
      <c r="AM17" s="343"/>
      <c r="AN17" s="343"/>
      <c r="AO17" s="343"/>
      <c r="AP17" s="343"/>
      <c r="AQ17" s="343"/>
      <c r="AR17" s="343"/>
    </row>
    <row r="18" spans="1:44" ht="15.75" customHeight="1" x14ac:dyDescent="0.25">
      <c r="A18" s="345"/>
      <c r="B18" s="348"/>
      <c r="C18" s="345"/>
      <c r="D18" s="351" t="s">
        <v>102</v>
      </c>
      <c r="E18" s="352"/>
      <c r="F18" s="352"/>
      <c r="G18" s="352"/>
      <c r="H18" s="352"/>
      <c r="I18" s="353"/>
      <c r="J18" s="294" t="s">
        <v>102</v>
      </c>
      <c r="K18" s="294"/>
      <c r="L18" s="294"/>
      <c r="M18" s="294"/>
      <c r="N18" s="294"/>
      <c r="O18" s="294"/>
      <c r="P18" s="317" t="s">
        <v>33</v>
      </c>
      <c r="Q18" s="317"/>
      <c r="R18" s="317"/>
      <c r="S18" s="317"/>
      <c r="T18" s="317"/>
      <c r="U18" s="317"/>
      <c r="V18" s="317" t="s">
        <v>192</v>
      </c>
      <c r="W18" s="317"/>
      <c r="X18" s="317"/>
      <c r="Y18" s="317"/>
      <c r="Z18" s="317"/>
      <c r="AA18" s="317"/>
      <c r="AB18" s="317" t="s">
        <v>192</v>
      </c>
      <c r="AC18" s="317"/>
      <c r="AD18" s="317"/>
      <c r="AE18" s="317"/>
      <c r="AF18" s="317"/>
      <c r="AG18" s="317"/>
      <c r="AH18" s="350"/>
      <c r="AI18" s="350"/>
      <c r="AJ18" s="350"/>
      <c r="AK18" s="350"/>
      <c r="AL18" s="342"/>
      <c r="AM18" s="342"/>
      <c r="AN18" s="342"/>
      <c r="AO18" s="342"/>
      <c r="AP18" s="342"/>
      <c r="AQ18" s="342"/>
      <c r="AR18" s="342"/>
    </row>
    <row r="19" spans="1:44" ht="54.75" customHeight="1" x14ac:dyDescent="0.25">
      <c r="A19" s="346"/>
      <c r="B19" s="349"/>
      <c r="C19" s="346"/>
      <c r="D19" s="42" t="s">
        <v>193</v>
      </c>
      <c r="E19" s="42" t="s">
        <v>147</v>
      </c>
      <c r="F19" s="42" t="s">
        <v>148</v>
      </c>
      <c r="G19" s="134" t="s">
        <v>149</v>
      </c>
      <c r="H19" s="42" t="s">
        <v>150</v>
      </c>
      <c r="I19" s="42" t="s">
        <v>151</v>
      </c>
      <c r="J19" s="42" t="s">
        <v>193</v>
      </c>
      <c r="K19" s="42" t="s">
        <v>147</v>
      </c>
      <c r="L19" s="42" t="s">
        <v>148</v>
      </c>
      <c r="M19" s="134" t="s">
        <v>149</v>
      </c>
      <c r="N19" s="42" t="s">
        <v>150</v>
      </c>
      <c r="O19" s="42" t="s">
        <v>151</v>
      </c>
      <c r="P19" s="42" t="s">
        <v>193</v>
      </c>
      <c r="Q19" s="42" t="s">
        <v>147</v>
      </c>
      <c r="R19" s="42" t="s">
        <v>148</v>
      </c>
      <c r="S19" s="134" t="s">
        <v>149</v>
      </c>
      <c r="T19" s="42" t="s">
        <v>150</v>
      </c>
      <c r="U19" s="42" t="s">
        <v>151</v>
      </c>
      <c r="V19" s="42" t="s">
        <v>193</v>
      </c>
      <c r="W19" s="42" t="s">
        <v>147</v>
      </c>
      <c r="X19" s="42" t="s">
        <v>148</v>
      </c>
      <c r="Y19" s="134" t="s">
        <v>149</v>
      </c>
      <c r="Z19" s="42" t="s">
        <v>150</v>
      </c>
      <c r="AA19" s="42" t="s">
        <v>151</v>
      </c>
      <c r="AB19" s="42" t="s">
        <v>193</v>
      </c>
      <c r="AC19" s="42" t="s">
        <v>147</v>
      </c>
      <c r="AD19" s="42" t="s">
        <v>148</v>
      </c>
      <c r="AE19" s="134" t="s">
        <v>149</v>
      </c>
      <c r="AF19" s="42" t="s">
        <v>150</v>
      </c>
      <c r="AG19" s="42" t="s">
        <v>151</v>
      </c>
      <c r="AH19" s="48"/>
      <c r="AI19" s="48"/>
      <c r="AJ19" s="48"/>
      <c r="AK19" s="49"/>
      <c r="AL19" s="49"/>
      <c r="AM19" s="49"/>
      <c r="AN19" s="49"/>
      <c r="AO19" s="48"/>
      <c r="AP19" s="48"/>
      <c r="AQ19" s="48"/>
      <c r="AR19" s="49"/>
    </row>
    <row r="20" spans="1:44" x14ac:dyDescent="0.25">
      <c r="A20" s="85">
        <v>1</v>
      </c>
      <c r="B20" s="261">
        <v>2</v>
      </c>
      <c r="C20" s="85">
        <v>3</v>
      </c>
      <c r="D20" s="85" t="s">
        <v>164</v>
      </c>
      <c r="E20" s="85" t="s">
        <v>165</v>
      </c>
      <c r="F20" s="85" t="s">
        <v>166</v>
      </c>
      <c r="G20" s="85" t="s">
        <v>167</v>
      </c>
      <c r="H20" s="85" t="s">
        <v>168</v>
      </c>
      <c r="I20" s="85" t="s">
        <v>169</v>
      </c>
      <c r="J20" s="85" t="s">
        <v>200</v>
      </c>
      <c r="K20" s="85" t="s">
        <v>201</v>
      </c>
      <c r="L20" s="85" t="s">
        <v>202</v>
      </c>
      <c r="M20" s="85" t="s">
        <v>203</v>
      </c>
      <c r="N20" s="85" t="s">
        <v>204</v>
      </c>
      <c r="O20" s="85" t="s">
        <v>205</v>
      </c>
      <c r="P20" s="85" t="s">
        <v>206</v>
      </c>
      <c r="Q20" s="85" t="s">
        <v>207</v>
      </c>
      <c r="R20" s="85" t="s">
        <v>208</v>
      </c>
      <c r="S20" s="85" t="s">
        <v>209</v>
      </c>
      <c r="T20" s="85" t="s">
        <v>210</v>
      </c>
      <c r="U20" s="85" t="s">
        <v>211</v>
      </c>
      <c r="V20" s="85" t="s">
        <v>218</v>
      </c>
      <c r="W20" s="85" t="s">
        <v>219</v>
      </c>
      <c r="X20" s="85" t="s">
        <v>220</v>
      </c>
      <c r="Y20" s="85" t="s">
        <v>221</v>
      </c>
      <c r="Z20" s="85" t="s">
        <v>222</v>
      </c>
      <c r="AA20" s="85" t="s">
        <v>223</v>
      </c>
      <c r="AB20" s="85" t="s">
        <v>224</v>
      </c>
      <c r="AC20" s="85" t="s">
        <v>225</v>
      </c>
      <c r="AD20" s="85" t="s">
        <v>226</v>
      </c>
      <c r="AE20" s="85" t="s">
        <v>227</v>
      </c>
      <c r="AF20" s="85" t="s">
        <v>228</v>
      </c>
      <c r="AG20" s="85" t="s">
        <v>229</v>
      </c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s="120" customFormat="1" ht="31.5" x14ac:dyDescent="0.25">
      <c r="A21" s="18" t="str">
        <f>' План финансирования кап.вложен'!A18</f>
        <v>0</v>
      </c>
      <c r="B21" s="356" t="str">
        <f>' План финансирования кап.вложен'!B18</f>
        <v>ВСЕГО по инвестиционной программе, в том числе:</v>
      </c>
      <c r="C21" s="18" t="str">
        <f>' План финансирования кап.вложен'!C18</f>
        <v>Г</v>
      </c>
      <c r="D21" s="255"/>
      <c r="E21" s="255"/>
      <c r="F21" s="255"/>
      <c r="G21" s="255"/>
      <c r="H21" s="255"/>
      <c r="I21" s="255">
        <f t="shared" ref="E21:AG21" si="0">I22+I257+I267+I259+I268</f>
        <v>299</v>
      </c>
      <c r="J21" s="255"/>
      <c r="K21" s="255"/>
      <c r="L21" s="255"/>
      <c r="M21" s="255"/>
      <c r="N21" s="255"/>
      <c r="O21" s="255">
        <f t="shared" si="0"/>
        <v>123</v>
      </c>
      <c r="P21" s="255"/>
      <c r="Q21" s="255"/>
      <c r="R21" s="255"/>
      <c r="S21" s="255"/>
      <c r="T21" s="255"/>
      <c r="U21" s="255">
        <f t="shared" si="0"/>
        <v>235</v>
      </c>
      <c r="V21" s="255"/>
      <c r="W21" s="255"/>
      <c r="X21" s="255"/>
      <c r="Y21" s="255"/>
      <c r="Z21" s="255"/>
      <c r="AA21" s="255">
        <f t="shared" si="0"/>
        <v>218</v>
      </c>
      <c r="AB21" s="255"/>
      <c r="AC21" s="255"/>
      <c r="AD21" s="255"/>
      <c r="AE21" s="255"/>
      <c r="AF21" s="255"/>
      <c r="AG21" s="255">
        <f t="shared" si="0"/>
        <v>226</v>
      </c>
    </row>
    <row r="22" spans="1:44" s="120" customFormat="1" ht="47.25" x14ac:dyDescent="0.25">
      <c r="A22" s="18" t="str">
        <f>' План финансирования кап.вложен'!A19</f>
        <v>1.2</v>
      </c>
      <c r="B22" s="356" t="str">
        <f>' План финансирования кап.вложен'!B19</f>
        <v>Реконструкция, модернизация, техническое перевооружение всего, в том числе:</v>
      </c>
      <c r="C22" s="18" t="str">
        <f>' План финансирования кап.вложен'!C19</f>
        <v>Г</v>
      </c>
      <c r="D22" s="255"/>
      <c r="E22" s="255"/>
      <c r="F22" s="255"/>
      <c r="G22" s="255"/>
      <c r="H22" s="255"/>
      <c r="I22" s="255">
        <f t="shared" ref="E22:AG22" si="1">I23+I250</f>
        <v>298</v>
      </c>
      <c r="J22" s="255"/>
      <c r="K22" s="255"/>
      <c r="L22" s="255"/>
      <c r="M22" s="255"/>
      <c r="N22" s="255"/>
      <c r="O22" s="255">
        <f t="shared" si="1"/>
        <v>123</v>
      </c>
      <c r="P22" s="255"/>
      <c r="Q22" s="255"/>
      <c r="R22" s="255"/>
      <c r="S22" s="255"/>
      <c r="T22" s="255"/>
      <c r="U22" s="255">
        <f t="shared" si="1"/>
        <v>235</v>
      </c>
      <c r="V22" s="255"/>
      <c r="W22" s="255"/>
      <c r="X22" s="255"/>
      <c r="Y22" s="255"/>
      <c r="Z22" s="255"/>
      <c r="AA22" s="255">
        <f t="shared" si="1"/>
        <v>218</v>
      </c>
      <c r="AB22" s="255"/>
      <c r="AC22" s="255"/>
      <c r="AD22" s="255"/>
      <c r="AE22" s="255"/>
      <c r="AF22" s="255"/>
      <c r="AG22" s="255">
        <f t="shared" si="1"/>
        <v>226</v>
      </c>
    </row>
    <row r="23" spans="1:44" s="120" customFormat="1" ht="78.75" x14ac:dyDescent="0.25">
      <c r="A23" s="18" t="str">
        <f>' План финансирования кап.вложен'!A20</f>
        <v>1.2.1</v>
      </c>
      <c r="B23" s="356" t="str">
        <f>' План финансирования кап.вложен'!B20</f>
        <v>Реконструкция, модернизация, техническое перевооружение  трансформаторных и иных подстанций, распределительных пунктов, всего, в том числе:</v>
      </c>
      <c r="C23" s="18" t="str">
        <f>' План финансирования кап.вложен'!C20</f>
        <v>Г</v>
      </c>
      <c r="D23" s="255"/>
      <c r="E23" s="255"/>
      <c r="F23" s="255"/>
      <c r="G23" s="255"/>
      <c r="H23" s="255"/>
      <c r="I23" s="255">
        <f t="shared" ref="E23:AG23" si="2">I24</f>
        <v>294</v>
      </c>
      <c r="J23" s="255"/>
      <c r="K23" s="255"/>
      <c r="L23" s="255"/>
      <c r="M23" s="255"/>
      <c r="N23" s="255"/>
      <c r="O23" s="255">
        <f t="shared" si="2"/>
        <v>123</v>
      </c>
      <c r="P23" s="255"/>
      <c r="Q23" s="255"/>
      <c r="R23" s="255"/>
      <c r="S23" s="255"/>
      <c r="T23" s="255"/>
      <c r="U23" s="255">
        <f t="shared" si="2"/>
        <v>235</v>
      </c>
      <c r="V23" s="255"/>
      <c r="W23" s="255"/>
      <c r="X23" s="255"/>
      <c r="Y23" s="255"/>
      <c r="Z23" s="255"/>
      <c r="AA23" s="255">
        <f t="shared" si="2"/>
        <v>218</v>
      </c>
      <c r="AB23" s="255"/>
      <c r="AC23" s="255"/>
      <c r="AD23" s="255"/>
      <c r="AE23" s="255"/>
      <c r="AF23" s="255"/>
      <c r="AG23" s="255">
        <f t="shared" si="2"/>
        <v>226</v>
      </c>
    </row>
    <row r="24" spans="1:44" s="120" customFormat="1" ht="63" customHeight="1" x14ac:dyDescent="0.25">
      <c r="A24" s="18" t="str">
        <f>' План финансирования кап.вложен'!A21</f>
        <v>1.2.1.1</v>
      </c>
      <c r="B24" s="356" t="str">
        <f>' План финансирования кап.вложен'!B21</f>
        <v>Реконструкция трансформаторных и иных подстанций, всего, в том числе:</v>
      </c>
      <c r="C24" s="18" t="str">
        <f>' План финансирования кап.вложен'!C21</f>
        <v>Г</v>
      </c>
      <c r="D24" s="255"/>
      <c r="E24" s="255"/>
      <c r="F24" s="255"/>
      <c r="G24" s="255"/>
      <c r="H24" s="255"/>
      <c r="I24" s="255">
        <f t="shared" ref="E24:AG24" si="3">I25+I50+I74+I77+I91+I110+I130+I145+I162+I176+I188+I199+I220+I236</f>
        <v>294</v>
      </c>
      <c r="J24" s="255"/>
      <c r="K24" s="255"/>
      <c r="L24" s="255"/>
      <c r="M24" s="255"/>
      <c r="N24" s="255"/>
      <c r="O24" s="255">
        <f t="shared" si="3"/>
        <v>123</v>
      </c>
      <c r="P24" s="255"/>
      <c r="Q24" s="255"/>
      <c r="R24" s="255"/>
      <c r="S24" s="255"/>
      <c r="T24" s="255"/>
      <c r="U24" s="255">
        <f t="shared" si="3"/>
        <v>235</v>
      </c>
      <c r="V24" s="255"/>
      <c r="W24" s="255"/>
      <c r="X24" s="255"/>
      <c r="Y24" s="255"/>
      <c r="Z24" s="255"/>
      <c r="AA24" s="255">
        <f t="shared" si="3"/>
        <v>218</v>
      </c>
      <c r="AB24" s="255"/>
      <c r="AC24" s="255"/>
      <c r="AD24" s="255"/>
      <c r="AE24" s="255"/>
      <c r="AF24" s="255"/>
      <c r="AG24" s="255">
        <f t="shared" si="3"/>
        <v>226</v>
      </c>
    </row>
    <row r="25" spans="1:44" s="120" customFormat="1" x14ac:dyDescent="0.25">
      <c r="A25" s="18" t="str">
        <f>' План финансирования кап.вложен'!A22</f>
        <v>1.2.1.1.1</v>
      </c>
      <c r="B25" s="356" t="str">
        <f>' План финансирования кап.вложен'!B22</f>
        <v>ПС Бекетово</v>
      </c>
      <c r="C25" s="18" t="str">
        <f>' План финансирования кап.вложен'!C22</f>
        <v>Г</v>
      </c>
      <c r="D25" s="255"/>
      <c r="E25" s="255"/>
      <c r="F25" s="255"/>
      <c r="G25" s="255"/>
      <c r="H25" s="255"/>
      <c r="I25" s="255">
        <f t="shared" ref="E25:AG25" si="4">SUM(I26:I49)</f>
        <v>18</v>
      </c>
      <c r="J25" s="255"/>
      <c r="K25" s="255"/>
      <c r="L25" s="255"/>
      <c r="M25" s="255"/>
      <c r="N25" s="255"/>
      <c r="O25" s="255">
        <f t="shared" si="4"/>
        <v>21</v>
      </c>
      <c r="P25" s="255"/>
      <c r="Q25" s="255"/>
      <c r="R25" s="255"/>
      <c r="S25" s="255"/>
      <c r="T25" s="255"/>
      <c r="U25" s="255">
        <f t="shared" si="4"/>
        <v>28</v>
      </c>
      <c r="V25" s="255"/>
      <c r="W25" s="255"/>
      <c r="X25" s="255"/>
      <c r="Y25" s="255"/>
      <c r="Z25" s="255"/>
      <c r="AA25" s="255">
        <f t="shared" si="4"/>
        <v>9</v>
      </c>
      <c r="AB25" s="255"/>
      <c r="AC25" s="255"/>
      <c r="AD25" s="255"/>
      <c r="AE25" s="255"/>
      <c r="AF25" s="255"/>
      <c r="AG25" s="255">
        <f t="shared" si="4"/>
        <v>15</v>
      </c>
    </row>
    <row r="26" spans="1:44" x14ac:dyDescent="0.25">
      <c r="A26" s="2" t="str">
        <f>' План финансирования кап.вложен'!A23</f>
        <v>1.2.1.1.1.1</v>
      </c>
      <c r="B26" s="262" t="str">
        <f>' План финансирования кап.вложен'!B23</f>
        <v>Замена разъединителей</v>
      </c>
      <c r="C26" s="2" t="str">
        <f>' План финансирования кап.вложен'!C23</f>
        <v>I_СПС_2016_1.2.1.1.1.4</v>
      </c>
      <c r="D26" s="224"/>
      <c r="E26" s="224"/>
      <c r="F26" s="224"/>
      <c r="G26" s="224"/>
      <c r="H26" s="224"/>
      <c r="I26" s="224"/>
      <c r="J26" s="224">
        <v>3</v>
      </c>
      <c r="K26" s="224"/>
      <c r="L26" s="224"/>
      <c r="M26" s="224"/>
      <c r="N26" s="224"/>
      <c r="O26" s="224">
        <v>5</v>
      </c>
      <c r="P26" s="224">
        <v>3</v>
      </c>
      <c r="Q26" s="224"/>
      <c r="R26" s="224"/>
      <c r="S26" s="224"/>
      <c r="T26" s="224"/>
      <c r="U26" s="224">
        <v>6</v>
      </c>
      <c r="V26" s="224">
        <v>3</v>
      </c>
      <c r="W26" s="224"/>
      <c r="X26" s="224"/>
      <c r="Y26" s="224"/>
      <c r="Z26" s="224"/>
      <c r="AA26" s="224">
        <v>5</v>
      </c>
      <c r="AB26" s="224">
        <v>3</v>
      </c>
      <c r="AC26" s="224"/>
      <c r="AD26" s="224"/>
      <c r="AE26" s="224"/>
      <c r="AF26" s="224"/>
      <c r="AG26" s="224">
        <v>12</v>
      </c>
    </row>
    <row r="27" spans="1:44" ht="63" customHeight="1" x14ac:dyDescent="0.25">
      <c r="A27" s="2" t="str">
        <f>' План финансирования кап.вложен'!A24</f>
        <v>1.2.1.1.1.2</v>
      </c>
      <c r="B27" s="262" t="str">
        <f>' План финансирования кап.вложен'!B24</f>
        <v>Замена ТТ-220кВ (Кредиторская задолжность 2016 г.)</v>
      </c>
      <c r="C27" s="2" t="str">
        <f>' План финансирования кап.вложен'!C24</f>
        <v>I_СПС_2016_1.2.1.1.1.5</v>
      </c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</row>
    <row r="28" spans="1:44" ht="31.5" x14ac:dyDescent="0.25">
      <c r="A28" s="2" t="str">
        <f>' План финансирования кап.вложен'!A25</f>
        <v>1.2.1.1.1.3</v>
      </c>
      <c r="B28" s="262" t="str">
        <f>' План финансирования кап.вложен'!B25</f>
        <v>Модернизация ПА-220 кВ (Кредиторская задолжность 2016 г.)</v>
      </c>
      <c r="C28" s="2" t="str">
        <f>' План финансирования кап.вложен'!C25</f>
        <v>I_РЗА_2016_1.2.1.1.1.7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</row>
    <row r="29" spans="1:44" ht="63" customHeight="1" x14ac:dyDescent="0.25">
      <c r="A29" s="2" t="str">
        <f>' План финансирования кап.вложен'!A26</f>
        <v>1.2.1.1.1.4</v>
      </c>
      <c r="B29" s="262" t="str">
        <f>' План финансирования кап.вложен'!B26</f>
        <v>Замена ТН-500 кВ, замена вводов 500 кВ и 220 кВ ф.В АТ-5, замена ВАЗП, реконструкция пожаротушения</v>
      </c>
      <c r="C29" s="2" t="str">
        <f>' План финансирования кап.вложен'!C26</f>
        <v>I_СПС_2017_1.2.1.1.1.1</v>
      </c>
      <c r="D29" s="224" t="s">
        <v>1266</v>
      </c>
      <c r="E29" s="224"/>
      <c r="F29" s="224"/>
      <c r="G29" s="224"/>
      <c r="H29" s="224"/>
      <c r="I29" s="224">
        <v>7</v>
      </c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</row>
    <row r="30" spans="1:44" ht="63" customHeight="1" x14ac:dyDescent="0.25">
      <c r="A30" s="2" t="str">
        <f>' План финансирования кап.вложен'!A27</f>
        <v>1.2.1.1.1.5</v>
      </c>
      <c r="B30" s="262" t="str">
        <f>' План финансирования кап.вложен'!B27</f>
        <v>Замена РЗА ВЛ-500 кВ Смеловская</v>
      </c>
      <c r="C30" s="2" t="str">
        <f>' План финансирования кап.вложен'!C27</f>
        <v>I_РЗА_2017_1.2.1.1.1.2</v>
      </c>
      <c r="D30" s="224">
        <v>4</v>
      </c>
      <c r="E30" s="224"/>
      <c r="F30" s="224"/>
      <c r="G30" s="224"/>
      <c r="H30" s="224"/>
      <c r="I30" s="224">
        <v>11</v>
      </c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>
        <v>4</v>
      </c>
      <c r="W30" s="224"/>
      <c r="X30" s="224"/>
      <c r="Y30" s="224"/>
      <c r="Z30" s="224"/>
      <c r="AA30" s="224">
        <v>3</v>
      </c>
      <c r="AB30" s="224"/>
      <c r="AC30" s="224"/>
      <c r="AD30" s="224"/>
      <c r="AE30" s="224"/>
      <c r="AF30" s="224"/>
      <c r="AG30" s="224"/>
    </row>
    <row r="31" spans="1:44" ht="94.5" customHeight="1" x14ac:dyDescent="0.25">
      <c r="A31" s="2" t="str">
        <f>' План финансирования кап.вложен'!A28</f>
        <v>1.2.1.1.1.6</v>
      </c>
      <c r="B31" s="262" t="str">
        <f>' План финансирования кап.вложен'!B28</f>
        <v>Реконструкция резервной фазы АТ-2 (Кредиторская задолжность 2016 г.)</v>
      </c>
      <c r="C31" s="2" t="str">
        <f>' План финансирования кап.вложен'!C28</f>
        <v>I_СПС_2017_1.2.1.1.1.4</v>
      </c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</row>
    <row r="32" spans="1:44" x14ac:dyDescent="0.25">
      <c r="A32" s="2" t="str">
        <f>' План финансирования кап.вложен'!A29</f>
        <v>1.2.1.1.1.7</v>
      </c>
      <c r="B32" s="262" t="str">
        <f>' План финансирования кап.вложен'!B29</f>
        <v>Замена РЗА ВЛ-110 кВ</v>
      </c>
      <c r="C32" s="2" t="str">
        <f>' План финансирования кап.вложен'!C29</f>
        <v>I_РЗА_2018_1.2.1.1.1.2</v>
      </c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</row>
    <row r="33" spans="1:33" x14ac:dyDescent="0.25">
      <c r="A33" s="2" t="str">
        <f>' План финансирования кап.вложен'!A30</f>
        <v>1.2.1.1.1.8</v>
      </c>
      <c r="B33" s="262" t="str">
        <f>' План финансирования кап.вложен'!B30</f>
        <v>Замена ТТ-500 кВ</v>
      </c>
      <c r="C33" s="2" t="str">
        <f>' План финансирования кап.вложен'!C30</f>
        <v>I_СПС_2018_1.2.1.1.1.4</v>
      </c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>
        <v>3</v>
      </c>
      <c r="Q33" s="224"/>
      <c r="R33" s="224"/>
      <c r="S33" s="224"/>
      <c r="T33" s="224"/>
      <c r="U33" s="224">
        <v>3</v>
      </c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</row>
    <row r="34" spans="1:33" ht="31.5" x14ac:dyDescent="0.25">
      <c r="A34" s="2" t="str">
        <f>' План финансирования кап.вложен'!A31</f>
        <v>1.2.1.1.1.9</v>
      </c>
      <c r="B34" s="262" t="str">
        <f>' План финансирования кап.вложен'!B31</f>
        <v>Реконструкция АТ с заменой вводов 500, 220 кВ</v>
      </c>
      <c r="C34" s="2" t="str">
        <f>' План финансирования кап.вложен'!C31</f>
        <v>I_СПС_2018_1.2.1.1.1.5</v>
      </c>
      <c r="D34" s="224"/>
      <c r="E34" s="224"/>
      <c r="F34" s="224"/>
      <c r="G34" s="224"/>
      <c r="H34" s="224"/>
      <c r="I34" s="224"/>
      <c r="J34" s="224">
        <v>4</v>
      </c>
      <c r="K34" s="224"/>
      <c r="L34" s="224"/>
      <c r="M34" s="224"/>
      <c r="N34" s="224"/>
      <c r="O34" s="224">
        <v>5</v>
      </c>
      <c r="P34" s="224">
        <v>3</v>
      </c>
      <c r="Q34" s="224"/>
      <c r="R34" s="224"/>
      <c r="S34" s="224"/>
      <c r="T34" s="224"/>
      <c r="U34" s="224">
        <v>3</v>
      </c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</row>
    <row r="35" spans="1:33" x14ac:dyDescent="0.25">
      <c r="A35" s="2" t="str">
        <f>' План финансирования кап.вложен'!A32</f>
        <v>1.2.1.1.1.10</v>
      </c>
      <c r="B35" s="262" t="str">
        <f>' План финансирования кап.вложен'!B32</f>
        <v>Замена ТТ-110 кВ</v>
      </c>
      <c r="C35" s="2" t="str">
        <f>' План финансирования кап.вложен'!C32</f>
        <v>I_СПС_2018_1.2.1.1.1.7</v>
      </c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>
        <v>3</v>
      </c>
      <c r="Q35" s="224"/>
      <c r="R35" s="224"/>
      <c r="S35" s="224"/>
      <c r="T35" s="224"/>
      <c r="U35" s="224">
        <v>3</v>
      </c>
      <c r="V35" s="224">
        <v>4</v>
      </c>
      <c r="W35" s="224"/>
      <c r="X35" s="224"/>
      <c r="Y35" s="224"/>
      <c r="Z35" s="224"/>
      <c r="AA35" s="224">
        <v>1</v>
      </c>
      <c r="AB35" s="224">
        <v>3</v>
      </c>
      <c r="AC35" s="224"/>
      <c r="AD35" s="224"/>
      <c r="AE35" s="224"/>
      <c r="AF35" s="224"/>
      <c r="AG35" s="224">
        <v>3</v>
      </c>
    </row>
    <row r="36" spans="1:33" ht="31.5" customHeight="1" x14ac:dyDescent="0.25">
      <c r="A36" s="2" t="str">
        <f>' План финансирования кап.вложен'!A33</f>
        <v>1.2.1.1.1.11</v>
      </c>
      <c r="B36" s="262" t="str">
        <f>' План финансирования кап.вложен'!B33</f>
        <v>Замена ТН-110 кВ</v>
      </c>
      <c r="C36" s="2" t="str">
        <f>' План финансирования кап.вложен'!C33</f>
        <v>I_СПС_2018_1.2.1.1.1.8</v>
      </c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>
        <v>3</v>
      </c>
      <c r="Q36" s="224"/>
      <c r="R36" s="224"/>
      <c r="S36" s="224"/>
      <c r="T36" s="224"/>
      <c r="U36" s="224">
        <v>3</v>
      </c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</row>
    <row r="37" spans="1:33" x14ac:dyDescent="0.25">
      <c r="A37" s="2" t="str">
        <f>' План финансирования кап.вложен'!A34</f>
        <v>1.2.1.1.1.12</v>
      </c>
      <c r="B37" s="262" t="str">
        <f>' План финансирования кап.вложен'!B34</f>
        <v>Замена КРУН-10</v>
      </c>
      <c r="C37" s="2" t="str">
        <f>' План финансирования кап.вложен'!C34</f>
        <v>I_СПС_2018_1.2.1.1.1.9</v>
      </c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>
        <v>4</v>
      </c>
      <c r="Q37" s="224"/>
      <c r="R37" s="224"/>
      <c r="S37" s="224"/>
      <c r="T37" s="224"/>
      <c r="U37" s="224">
        <v>1</v>
      </c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</row>
    <row r="38" spans="1:33" x14ac:dyDescent="0.25">
      <c r="A38" s="2" t="str">
        <f>' План финансирования кап.вложен'!A35</f>
        <v>1.2.1.1.1.13</v>
      </c>
      <c r="B38" s="262" t="str">
        <f>' План финансирования кап.вложен'!B35</f>
        <v>Реконструкция пожаротушения</v>
      </c>
      <c r="C38" s="2" t="str">
        <f>' План финансирования кап.вложен'!C35</f>
        <v>I_СПС_2018_1.2.1.1.1.10</v>
      </c>
      <c r="D38" s="224"/>
      <c r="E38" s="224"/>
      <c r="F38" s="224"/>
      <c r="G38" s="224"/>
      <c r="H38" s="224"/>
      <c r="I38" s="224"/>
      <c r="J38" s="224">
        <v>3</v>
      </c>
      <c r="K38" s="224"/>
      <c r="L38" s="224"/>
      <c r="M38" s="224"/>
      <c r="N38" s="224"/>
      <c r="O38" s="224">
        <v>1</v>
      </c>
      <c r="P38" s="224">
        <v>3</v>
      </c>
      <c r="Q38" s="224"/>
      <c r="R38" s="224"/>
      <c r="S38" s="224"/>
      <c r="T38" s="224"/>
      <c r="U38" s="224">
        <v>1</v>
      </c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</row>
    <row r="39" spans="1:33" ht="31.5" customHeight="1" x14ac:dyDescent="0.25">
      <c r="A39" s="2" t="str">
        <f>' План финансирования кап.вложен'!A36</f>
        <v>1.2.1.1.1.14</v>
      </c>
      <c r="B39" s="262" t="str">
        <f>' План финансирования кап.вложен'!B36</f>
        <v>Замена ТН-500 кВ</v>
      </c>
      <c r="C39" s="2" t="str">
        <f>' План финансирования кап.вложен'!C36</f>
        <v>I_СПС_2018_1.2.1.1.1.11</v>
      </c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>
        <v>3</v>
      </c>
      <c r="Q39" s="224"/>
      <c r="R39" s="224"/>
      <c r="S39" s="224"/>
      <c r="T39" s="224"/>
      <c r="U39" s="224">
        <v>3</v>
      </c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</row>
    <row r="40" spans="1:33" ht="31.5" customHeight="1" x14ac:dyDescent="0.25">
      <c r="A40" s="2" t="str">
        <f>' План финансирования кап.вложен'!A37</f>
        <v>1.2.1.1.1.15</v>
      </c>
      <c r="B40" s="262" t="str">
        <f>' План финансирования кап.вложен'!B37</f>
        <v>Реконструкция центральной сигнализации</v>
      </c>
      <c r="C40" s="2" t="str">
        <f>' План финансирования кап.вложен'!C37</f>
        <v>I_РЗА_2018_1.2.1.1.1.12</v>
      </c>
      <c r="D40" s="224"/>
      <c r="E40" s="224"/>
      <c r="F40" s="224"/>
      <c r="G40" s="224"/>
      <c r="H40" s="224"/>
      <c r="I40" s="224"/>
      <c r="J40" s="224">
        <v>4</v>
      </c>
      <c r="K40" s="224"/>
      <c r="L40" s="224"/>
      <c r="M40" s="224"/>
      <c r="N40" s="224"/>
      <c r="O40" s="224">
        <v>2</v>
      </c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</row>
    <row r="41" spans="1:33" ht="31.5" customHeight="1" x14ac:dyDescent="0.25">
      <c r="A41" s="2" t="str">
        <f>' План финансирования кап.вложен'!A38</f>
        <v>1.2.1.1.1.16</v>
      </c>
      <c r="B41" s="262" t="str">
        <f>' План финансирования кап.вложен'!B38</f>
        <v>Модернизация АОПО (Дема 1,2,3)</v>
      </c>
      <c r="C41" s="2" t="str">
        <f>' План финансирования кап.вложен'!C38</f>
        <v>I_РЗА_2018_1.2.1.1.1.13</v>
      </c>
      <c r="D41" s="224"/>
      <c r="E41" s="224"/>
      <c r="F41" s="224"/>
      <c r="G41" s="224"/>
      <c r="H41" s="224"/>
      <c r="I41" s="224"/>
      <c r="J41" s="224">
        <v>3</v>
      </c>
      <c r="K41" s="224"/>
      <c r="L41" s="224"/>
      <c r="M41" s="224"/>
      <c r="N41" s="224"/>
      <c r="O41" s="224">
        <v>6</v>
      </c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</row>
    <row r="42" spans="1:33" ht="31.5" customHeight="1" x14ac:dyDescent="0.25">
      <c r="A42" s="2" t="str">
        <f>' План финансирования кап.вложен'!A39</f>
        <v>1.2.1.1.1.17</v>
      </c>
      <c r="B42" s="262" t="str">
        <f>' План финансирования кап.вложен'!B39</f>
        <v>Замена ОПН-500 кВ</v>
      </c>
      <c r="C42" s="2" t="str">
        <f>' План финансирования кап.вложен'!C39</f>
        <v>I_СПС_2019_1.2.1.1.1.7</v>
      </c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</row>
    <row r="43" spans="1:33" ht="31.5" customHeight="1" x14ac:dyDescent="0.25">
      <c r="A43" s="2" t="str">
        <f>' План финансирования кап.вложен'!A40</f>
        <v>1.2.1.1.1.18</v>
      </c>
      <c r="B43" s="262" t="str">
        <f>' План финансирования кап.вложен'!B40</f>
        <v>Реконструкция АРА АТ-2, АТ-5, АРА АТ-6</v>
      </c>
      <c r="C43" s="2" t="str">
        <f>' План финансирования кап.вложен'!C40</f>
        <v>I_РЗА_2019_1.2.1.1.1.11</v>
      </c>
      <c r="D43" s="224"/>
      <c r="E43" s="224"/>
      <c r="F43" s="224"/>
      <c r="G43" s="224"/>
      <c r="H43" s="224"/>
      <c r="I43" s="224"/>
      <c r="J43" s="224">
        <v>4</v>
      </c>
      <c r="K43" s="224"/>
      <c r="L43" s="224"/>
      <c r="M43" s="224"/>
      <c r="N43" s="224"/>
      <c r="O43" s="224">
        <v>1</v>
      </c>
      <c r="P43" s="224">
        <v>4</v>
      </c>
      <c r="Q43" s="224"/>
      <c r="R43" s="224"/>
      <c r="S43" s="224"/>
      <c r="T43" s="224"/>
      <c r="U43" s="224">
        <v>2</v>
      </c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</row>
    <row r="44" spans="1:33" x14ac:dyDescent="0.25">
      <c r="A44" s="2" t="str">
        <f>' План финансирования кап.вложен'!A41</f>
        <v>1.2.1.1.1.19</v>
      </c>
      <c r="B44" s="262" t="str">
        <f>' План финансирования кап.вложен'!B41</f>
        <v xml:space="preserve">Реконструкция ДЗШ, УРОВ 220 кВ </v>
      </c>
      <c r="C44" s="2" t="str">
        <f>' План финансирования кап.вложен'!C41</f>
        <v>I_РЗА_2019_1.2.1.1.1.12</v>
      </c>
      <c r="D44" s="224"/>
      <c r="E44" s="224"/>
      <c r="F44" s="224"/>
      <c r="G44" s="224"/>
      <c r="H44" s="224"/>
      <c r="I44" s="224"/>
      <c r="J44" s="224">
        <v>4</v>
      </c>
      <c r="K44" s="224"/>
      <c r="L44" s="224"/>
      <c r="M44" s="224"/>
      <c r="N44" s="224"/>
      <c r="O44" s="224">
        <v>1</v>
      </c>
      <c r="P44" s="224">
        <v>4</v>
      </c>
      <c r="Q44" s="224"/>
      <c r="R44" s="224"/>
      <c r="S44" s="224"/>
      <c r="T44" s="224"/>
      <c r="U44" s="224">
        <v>3</v>
      </c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</row>
    <row r="45" spans="1:33" x14ac:dyDescent="0.25">
      <c r="A45" s="2" t="str">
        <f>' План финансирования кап.вложен'!A42</f>
        <v>1.2.1.1.1.20</v>
      </c>
      <c r="B45" s="262" t="str">
        <f>' План финансирования кап.вложен'!B42</f>
        <v>Замена В-220 (ПИР)</v>
      </c>
      <c r="C45" s="2" t="str">
        <f>' План финансирования кап.вложен'!C42</f>
        <v>I_СПС_2021_1.2.1.1.1.1</v>
      </c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</row>
    <row r="46" spans="1:33" x14ac:dyDescent="0.25">
      <c r="A46" s="2" t="str">
        <f>' План финансирования кап.вложен'!A43</f>
        <v>1.2.1.1.1.21</v>
      </c>
      <c r="B46" s="262" t="str">
        <f>' План финансирования кап.вложен'!B43</f>
        <v>Замена разъединителей 35кВ</v>
      </c>
      <c r="C46" s="2" t="str">
        <f>' План финансирования кап.вложен'!C43</f>
        <v>I_СПС_2021_1.2.1.1.1.2</v>
      </c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</row>
    <row r="47" spans="1:33" ht="78.75" customHeight="1" x14ac:dyDescent="0.25">
      <c r="A47" s="2" t="str">
        <f>' План финансирования кап.вложен'!A44</f>
        <v>1.2.1.1.1.22</v>
      </c>
      <c r="B47" s="262" t="str">
        <f>' План финансирования кап.вложен'!B44</f>
        <v>Реконструкция РЗА АТ (ПИР)</v>
      </c>
      <c r="C47" s="2" t="str">
        <f>' План финансирования кап.вложен'!C44</f>
        <v>I_РЗА_2021_1.2.1.1.1.4</v>
      </c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</row>
    <row r="48" spans="1:33" x14ac:dyDescent="0.25">
      <c r="A48" s="2" t="str">
        <f>' План финансирования кап.вложен'!A45</f>
        <v>1.2.1.1.1.23</v>
      </c>
      <c r="B48" s="262" t="str">
        <f>' План финансирования кап.вложен'!B45</f>
        <v>Реконструкция ОБР (ПИР)</v>
      </c>
      <c r="C48" s="2" t="str">
        <f>' План финансирования кап.вложен'!C45</f>
        <v>I_РЗА_2021_1.2.1.1.1.5</v>
      </c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</row>
    <row r="49" spans="1:33" ht="31.5" x14ac:dyDescent="0.25">
      <c r="A49" s="2" t="str">
        <f>' План финансирования кап.вложен'!A46</f>
        <v>1.2.1.1.1.24</v>
      </c>
      <c r="B49" s="262" t="str">
        <f>' План финансирования кап.вложен'!B46</f>
        <v>Реконструкция автоматики сигнализации ЩПТ (ПИР)</v>
      </c>
      <c r="C49" s="2" t="str">
        <f>' План финансирования кап.вложен'!C46</f>
        <v>I_РЗА_2021_1.2.1.1.1.6</v>
      </c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</row>
    <row r="50" spans="1:33" s="120" customFormat="1" x14ac:dyDescent="0.25">
      <c r="A50" s="18" t="str">
        <f>' План финансирования кап.вложен'!A47</f>
        <v>1.2.1.1.2</v>
      </c>
      <c r="B50" s="356" t="str">
        <f>' План финансирования кап.вложен'!B47</f>
        <v>ПС Буйская</v>
      </c>
      <c r="C50" s="18" t="str">
        <f>' План финансирования кап.вложен'!C47</f>
        <v>Г</v>
      </c>
      <c r="D50" s="255"/>
      <c r="E50" s="255"/>
      <c r="F50" s="255"/>
      <c r="G50" s="255"/>
      <c r="H50" s="255"/>
      <c r="I50" s="255">
        <f t="shared" ref="E50:AG50" si="5">SUM(I51:I73)</f>
        <v>1</v>
      </c>
      <c r="J50" s="255"/>
      <c r="K50" s="255"/>
      <c r="L50" s="255"/>
      <c r="M50" s="255"/>
      <c r="N50" s="255"/>
      <c r="O50" s="255">
        <f t="shared" si="5"/>
        <v>11</v>
      </c>
      <c r="P50" s="255"/>
      <c r="Q50" s="255"/>
      <c r="R50" s="255"/>
      <c r="S50" s="255"/>
      <c r="T50" s="255"/>
      <c r="U50" s="255">
        <f t="shared" si="5"/>
        <v>19</v>
      </c>
      <c r="V50" s="255"/>
      <c r="W50" s="255"/>
      <c r="X50" s="255"/>
      <c r="Y50" s="255"/>
      <c r="Z50" s="255"/>
      <c r="AA50" s="255">
        <f t="shared" si="5"/>
        <v>29</v>
      </c>
      <c r="AB50" s="255"/>
      <c r="AC50" s="255"/>
      <c r="AD50" s="255"/>
      <c r="AE50" s="255"/>
      <c r="AF50" s="255"/>
      <c r="AG50" s="255">
        <f t="shared" si="5"/>
        <v>34</v>
      </c>
    </row>
    <row r="51" spans="1:33" s="33" customFormat="1" ht="63" customHeight="1" x14ac:dyDescent="0.25">
      <c r="A51" s="2" t="str">
        <f>' План финансирования кап.вложен'!A48</f>
        <v>1.2.1.1.2.1</v>
      </c>
      <c r="B51" s="262" t="str">
        <f>' План финансирования кап.вложен'!B48</f>
        <v>Замена ТТ-500 кВ</v>
      </c>
      <c r="C51" s="2" t="str">
        <f>' План финансирования кап.вложен'!C48</f>
        <v>I_СПС_2016_1.2.1.1.2.2</v>
      </c>
      <c r="D51" s="224">
        <v>4</v>
      </c>
      <c r="E51" s="224"/>
      <c r="F51" s="224"/>
      <c r="G51" s="224"/>
      <c r="H51" s="224"/>
      <c r="I51" s="224">
        <v>1</v>
      </c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</row>
    <row r="52" spans="1:33" x14ac:dyDescent="0.25">
      <c r="A52" s="2" t="str">
        <f>' План финансирования кап.вложен'!A49</f>
        <v>1.2.1.1.2.2</v>
      </c>
      <c r="B52" s="262" t="str">
        <f>' План финансирования кап.вложен'!B49</f>
        <v xml:space="preserve">Модернизация ПА-220, 500 кВ </v>
      </c>
      <c r="C52" s="2" t="str">
        <f>' План финансирования кап.вложен'!C49</f>
        <v>I_РЗА_2016_1.2.1.1.2.5</v>
      </c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>
        <v>4</v>
      </c>
      <c r="Q52" s="224"/>
      <c r="R52" s="224"/>
      <c r="S52" s="224"/>
      <c r="T52" s="224"/>
      <c r="U52" s="224">
        <v>4</v>
      </c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</row>
    <row r="53" spans="1:33" ht="47.25" customHeight="1" x14ac:dyDescent="0.25">
      <c r="A53" s="2" t="str">
        <f>' План финансирования кап.вложен'!A50</f>
        <v>1.2.1.1.2.3</v>
      </c>
      <c r="B53" s="262" t="str">
        <f>' План финансирования кап.вложен'!B50</f>
        <v>Реконструкция защит ВЛ-500 кВ</v>
      </c>
      <c r="C53" s="2" t="str">
        <f>' План финансирования кап.вложен'!C50</f>
        <v>I_РЗА_2018_1.2.1.1.2.1</v>
      </c>
      <c r="D53" s="224"/>
      <c r="E53" s="224"/>
      <c r="F53" s="224"/>
      <c r="G53" s="224"/>
      <c r="H53" s="224"/>
      <c r="I53" s="224"/>
      <c r="J53" s="224">
        <v>4</v>
      </c>
      <c r="K53" s="224"/>
      <c r="L53" s="224"/>
      <c r="M53" s="224"/>
      <c r="N53" s="224"/>
      <c r="O53" s="224">
        <v>1</v>
      </c>
      <c r="P53" s="224">
        <v>4</v>
      </c>
      <c r="Q53" s="224"/>
      <c r="R53" s="224"/>
      <c r="S53" s="224"/>
      <c r="T53" s="224"/>
      <c r="U53" s="224">
        <v>5</v>
      </c>
      <c r="V53" s="224">
        <v>4</v>
      </c>
      <c r="W53" s="224"/>
      <c r="X53" s="224"/>
      <c r="Y53" s="224"/>
      <c r="Z53" s="224"/>
      <c r="AA53" s="224">
        <v>7</v>
      </c>
      <c r="AB53" s="224"/>
      <c r="AC53" s="224"/>
      <c r="AD53" s="224"/>
      <c r="AE53" s="224"/>
      <c r="AF53" s="224"/>
      <c r="AG53" s="224"/>
    </row>
    <row r="54" spans="1:33" ht="78.75" customHeight="1" x14ac:dyDescent="0.25">
      <c r="A54" s="2" t="str">
        <f>' План финансирования кап.вложен'!A51</f>
        <v>1.2.1.1.2.4</v>
      </c>
      <c r="B54" s="262" t="str">
        <f>' План финансирования кап.вложен'!B51</f>
        <v>Замена РЗА ВЛ-220 кВ</v>
      </c>
      <c r="C54" s="2" t="str">
        <f>' План финансирования кап.вложен'!C51</f>
        <v>I_РЗА_2018_1.2.1.1.2.3</v>
      </c>
      <c r="D54" s="224"/>
      <c r="E54" s="224"/>
      <c r="F54" s="224"/>
      <c r="G54" s="224"/>
      <c r="H54" s="224"/>
      <c r="I54" s="224"/>
      <c r="J54" s="224">
        <v>4</v>
      </c>
      <c r="K54" s="224"/>
      <c r="L54" s="224"/>
      <c r="M54" s="224"/>
      <c r="N54" s="224"/>
      <c r="O54" s="224">
        <v>2</v>
      </c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</row>
    <row r="55" spans="1:33" x14ac:dyDescent="0.25">
      <c r="A55" s="2" t="str">
        <f>' План финансирования кап.вложен'!A52</f>
        <v>1.2.1.1.2.5</v>
      </c>
      <c r="B55" s="262" t="str">
        <f>' План финансирования кап.вложен'!B52</f>
        <v>Реконструкция ДЗШ-500 кВ</v>
      </c>
      <c r="C55" s="2" t="str">
        <f>' План финансирования кап.вложен'!C52</f>
        <v>I_РЗА_2018_1.2.1.1.2.5</v>
      </c>
      <c r="D55" s="224"/>
      <c r="E55" s="224"/>
      <c r="F55" s="224"/>
      <c r="G55" s="224"/>
      <c r="H55" s="224"/>
      <c r="I55" s="224"/>
      <c r="J55" s="224">
        <v>4</v>
      </c>
      <c r="K55" s="224"/>
      <c r="L55" s="224"/>
      <c r="M55" s="224"/>
      <c r="N55" s="224"/>
      <c r="O55" s="224">
        <v>4</v>
      </c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</row>
    <row r="56" spans="1:33" x14ac:dyDescent="0.25">
      <c r="A56" s="2" t="str">
        <f>' План финансирования кап.вложен'!A53</f>
        <v>1.2.1.1.2.6</v>
      </c>
      <c r="B56" s="262" t="str">
        <f>' План финансирования кап.вложен'!B53</f>
        <v>Рекоснтрукция защит ВЛ 110 кВ</v>
      </c>
      <c r="C56" s="2" t="str">
        <f>' План финансирования кап.вложен'!C53</f>
        <v>I_РЗА_2018_1.2.1.1.2.6</v>
      </c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>
        <v>4</v>
      </c>
      <c r="W56" s="224"/>
      <c r="X56" s="224"/>
      <c r="Y56" s="224"/>
      <c r="Z56" s="224"/>
      <c r="AA56" s="224">
        <v>3</v>
      </c>
      <c r="AB56" s="224"/>
      <c r="AC56" s="224"/>
      <c r="AD56" s="224"/>
      <c r="AE56" s="224"/>
      <c r="AF56" s="224"/>
      <c r="AG56" s="224"/>
    </row>
    <row r="57" spans="1:33" ht="31.5" customHeight="1" x14ac:dyDescent="0.25">
      <c r="A57" s="2" t="str">
        <f>' План финансирования кап.вложен'!A54</f>
        <v>1.2.1.1.2.7</v>
      </c>
      <c r="B57" s="262" t="str">
        <f>' План финансирования кап.вложен'!B54</f>
        <v xml:space="preserve">Замена КС-500 кВ </v>
      </c>
      <c r="C57" s="2" t="str">
        <f>' План финансирования кап.вложен'!C54</f>
        <v>I_СПС_2019_1.2.1.1.2.2</v>
      </c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>
        <v>3</v>
      </c>
      <c r="Q57" s="224"/>
      <c r="R57" s="224"/>
      <c r="S57" s="224"/>
      <c r="T57" s="224"/>
      <c r="U57" s="224">
        <v>10</v>
      </c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</row>
    <row r="58" spans="1:33" ht="63" customHeight="1" x14ac:dyDescent="0.25">
      <c r="A58" s="2" t="str">
        <f>' План финансирования кап.вложен'!A55</f>
        <v>1.2.1.1.2.8</v>
      </c>
      <c r="B58" s="262" t="str">
        <f>' План финансирования кап.вложен'!B55</f>
        <v>Реконструкция подъездной дороги</v>
      </c>
      <c r="C58" s="2" t="str">
        <f>' План финансирования кап.вложен'!C55</f>
        <v>I_СПС_2019_1.2.1.1.2.3</v>
      </c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</row>
    <row r="59" spans="1:33" ht="66.75" customHeight="1" x14ac:dyDescent="0.25">
      <c r="A59" s="2" t="str">
        <f>' План финансирования кап.вложен'!A56</f>
        <v>1.2.1.1.2.9</v>
      </c>
      <c r="B59" s="262" t="str">
        <f>' План финансирования кап.вложен'!B56</f>
        <v>Замена АТ-1</v>
      </c>
      <c r="C59" s="2" t="str">
        <f>' План финансирования кап.вложен'!C56</f>
        <v>I_СПС_2020_1.2.1.1.2.1</v>
      </c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>
        <v>4</v>
      </c>
      <c r="AC59" s="224"/>
      <c r="AD59" s="224"/>
      <c r="AE59" s="224"/>
      <c r="AF59" s="224"/>
      <c r="AG59" s="224">
        <v>1</v>
      </c>
    </row>
    <row r="60" spans="1:33" ht="69.75" customHeight="1" x14ac:dyDescent="0.25">
      <c r="A60" s="2" t="str">
        <f>' План финансирования кап.вложен'!A57</f>
        <v>1.2.1.1.2.10</v>
      </c>
      <c r="B60" s="262" t="str">
        <f>' План финансирования кап.вложен'!B57</f>
        <v>Замена ТН-500кВ</v>
      </c>
      <c r="C60" s="2" t="str">
        <f>' План финансирования кап.вложен'!C57</f>
        <v>I_СПС_2020_1.2.1.1.2.2</v>
      </c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>
        <v>3</v>
      </c>
      <c r="AC60" s="224"/>
      <c r="AD60" s="224"/>
      <c r="AE60" s="224"/>
      <c r="AF60" s="224"/>
      <c r="AG60" s="224">
        <v>3</v>
      </c>
    </row>
    <row r="61" spans="1:33" ht="31.5" customHeight="1" x14ac:dyDescent="0.25">
      <c r="A61" s="2" t="str">
        <f>' План финансирования кап.вложен'!A58</f>
        <v>1.2.1.1.2.11</v>
      </c>
      <c r="B61" s="262" t="str">
        <f>' План финансирования кап.вложен'!B58</f>
        <v>Замена ТТ-500 кВ и ОПН 500 кВ</v>
      </c>
      <c r="C61" s="2" t="str">
        <f>' План финансирования кап.вложен'!C58</f>
        <v>I_СПС_2020_1.2.1.1.2.3</v>
      </c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>
        <v>4</v>
      </c>
      <c r="AC61" s="224"/>
      <c r="AD61" s="224"/>
      <c r="AE61" s="224"/>
      <c r="AF61" s="224"/>
      <c r="AG61" s="224">
        <v>6</v>
      </c>
    </row>
    <row r="62" spans="1:33" ht="64.5" customHeight="1" x14ac:dyDescent="0.25">
      <c r="A62" s="2" t="str">
        <f>' План финансирования кап.вложен'!A59</f>
        <v>1.2.1.1.2.12</v>
      </c>
      <c r="B62" s="262" t="str">
        <f>' План финансирования кап.вложен'!B59</f>
        <v>Замена ВАЗП</v>
      </c>
      <c r="C62" s="2" t="str">
        <f>' План финансирования кап.вложен'!C59</f>
        <v>I_СПС_2020_1.2.1.1.2.5</v>
      </c>
      <c r="D62" s="224"/>
      <c r="E62" s="224"/>
      <c r="F62" s="224"/>
      <c r="G62" s="224"/>
      <c r="H62" s="224"/>
      <c r="I62" s="224"/>
      <c r="J62" s="224">
        <v>3</v>
      </c>
      <c r="K62" s="224"/>
      <c r="L62" s="224"/>
      <c r="M62" s="224"/>
      <c r="N62" s="224"/>
      <c r="O62" s="224">
        <v>4</v>
      </c>
      <c r="P62" s="224"/>
      <c r="Q62" s="224"/>
      <c r="R62" s="224"/>
      <c r="S62" s="224"/>
      <c r="T62" s="224"/>
      <c r="U62" s="224"/>
      <c r="V62" s="224">
        <v>4</v>
      </c>
      <c r="W62" s="224"/>
      <c r="X62" s="224"/>
      <c r="Y62" s="224"/>
      <c r="Z62" s="224"/>
      <c r="AA62" s="224">
        <v>4</v>
      </c>
      <c r="AB62" s="224"/>
      <c r="AC62" s="224"/>
      <c r="AD62" s="224"/>
      <c r="AE62" s="224"/>
      <c r="AF62" s="224"/>
      <c r="AG62" s="224"/>
    </row>
    <row r="63" spans="1:33" ht="36" customHeight="1" x14ac:dyDescent="0.25">
      <c r="A63" s="2" t="str">
        <f>' План финансирования кап.вложен'!A60</f>
        <v>1.2.1.1.2.13</v>
      </c>
      <c r="B63" s="262" t="str">
        <f>' План финансирования кап.вложен'!B60</f>
        <v>Замена разъединителей 500 кВ</v>
      </c>
      <c r="C63" s="2" t="str">
        <f>' План финансирования кап.вложен'!C60</f>
        <v>I_СПС_2020_1.2.1.1.2.6</v>
      </c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>
        <v>3</v>
      </c>
      <c r="W63" s="224"/>
      <c r="X63" s="224"/>
      <c r="Y63" s="224"/>
      <c r="Z63" s="224"/>
      <c r="AA63" s="224">
        <v>9</v>
      </c>
      <c r="AB63" s="224">
        <v>4</v>
      </c>
      <c r="AC63" s="224"/>
      <c r="AD63" s="224"/>
      <c r="AE63" s="224"/>
      <c r="AF63" s="224"/>
      <c r="AG63" s="224">
        <v>6</v>
      </c>
    </row>
    <row r="64" spans="1:33" ht="15.75" customHeight="1" x14ac:dyDescent="0.25">
      <c r="A64" s="2" t="str">
        <f>' План финансирования кап.вложен'!A61</f>
        <v>1.2.1.1.2.14</v>
      </c>
      <c r="B64" s="262" t="str">
        <f>' План финансирования кап.вложен'!B61</f>
        <v>Замена В-35 кВ</v>
      </c>
      <c r="C64" s="2" t="str">
        <f>' План финансирования кап.вложен'!C61</f>
        <v>I_СПС_2020_1.2.1.1.2.7</v>
      </c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>
        <v>4</v>
      </c>
      <c r="W64" s="224"/>
      <c r="X64" s="224"/>
      <c r="Y64" s="224"/>
      <c r="Z64" s="224"/>
      <c r="AA64" s="224">
        <v>6</v>
      </c>
      <c r="AB64" s="224"/>
      <c r="AC64" s="224"/>
      <c r="AD64" s="224"/>
      <c r="AE64" s="224"/>
      <c r="AF64" s="224"/>
      <c r="AG64" s="224"/>
    </row>
    <row r="65" spans="1:33" ht="31.5" customHeight="1" x14ac:dyDescent="0.25">
      <c r="A65" s="2" t="str">
        <f>' План финансирования кап.вложен'!A62</f>
        <v>1.2.1.1.2.15</v>
      </c>
      <c r="B65" s="262" t="str">
        <f>' План финансирования кап.вложен'!B62</f>
        <v>Реконструкции осн защит ВЛ 500</v>
      </c>
      <c r="C65" s="2" t="str">
        <f>' План финансирования кап.вложен'!C62</f>
        <v>I_РЗА_2020_1.2.1.1.2.9</v>
      </c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>
        <v>4</v>
      </c>
      <c r="AC65" s="224"/>
      <c r="AD65" s="224"/>
      <c r="AE65" s="224"/>
      <c r="AF65" s="224"/>
      <c r="AG65" s="224">
        <v>2</v>
      </c>
    </row>
    <row r="66" spans="1:33" ht="15.75" customHeight="1" x14ac:dyDescent="0.25">
      <c r="A66" s="2" t="str">
        <f>' План финансирования кап.вложен'!A63</f>
        <v>1.2.1.1.2.16</v>
      </c>
      <c r="B66" s="262" t="str">
        <f>' План финансирования кап.вложен'!B63</f>
        <v>Рекоснтрукция РЗА ОВ 220 кВ</v>
      </c>
      <c r="C66" s="2" t="str">
        <f>' План финансирования кап.вложен'!C63</f>
        <v>I_РЗА_2020_1.2.1.1.2.11</v>
      </c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>
        <v>4</v>
      </c>
      <c r="AC66" s="224"/>
      <c r="AD66" s="224"/>
      <c r="AE66" s="224"/>
      <c r="AF66" s="224"/>
      <c r="AG66" s="224">
        <v>2</v>
      </c>
    </row>
    <row r="67" spans="1:33" x14ac:dyDescent="0.25">
      <c r="A67" s="2" t="str">
        <f>' План финансирования кап.вложен'!A64</f>
        <v>1.2.1.1.2.17</v>
      </c>
      <c r="B67" s="262" t="str">
        <f>' План финансирования кап.вложен'!B64</f>
        <v>Замена ввода АТ 500 кВ</v>
      </c>
      <c r="C67" s="2" t="str">
        <f>' План финансирования кап.вложен'!C64</f>
        <v>I_СПС_2021_1.2.1.1.2.2</v>
      </c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>
        <v>4</v>
      </c>
      <c r="AC67" s="224"/>
      <c r="AD67" s="224"/>
      <c r="AE67" s="224"/>
      <c r="AF67" s="224"/>
      <c r="AG67" s="224">
        <v>2</v>
      </c>
    </row>
    <row r="68" spans="1:33" s="33" customFormat="1" x14ac:dyDescent="0.25">
      <c r="A68" s="2" t="str">
        <f>' План финансирования кап.вложен'!A65</f>
        <v>1.2.1.1.2.18</v>
      </c>
      <c r="B68" s="262" t="str">
        <f>' План финансирования кап.вложен'!B65</f>
        <v>Замена В-220 кВ и ТТ-220 кВ (ПИР)</v>
      </c>
      <c r="C68" s="2" t="str">
        <f>' План финансирования кап.вложен'!C65</f>
        <v>I_СПС_2021_1.2.1.1.2.6</v>
      </c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</row>
    <row r="69" spans="1:33" ht="31.5" customHeight="1" x14ac:dyDescent="0.25">
      <c r="A69" s="2" t="str">
        <f>' План финансирования кап.вложен'!A66</f>
        <v>1.2.1.1.2.19</v>
      </c>
      <c r="B69" s="262" t="str">
        <f>' План финансирования кап.вложен'!B66</f>
        <v>Замена ТН-220кВ (ПИР)</v>
      </c>
      <c r="C69" s="2" t="str">
        <f>' План финансирования кап.вложен'!C66</f>
        <v>I_СПС_2021_1.2.1.1.2.8</v>
      </c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</row>
    <row r="70" spans="1:33" x14ac:dyDescent="0.25">
      <c r="A70" s="2" t="str">
        <f>' План финансирования кап.вложен'!A67</f>
        <v>1.2.1.1.2.20</v>
      </c>
      <c r="B70" s="262" t="str">
        <f>' План финансирования кап.вложен'!B67</f>
        <v>Замена разъединителей 110 кВ</v>
      </c>
      <c r="C70" s="2" t="str">
        <f>' План финансирования кап.вложен'!C67</f>
        <v>I_СПС_2021_1.2.1.1.2.12</v>
      </c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>
        <v>4</v>
      </c>
      <c r="AC70" s="224"/>
      <c r="AD70" s="224"/>
      <c r="AE70" s="224"/>
      <c r="AF70" s="224"/>
      <c r="AG70" s="224">
        <v>12</v>
      </c>
    </row>
    <row r="71" spans="1:33" x14ac:dyDescent="0.25">
      <c r="A71" s="2" t="str">
        <f>' План финансирования кап.вложен'!A68</f>
        <v>1.2.1.1.2.21</v>
      </c>
      <c r="B71" s="262" t="str">
        <f>' План финансирования кап.вложен'!B68</f>
        <v>Реконструкция зданий и сооружений</v>
      </c>
      <c r="C71" s="2" t="str">
        <f>' План финансирования кап.вложен'!C68</f>
        <v>I_СПС_2021_1.2.1.1.2.13</v>
      </c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</row>
    <row r="72" spans="1:33" x14ac:dyDescent="0.25">
      <c r="A72" s="2" t="str">
        <f>' План финансирования кап.вложен'!A69</f>
        <v>1.2.1.1.2.22</v>
      </c>
      <c r="B72" s="262" t="str">
        <f>' План финансирования кап.вложен'!B69</f>
        <v>Реконструкция ОБР (ПИР)</v>
      </c>
      <c r="C72" s="2" t="str">
        <f>' План финансирования кап.вложен'!C69</f>
        <v>I_РЗА_2021_1.2.1.1.2.10</v>
      </c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</row>
    <row r="73" spans="1:33" ht="15.75" customHeight="1" x14ac:dyDescent="0.25">
      <c r="A73" s="2" t="str">
        <f>' План финансирования кап.вложен'!A70</f>
        <v>1.2.1.1.2.23</v>
      </c>
      <c r="B73" s="262" t="str">
        <f>' План финансирования кап.вложен'!B70</f>
        <v>Реконструкция автоматики сигнализации ЩПТ (ПИР)</v>
      </c>
      <c r="C73" s="2" t="str">
        <f>' План финансирования кап.вложен'!C70</f>
        <v>I_РЗА_2021_1.2.1.1.2.11</v>
      </c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</row>
    <row r="74" spans="1:33" s="120" customFormat="1" ht="31.5" customHeight="1" x14ac:dyDescent="0.25">
      <c r="A74" s="18" t="str">
        <f>' План финансирования кап.вложен'!A71</f>
        <v>1.2.1.1.3</v>
      </c>
      <c r="B74" s="356" t="str">
        <f>' План финансирования кап.вложен'!B71</f>
        <v>ПС Затон</v>
      </c>
      <c r="C74" s="18" t="str">
        <f>' План финансирования кап.вложен'!C71</f>
        <v>Г</v>
      </c>
      <c r="D74" s="255"/>
      <c r="E74" s="255"/>
      <c r="F74" s="255"/>
      <c r="G74" s="255"/>
      <c r="H74" s="255"/>
      <c r="I74" s="255">
        <f t="shared" ref="E74:AG74" si="6">SUM(I75:I76)</f>
        <v>1</v>
      </c>
      <c r="J74" s="255"/>
      <c r="K74" s="255"/>
      <c r="L74" s="255"/>
      <c r="M74" s="255"/>
      <c r="N74" s="255"/>
      <c r="O74" s="255">
        <f t="shared" si="6"/>
        <v>6</v>
      </c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</row>
    <row r="75" spans="1:33" x14ac:dyDescent="0.25">
      <c r="A75" s="2" t="str">
        <f>' План финансирования кап.вложен'!A72</f>
        <v>1.2.1.1.3.1</v>
      </c>
      <c r="B75" s="262" t="str">
        <f>' План финансирования кап.вложен'!B72</f>
        <v>Монтаж АТ-1</v>
      </c>
      <c r="C75" s="2" t="str">
        <f>' План финансирования кап.вложен'!C72</f>
        <v>I_СПС_2017_1.2.1.1.13.1</v>
      </c>
      <c r="D75" s="224"/>
      <c r="E75" s="224"/>
      <c r="F75" s="224"/>
      <c r="G75" s="224"/>
      <c r="H75" s="224"/>
      <c r="I75" s="224">
        <v>1</v>
      </c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</row>
    <row r="76" spans="1:33" ht="31.5" x14ac:dyDescent="0.25">
      <c r="A76" s="2" t="str">
        <f>' План финансирования кап.вложен'!A73</f>
        <v>1.2.1.1.3.2</v>
      </c>
      <c r="B76" s="262" t="str">
        <f>' План финансирования кап.вложен'!B73</f>
        <v>Установка токограничивающих реакторов на стороне 10 кВ АТ</v>
      </c>
      <c r="C76" s="2" t="str">
        <f>' План финансирования кап.вложен'!C73</f>
        <v>I_СПС_2017_1.2.1.1.13.2</v>
      </c>
      <c r="D76" s="224"/>
      <c r="E76" s="224"/>
      <c r="F76" s="224"/>
      <c r="G76" s="224"/>
      <c r="H76" s="224"/>
      <c r="I76" s="224"/>
      <c r="J76" s="224">
        <v>4</v>
      </c>
      <c r="K76" s="224"/>
      <c r="L76" s="224"/>
      <c r="M76" s="224"/>
      <c r="N76" s="224"/>
      <c r="O76" s="224">
        <v>6</v>
      </c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</row>
    <row r="77" spans="1:33" s="120" customFormat="1" x14ac:dyDescent="0.25">
      <c r="A77" s="18" t="str">
        <f>' План финансирования кап.вложен'!A74</f>
        <v>1.2.1.1.4</v>
      </c>
      <c r="B77" s="356" t="str">
        <f>' План финансирования кап.вложен'!B74</f>
        <v>ПС НПЗ</v>
      </c>
      <c r="C77" s="18" t="str">
        <f>' План финансирования кап.вложен'!C74</f>
        <v>Г</v>
      </c>
      <c r="D77" s="255"/>
      <c r="E77" s="255"/>
      <c r="F77" s="255"/>
      <c r="G77" s="255"/>
      <c r="H77" s="255"/>
      <c r="I77" s="255">
        <f>SUBTOTAL(9,I80:I85)</f>
        <v>0</v>
      </c>
      <c r="J77" s="255"/>
      <c r="K77" s="255"/>
      <c r="L77" s="255"/>
      <c r="M77" s="255"/>
      <c r="N77" s="255"/>
      <c r="O77" s="255">
        <f t="shared" ref="E77:AG77" si="7">SUM(O78:O90)</f>
        <v>17</v>
      </c>
      <c r="P77" s="255"/>
      <c r="Q77" s="255"/>
      <c r="R77" s="255"/>
      <c r="S77" s="255"/>
      <c r="T77" s="255"/>
      <c r="U77" s="255">
        <f t="shared" si="7"/>
        <v>13</v>
      </c>
      <c r="V77" s="255"/>
      <c r="W77" s="255"/>
      <c r="X77" s="255"/>
      <c r="Y77" s="255"/>
      <c r="Z77" s="255"/>
      <c r="AA77" s="255">
        <f t="shared" si="7"/>
        <v>16</v>
      </c>
      <c r="AB77" s="255"/>
      <c r="AC77" s="255"/>
      <c r="AD77" s="255"/>
      <c r="AE77" s="255"/>
      <c r="AF77" s="255"/>
      <c r="AG77" s="255">
        <f t="shared" si="7"/>
        <v>5</v>
      </c>
    </row>
    <row r="78" spans="1:33" ht="47.25" x14ac:dyDescent="0.25">
      <c r="A78" s="2" t="str">
        <f>' План финансирования кап.вложен'!A75</f>
        <v>1.2.1.1.4.1</v>
      </c>
      <c r="B78" s="262" t="str">
        <f>' План финансирования кап.вложен'!B75</f>
        <v>Реконструкция защит ШСВ-110 кВ, СВ-110кВ (Кредиторская задолжность 2016 г.)</v>
      </c>
      <c r="C78" s="2" t="str">
        <f>' План финансирования кап.вложен'!C75</f>
        <v>I_РЗА_2016_1.2.1.1.4.5</v>
      </c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</row>
    <row r="79" spans="1:33" x14ac:dyDescent="0.25">
      <c r="A79" s="2" t="str">
        <f>' План финансирования кап.вложен'!A76</f>
        <v>1.2.1.1.4.2</v>
      </c>
      <c r="B79" s="262" t="str">
        <f>' План финансирования кап.вложен'!B76</f>
        <v>Замена ЩСН-0,4 кВ</v>
      </c>
      <c r="C79" s="2" t="str">
        <f>' План финансирования кап.вложен'!C76</f>
        <v>I_СПС_2018_1.2.1.1.8.2</v>
      </c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>
        <v>4</v>
      </c>
      <c r="Q79" s="224"/>
      <c r="R79" s="224"/>
      <c r="S79" s="224"/>
      <c r="T79" s="224"/>
      <c r="U79" s="224">
        <v>1</v>
      </c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</row>
    <row r="80" spans="1:33" x14ac:dyDescent="0.25">
      <c r="A80" s="2" t="str">
        <f>' План финансирования кап.вложен'!A77</f>
        <v>1.2.1.1.4.3</v>
      </c>
      <c r="B80" s="262" t="str">
        <f>' План финансирования кап.вложен'!B77</f>
        <v>Замена разъеденителей 35кВ 110 кВ</v>
      </c>
      <c r="C80" s="2" t="str">
        <f>' План финансирования кап.вложен'!C77</f>
        <v>I_СПС_2018_1.2.1.1.8.3</v>
      </c>
      <c r="D80" s="224"/>
      <c r="E80" s="224"/>
      <c r="F80" s="224"/>
      <c r="G80" s="224"/>
      <c r="H80" s="224"/>
      <c r="I80" s="224"/>
      <c r="J80" s="224">
        <v>3</v>
      </c>
      <c r="K80" s="224"/>
      <c r="L80" s="224"/>
      <c r="M80" s="224"/>
      <c r="N80" s="224"/>
      <c r="O80" s="224">
        <v>10</v>
      </c>
      <c r="P80" s="224">
        <v>3</v>
      </c>
      <c r="Q80" s="224"/>
      <c r="R80" s="224"/>
      <c r="S80" s="224"/>
      <c r="T80" s="224"/>
      <c r="U80" s="224">
        <v>6</v>
      </c>
      <c r="V80" s="224">
        <v>3</v>
      </c>
      <c r="W80" s="224"/>
      <c r="X80" s="224"/>
      <c r="Y80" s="224"/>
      <c r="Z80" s="224"/>
      <c r="AA80" s="224">
        <v>9</v>
      </c>
      <c r="AB80" s="224">
        <v>3</v>
      </c>
      <c r="AC80" s="224"/>
      <c r="AD80" s="224"/>
      <c r="AE80" s="224"/>
      <c r="AF80" s="224"/>
      <c r="AG80" s="224">
        <v>3</v>
      </c>
    </row>
    <row r="81" spans="1:33" ht="31.5" x14ac:dyDescent="0.25">
      <c r="A81" s="2" t="str">
        <f>' План финансирования кап.вложен'!A78</f>
        <v>1.2.1.1.4.4</v>
      </c>
      <c r="B81" s="262" t="str">
        <f>' План финансирования кап.вложен'!B78</f>
        <v>Реконструкция центральной сигнализации</v>
      </c>
      <c r="C81" s="2" t="str">
        <f>' План финансирования кап.вложен'!C78</f>
        <v>I_РЗА_2018_1.2.1.1.8.4</v>
      </c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>
        <v>4</v>
      </c>
      <c r="Q81" s="224"/>
      <c r="R81" s="224"/>
      <c r="S81" s="224"/>
      <c r="T81" s="224"/>
      <c r="U81" s="224">
        <v>1</v>
      </c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</row>
    <row r="82" spans="1:33" x14ac:dyDescent="0.25">
      <c r="A82" s="2" t="str">
        <f>' План финансирования кап.вложен'!A79</f>
        <v>1.2.1.1.4.5</v>
      </c>
      <c r="B82" s="262" t="str">
        <f>' План финансирования кап.вложен'!B79</f>
        <v>Реконструкция защит ВЛ-110 кВ</v>
      </c>
      <c r="C82" s="2" t="str">
        <f>' План финансирования кап.вложен'!C79</f>
        <v>I_РЗА_2018_1.2.1.1.8.5</v>
      </c>
      <c r="D82" s="224"/>
      <c r="E82" s="224"/>
      <c r="F82" s="224"/>
      <c r="G82" s="224"/>
      <c r="H82" s="224"/>
      <c r="I82" s="224"/>
      <c r="J82" s="224">
        <v>4</v>
      </c>
      <c r="K82" s="224"/>
      <c r="L82" s="224"/>
      <c r="M82" s="224"/>
      <c r="N82" s="224"/>
      <c r="O82" s="224">
        <v>4</v>
      </c>
      <c r="P82" s="224">
        <v>4</v>
      </c>
      <c r="Q82" s="224"/>
      <c r="R82" s="224"/>
      <c r="S82" s="224"/>
      <c r="T82" s="224"/>
      <c r="U82" s="224">
        <v>1</v>
      </c>
      <c r="V82" s="224">
        <v>4</v>
      </c>
      <c r="W82" s="224"/>
      <c r="X82" s="224"/>
      <c r="Y82" s="224"/>
      <c r="Z82" s="224"/>
      <c r="AA82" s="224">
        <v>1</v>
      </c>
      <c r="AB82" s="224">
        <v>4</v>
      </c>
      <c r="AC82" s="224"/>
      <c r="AD82" s="224"/>
      <c r="AE82" s="224"/>
      <c r="AF82" s="224"/>
      <c r="AG82" s="224">
        <v>2</v>
      </c>
    </row>
    <row r="83" spans="1:33" x14ac:dyDescent="0.25">
      <c r="A83" s="2" t="str">
        <f>' План финансирования кап.вложен'!A80</f>
        <v>1.2.1.1.4.6</v>
      </c>
      <c r="B83" s="262" t="str">
        <f>' План финансирования кап.вложен'!B80</f>
        <v>Реконструкция ПА</v>
      </c>
      <c r="C83" s="2" t="str">
        <f>' План финансирования кап.вложен'!C80</f>
        <v>I_РЗА_2018_1.2.1.1.8.6</v>
      </c>
      <c r="D83" s="224"/>
      <c r="E83" s="224"/>
      <c r="F83" s="224"/>
      <c r="G83" s="224"/>
      <c r="H83" s="224"/>
      <c r="I83" s="224"/>
      <c r="J83" s="224">
        <v>4</v>
      </c>
      <c r="K83" s="224"/>
      <c r="L83" s="224"/>
      <c r="M83" s="224"/>
      <c r="N83" s="224"/>
      <c r="O83" s="224">
        <v>1</v>
      </c>
      <c r="P83" s="224">
        <v>4</v>
      </c>
      <c r="Q83" s="224"/>
      <c r="R83" s="224"/>
      <c r="S83" s="224"/>
      <c r="T83" s="224"/>
      <c r="U83" s="224">
        <v>3</v>
      </c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</row>
    <row r="84" spans="1:33" x14ac:dyDescent="0.25">
      <c r="A84" s="2" t="str">
        <f>' План финансирования кап.вложен'!A81</f>
        <v>1.2.1.1.4.7</v>
      </c>
      <c r="B84" s="262" t="str">
        <f>' План финансирования кап.вложен'!B81</f>
        <v>Реконструкция ДЗШ-110 кВ</v>
      </c>
      <c r="C84" s="2" t="str">
        <f>' План финансирования кап.вложен'!C81</f>
        <v>I_РЗА_2018_1.2.1.1.8.8</v>
      </c>
      <c r="D84" s="224"/>
      <c r="E84" s="224"/>
      <c r="F84" s="224"/>
      <c r="G84" s="224"/>
      <c r="H84" s="224"/>
      <c r="I84" s="224"/>
      <c r="J84" s="224">
        <v>4</v>
      </c>
      <c r="K84" s="224"/>
      <c r="L84" s="224"/>
      <c r="M84" s="224"/>
      <c r="N84" s="224"/>
      <c r="O84" s="224">
        <v>1</v>
      </c>
      <c r="P84" s="224"/>
      <c r="Q84" s="224"/>
      <c r="R84" s="224"/>
      <c r="S84" s="224"/>
      <c r="T84" s="224"/>
      <c r="U84" s="224"/>
      <c r="V84" s="224">
        <v>4</v>
      </c>
      <c r="W84" s="224"/>
      <c r="X84" s="224"/>
      <c r="Y84" s="224"/>
      <c r="Z84" s="224"/>
      <c r="AA84" s="224">
        <v>1</v>
      </c>
      <c r="AB84" s="224"/>
      <c r="AC84" s="224"/>
      <c r="AD84" s="224"/>
      <c r="AE84" s="224"/>
      <c r="AF84" s="224"/>
      <c r="AG84" s="224"/>
    </row>
    <row r="85" spans="1:33" x14ac:dyDescent="0.25">
      <c r="A85" s="2" t="str">
        <f>' План финансирования кап.вложен'!A82</f>
        <v>1.2.1.1.4.8</v>
      </c>
      <c r="B85" s="262" t="str">
        <f>' План финансирования кап.вложен'!B82</f>
        <v>Реконструкция защит ВЛ-220 кВ</v>
      </c>
      <c r="C85" s="2" t="str">
        <f>' План финансирования кап.вложен'!C82</f>
        <v>I_РЗА_2018_1.2.1.1.8.9</v>
      </c>
      <c r="D85" s="224"/>
      <c r="E85" s="224"/>
      <c r="F85" s="224"/>
      <c r="G85" s="224"/>
      <c r="H85" s="224"/>
      <c r="I85" s="224"/>
      <c r="J85" s="224">
        <v>4</v>
      </c>
      <c r="K85" s="224"/>
      <c r="L85" s="224"/>
      <c r="M85" s="224"/>
      <c r="N85" s="224"/>
      <c r="O85" s="224">
        <v>1</v>
      </c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</row>
    <row r="86" spans="1:33" ht="47.25" x14ac:dyDescent="0.25">
      <c r="A86" s="2" t="str">
        <f>' План финансирования кап.вложен'!A83</f>
        <v>1.2.1.1.4.9</v>
      </c>
      <c r="B86" s="262" t="str">
        <f>' План финансирования кап.вложен'!B83</f>
        <v>Реконструкция системы охлаждения АТ с заменой двигателей вентиляторов, турбин насосов, ШАОТов</v>
      </c>
      <c r="C86" s="2" t="str">
        <f>' План финансирования кап.вложен'!C83</f>
        <v>I_СПС_2019_1.2.1.1.8.2</v>
      </c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>
        <v>3</v>
      </c>
      <c r="Q86" s="224"/>
      <c r="R86" s="224"/>
      <c r="S86" s="224"/>
      <c r="T86" s="224"/>
      <c r="U86" s="224">
        <v>1</v>
      </c>
      <c r="V86" s="224">
        <v>4</v>
      </c>
      <c r="W86" s="224"/>
      <c r="X86" s="224"/>
      <c r="Y86" s="224"/>
      <c r="Z86" s="224"/>
      <c r="AA86" s="224">
        <v>1</v>
      </c>
      <c r="AB86" s="224"/>
      <c r="AC86" s="224"/>
      <c r="AD86" s="224"/>
      <c r="AE86" s="224"/>
      <c r="AF86" s="224"/>
      <c r="AG86" s="224"/>
    </row>
    <row r="87" spans="1:33" ht="47.25" x14ac:dyDescent="0.25">
      <c r="A87" s="2" t="str">
        <f>' План финансирования кап.вложен'!A84</f>
        <v>1.2.1.1.4.10</v>
      </c>
      <c r="B87" s="262" t="str">
        <f>' План финансирования кап.вложен'!B84</f>
        <v>Реконструкция системы  вентиляции и охлаждения помещений РЩ здания ОПУ (установка кондиционеров)</v>
      </c>
      <c r="C87" s="2" t="str">
        <f>' План финансирования кап.вложен'!C84</f>
        <v>I_СПС_2019_1.2.1.1.8.1</v>
      </c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</row>
    <row r="88" spans="1:33" x14ac:dyDescent="0.25">
      <c r="A88" s="2" t="str">
        <f>' План финансирования кап.вложен'!A85</f>
        <v>1.2.1.1.4.11</v>
      </c>
      <c r="B88" s="262" t="str">
        <f>' План финансирования кап.вложен'!B85</f>
        <v>Замена ТН-110 кВ</v>
      </c>
      <c r="C88" s="2" t="str">
        <f>' План финансирования кап.вложен'!C85</f>
        <v>I_СПС_2020_1.2.1.1.8.2</v>
      </c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>
        <v>4</v>
      </c>
      <c r="W88" s="224"/>
      <c r="X88" s="224"/>
      <c r="Y88" s="224"/>
      <c r="Z88" s="224"/>
      <c r="AA88" s="224">
        <v>3</v>
      </c>
      <c r="AB88" s="224"/>
      <c r="AC88" s="224"/>
      <c r="AD88" s="224"/>
      <c r="AE88" s="224"/>
      <c r="AF88" s="224"/>
      <c r="AG88" s="224"/>
    </row>
    <row r="89" spans="1:33" x14ac:dyDescent="0.25">
      <c r="A89" s="2" t="str">
        <f>' План финансирования кап.вложен'!A86</f>
        <v>1.2.1.1.4.12</v>
      </c>
      <c r="B89" s="262" t="str">
        <f>' План финансирования кап.вложен'!B86</f>
        <v>Реконструкция ОБР</v>
      </c>
      <c r="C89" s="2" t="str">
        <f>' План финансирования кап.вложен'!C86</f>
        <v>I_РЗА_2020_1.2.1.1.8.6</v>
      </c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>
        <v>4</v>
      </c>
      <c r="W89" s="224"/>
      <c r="X89" s="224"/>
      <c r="Y89" s="224"/>
      <c r="Z89" s="224"/>
      <c r="AA89" s="224">
        <v>1</v>
      </c>
      <c r="AB89" s="224"/>
      <c r="AC89" s="224"/>
      <c r="AD89" s="224"/>
      <c r="AE89" s="224"/>
      <c r="AF89" s="224"/>
      <c r="AG89" s="224"/>
    </row>
    <row r="90" spans="1:33" ht="31.5" x14ac:dyDescent="0.25">
      <c r="A90" s="2" t="str">
        <f>' План финансирования кап.вложен'!A87</f>
        <v>1.2.1.1.4.13</v>
      </c>
      <c r="B90" s="262" t="str">
        <f>' План финансирования кап.вложен'!B87</f>
        <v>Реконструкция автоматики сигнализации ЩПТ</v>
      </c>
      <c r="C90" s="2" t="str">
        <f>' План финансирования кап.вложен'!C87</f>
        <v>I_РЗА_2020_1.2.1.1.8.7</v>
      </c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</row>
    <row r="91" spans="1:33" s="120" customFormat="1" x14ac:dyDescent="0.25">
      <c r="A91" s="18" t="str">
        <f>' План финансирования кап.вложен'!A88</f>
        <v>1.2.1.1.5</v>
      </c>
      <c r="B91" s="356" t="str">
        <f>' План финансирования кап.вложен'!B88</f>
        <v>ПС Уфа-Южная</v>
      </c>
      <c r="C91" s="18" t="str">
        <f>' План финансирования кап.вложен'!C88</f>
        <v>Г</v>
      </c>
      <c r="D91" s="255"/>
      <c r="E91" s="255"/>
      <c r="F91" s="255"/>
      <c r="G91" s="255"/>
      <c r="H91" s="255"/>
      <c r="I91" s="255">
        <f t="shared" ref="E91:AG91" si="8">SUM(I92:I109)</f>
        <v>8</v>
      </c>
      <c r="J91" s="255"/>
      <c r="K91" s="255"/>
      <c r="L91" s="255"/>
      <c r="M91" s="255"/>
      <c r="N91" s="255"/>
      <c r="O91" s="255">
        <f t="shared" si="8"/>
        <v>5</v>
      </c>
      <c r="P91" s="255"/>
      <c r="Q91" s="255"/>
      <c r="R91" s="255"/>
      <c r="S91" s="255"/>
      <c r="T91" s="255"/>
      <c r="U91" s="255">
        <f t="shared" si="8"/>
        <v>31</v>
      </c>
      <c r="V91" s="255"/>
      <c r="W91" s="255"/>
      <c r="X91" s="255"/>
      <c r="Y91" s="255"/>
      <c r="Z91" s="255"/>
      <c r="AA91" s="255">
        <f t="shared" si="8"/>
        <v>15</v>
      </c>
      <c r="AB91" s="255"/>
      <c r="AC91" s="255"/>
      <c r="AD91" s="255"/>
      <c r="AE91" s="255"/>
      <c r="AF91" s="255"/>
      <c r="AG91" s="255">
        <f t="shared" si="8"/>
        <v>33</v>
      </c>
    </row>
    <row r="92" spans="1:33" x14ac:dyDescent="0.25">
      <c r="A92" s="2" t="str">
        <f>' План финансирования кап.вложен'!A89</f>
        <v>1.2.1.1.5.1</v>
      </c>
      <c r="B92" s="262" t="str">
        <f>' План финансирования кап.вложен'!B89</f>
        <v>Замена разъединителей 220 кВ</v>
      </c>
      <c r="C92" s="2" t="str">
        <f>' План финансирования кап.вложен'!C89</f>
        <v>I_СПС_2016_1.2.1.1.5.2</v>
      </c>
      <c r="D92" s="224">
        <v>3</v>
      </c>
      <c r="E92" s="224"/>
      <c r="F92" s="224"/>
      <c r="G92" s="224"/>
      <c r="H92" s="224"/>
      <c r="I92" s="224">
        <v>8</v>
      </c>
      <c r="J92" s="224"/>
      <c r="K92" s="224"/>
      <c r="L92" s="224"/>
      <c r="M92" s="224"/>
      <c r="N92" s="224"/>
      <c r="O92" s="224"/>
      <c r="P92" s="224">
        <v>3</v>
      </c>
      <c r="Q92" s="224"/>
      <c r="R92" s="224"/>
      <c r="S92" s="224"/>
      <c r="T92" s="224"/>
      <c r="U92" s="224">
        <v>3</v>
      </c>
      <c r="V92" s="224">
        <v>3</v>
      </c>
      <c r="W92" s="224"/>
      <c r="X92" s="224"/>
      <c r="Y92" s="224"/>
      <c r="Z92" s="224"/>
      <c r="AA92" s="224">
        <v>9</v>
      </c>
      <c r="AB92" s="224">
        <v>3</v>
      </c>
      <c r="AC92" s="224"/>
      <c r="AD92" s="224"/>
      <c r="AE92" s="224"/>
      <c r="AF92" s="224"/>
      <c r="AG92" s="224">
        <v>3</v>
      </c>
    </row>
    <row r="93" spans="1:33" x14ac:dyDescent="0.25">
      <c r="A93" s="2" t="str">
        <f>' План финансирования кап.вложен'!A90</f>
        <v>1.2.1.1.5.2</v>
      </c>
      <c r="B93" s="262" t="str">
        <f>' План финансирования кап.вложен'!B90</f>
        <v>Замена разъединителей 110 кВ</v>
      </c>
      <c r="C93" s="2" t="str">
        <f>' План финансирования кап.вложен'!C90</f>
        <v>I_СПС_2016_1.2.1.1.5.2</v>
      </c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>
        <v>3</v>
      </c>
      <c r="AC93" s="224"/>
      <c r="AD93" s="224"/>
      <c r="AE93" s="224"/>
      <c r="AF93" s="224"/>
      <c r="AG93" s="224">
        <v>9</v>
      </c>
    </row>
    <row r="94" spans="1:33" x14ac:dyDescent="0.25">
      <c r="A94" s="2" t="str">
        <f>' План финансирования кап.вложен'!A91</f>
        <v>1.2.1.1.5.3</v>
      </c>
      <c r="B94" s="262" t="str">
        <f>' План финансирования кап.вложен'!B91</f>
        <v>Реконструкция защит ВЛ-220 кВ</v>
      </c>
      <c r="C94" s="2" t="str">
        <f>' План финансирования кап.вложен'!C91</f>
        <v>I_РЗА_2018_1.2.1.1.3.2</v>
      </c>
      <c r="D94" s="224"/>
      <c r="E94" s="224"/>
      <c r="F94" s="224"/>
      <c r="G94" s="224"/>
      <c r="H94" s="224"/>
      <c r="I94" s="224"/>
      <c r="J94" s="224">
        <v>4</v>
      </c>
      <c r="K94" s="224"/>
      <c r="L94" s="224"/>
      <c r="M94" s="224"/>
      <c r="N94" s="224"/>
      <c r="O94" s="224">
        <v>3</v>
      </c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</row>
    <row r="95" spans="1:33" x14ac:dyDescent="0.25">
      <c r="A95" s="2" t="str">
        <f>' План финансирования кап.вложен'!A92</f>
        <v>1.2.1.1.5.4</v>
      </c>
      <c r="B95" s="262" t="str">
        <f>' План финансирования кап.вложен'!B92</f>
        <v>Реконструкция защит ОВ-220 кВ</v>
      </c>
      <c r="C95" s="2" t="str">
        <f>' План финансирования кап.вложен'!C92</f>
        <v>I_РЗА_2018_1.2.1.1.3.3</v>
      </c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>
        <v>4</v>
      </c>
      <c r="Q95" s="224"/>
      <c r="R95" s="224"/>
      <c r="S95" s="224"/>
      <c r="T95" s="224"/>
      <c r="U95" s="224">
        <v>2</v>
      </c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33" x14ac:dyDescent="0.25">
      <c r="A96" s="2" t="str">
        <f>' План финансирования кап.вложен'!A93</f>
        <v>1.2.1.1.5.5</v>
      </c>
      <c r="B96" s="262" t="str">
        <f>' План финансирования кап.вложен'!B93</f>
        <v>Реконструкция защит ОВ-110 кВ</v>
      </c>
      <c r="C96" s="2" t="str">
        <f>' План финансирования кап.вложен'!C93</f>
        <v>I_РЗА_2018_1.2.1.1.3.4</v>
      </c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>
        <v>4</v>
      </c>
      <c r="Q96" s="224"/>
      <c r="R96" s="224"/>
      <c r="S96" s="224"/>
      <c r="T96" s="224"/>
      <c r="U96" s="224">
        <v>2</v>
      </c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</row>
    <row r="97" spans="1:33" x14ac:dyDescent="0.25">
      <c r="A97" s="2" t="str">
        <f>' План финансирования кап.вложен'!A94</f>
        <v>1.2.1.1.5.6</v>
      </c>
      <c r="B97" s="262" t="str">
        <f>' План финансирования кап.вложен'!B94</f>
        <v xml:space="preserve">Модернизация ПА-110 кВ </v>
      </c>
      <c r="C97" s="2" t="str">
        <f>' План финансирования кап.вложен'!C94</f>
        <v>I_РЗА_2018_1.2.1.1.3.5</v>
      </c>
      <c r="D97" s="224"/>
      <c r="E97" s="224"/>
      <c r="F97" s="224"/>
      <c r="G97" s="224"/>
      <c r="H97" s="224"/>
      <c r="I97" s="224"/>
      <c r="J97" s="224">
        <v>4</v>
      </c>
      <c r="K97" s="224"/>
      <c r="L97" s="224"/>
      <c r="M97" s="224"/>
      <c r="N97" s="224"/>
      <c r="O97" s="224">
        <v>1</v>
      </c>
      <c r="P97" s="224">
        <v>4</v>
      </c>
      <c r="Q97" s="224"/>
      <c r="R97" s="224"/>
      <c r="S97" s="224"/>
      <c r="T97" s="224"/>
      <c r="U97" s="224">
        <v>3</v>
      </c>
      <c r="V97" s="224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</row>
    <row r="98" spans="1:33" ht="31.5" x14ac:dyDescent="0.25">
      <c r="A98" s="2" t="str">
        <f>' План финансирования кап.вложен'!A95</f>
        <v>1.2.1.1.5.7</v>
      </c>
      <c r="B98" s="262" t="str">
        <f>' План финансирования кап.вложен'!B95</f>
        <v>Реконструкция центральной сигнализации</v>
      </c>
      <c r="C98" s="2" t="str">
        <f>' План финансирования кап.вложен'!C95</f>
        <v>I_РЗА_2018_1.2.1.1.3.7</v>
      </c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>
        <v>4</v>
      </c>
      <c r="Q98" s="224"/>
      <c r="R98" s="224"/>
      <c r="S98" s="224"/>
      <c r="T98" s="224"/>
      <c r="U98" s="224">
        <v>5</v>
      </c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</row>
    <row r="99" spans="1:33" x14ac:dyDescent="0.25">
      <c r="A99" s="2" t="str">
        <f>' План финансирования кап.вложен'!A96</f>
        <v>1.2.1.1.5.8</v>
      </c>
      <c r="B99" s="262" t="str">
        <f>' План финансирования кап.вложен'!B96</f>
        <v>Реконструкция защит ВЛ-110 кВ</v>
      </c>
      <c r="C99" s="2" t="str">
        <f>' План финансирования кап.вложен'!C96</f>
        <v>I_РЗА_2018_1.2.1.1.3.9</v>
      </c>
      <c r="D99" s="224"/>
      <c r="E99" s="224"/>
      <c r="F99" s="224"/>
      <c r="G99" s="224"/>
      <c r="H99" s="224"/>
      <c r="I99" s="224"/>
      <c r="J99" s="224">
        <v>4</v>
      </c>
      <c r="K99" s="224"/>
      <c r="L99" s="224"/>
      <c r="M99" s="224"/>
      <c r="N99" s="224"/>
      <c r="O99" s="224">
        <v>1</v>
      </c>
      <c r="P99" s="224">
        <v>4</v>
      </c>
      <c r="Q99" s="224"/>
      <c r="R99" s="224"/>
      <c r="S99" s="224"/>
      <c r="T99" s="224"/>
      <c r="U99" s="224">
        <v>1</v>
      </c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</row>
    <row r="100" spans="1:33" x14ac:dyDescent="0.25">
      <c r="A100" s="2" t="str">
        <f>' План финансирования кап.вложен'!A97</f>
        <v>1.2.1.1.5.9</v>
      </c>
      <c r="B100" s="262" t="str">
        <f>' План финансирования кап.вложен'!B97</f>
        <v>Реконструкция РЗА ШСВ-220 кВ</v>
      </c>
      <c r="C100" s="2" t="str">
        <f>' План финансирования кап.вложен'!C97</f>
        <v>I_РЗА_2018_1.2.1.1.3.10</v>
      </c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>
        <v>4</v>
      </c>
      <c r="Q100" s="224"/>
      <c r="R100" s="224"/>
      <c r="S100" s="224"/>
      <c r="T100" s="224"/>
      <c r="U100" s="224">
        <v>3</v>
      </c>
      <c r="V100" s="224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</row>
    <row r="101" spans="1:33" ht="31.5" x14ac:dyDescent="0.25">
      <c r="A101" s="2" t="str">
        <f>' План финансирования кап.вложен'!A98</f>
        <v>1.2.1.1.5.10</v>
      </c>
      <c r="B101" s="262" t="str">
        <f>' План финансирования кап.вложен'!B98</f>
        <v>Реконструкция РЗА ШСВ-110 кВ СВ-110 кВ</v>
      </c>
      <c r="C101" s="2" t="str">
        <f>' План финансирования кап.вложен'!C98</f>
        <v>I_РЗА_2018_1.2.1.1.3.11</v>
      </c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>
        <v>4</v>
      </c>
      <c r="Q101" s="224"/>
      <c r="R101" s="224"/>
      <c r="S101" s="224"/>
      <c r="T101" s="224"/>
      <c r="U101" s="224">
        <v>5</v>
      </c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</row>
    <row r="102" spans="1:33" x14ac:dyDescent="0.25">
      <c r="A102" s="2" t="str">
        <f>' План финансирования кап.вложен'!A99</f>
        <v>1.2.1.1.5.11</v>
      </c>
      <c r="B102" s="262" t="str">
        <f>' План финансирования кап.вложен'!B99</f>
        <v>Реконструкция АТ с заменой ввода 220</v>
      </c>
      <c r="C102" s="2" t="str">
        <f>' План финансирования кап.вложен'!C99</f>
        <v>I_СПС_2019_1.2.1.1.3.1</v>
      </c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>
        <v>3</v>
      </c>
      <c r="Q102" s="224"/>
      <c r="R102" s="224"/>
      <c r="S102" s="224"/>
      <c r="T102" s="224"/>
      <c r="U102" s="224">
        <v>3</v>
      </c>
      <c r="V102" s="224">
        <v>3</v>
      </c>
      <c r="W102" s="224"/>
      <c r="X102" s="224"/>
      <c r="Y102" s="224"/>
      <c r="Z102" s="224"/>
      <c r="AA102" s="224">
        <v>2</v>
      </c>
      <c r="AB102" s="224"/>
      <c r="AC102" s="224"/>
      <c r="AD102" s="224"/>
      <c r="AE102" s="224"/>
      <c r="AF102" s="224"/>
      <c r="AG102" s="224"/>
    </row>
    <row r="103" spans="1:33" x14ac:dyDescent="0.25">
      <c r="A103" s="2" t="str">
        <f>' План финансирования кап.вложен'!A100</f>
        <v>1.2.1.1.5.12</v>
      </c>
      <c r="B103" s="262" t="str">
        <f>' План финансирования кап.вложен'!B100</f>
        <v>Замена ТТ-220 кВ и ВМТ-220 кВ</v>
      </c>
      <c r="C103" s="2" t="str">
        <f>' План финансирования кап.вложен'!C100</f>
        <v>I_СПС_2019_1.2.1.1.3.4</v>
      </c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>
        <v>3</v>
      </c>
      <c r="AC103" s="224"/>
      <c r="AD103" s="224"/>
      <c r="AE103" s="224"/>
      <c r="AF103" s="224"/>
      <c r="AG103" s="224">
        <v>2</v>
      </c>
    </row>
    <row r="104" spans="1:33" x14ac:dyDescent="0.25">
      <c r="A104" s="2" t="str">
        <f>' План финансирования кап.вложен'!A101</f>
        <v>1.2.1.1.5.13</v>
      </c>
      <c r="B104" s="262" t="str">
        <f>' План финансирования кап.вложен'!B101</f>
        <v>Реконструкции защит АТ</v>
      </c>
      <c r="C104" s="2" t="str">
        <f>' План финансирования кап.вложен'!C101</f>
        <v>I_РЗА_2019_1.2.1.1.3.6</v>
      </c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>
        <v>4</v>
      </c>
      <c r="Q104" s="224"/>
      <c r="R104" s="224"/>
      <c r="S104" s="224"/>
      <c r="T104" s="224"/>
      <c r="U104" s="224">
        <v>1</v>
      </c>
      <c r="V104" s="224">
        <v>4</v>
      </c>
      <c r="W104" s="224"/>
      <c r="X104" s="224"/>
      <c r="Y104" s="224"/>
      <c r="Z104" s="224"/>
      <c r="AA104" s="224">
        <v>1</v>
      </c>
      <c r="AB104" s="224">
        <v>4</v>
      </c>
      <c r="AC104" s="224"/>
      <c r="AD104" s="224"/>
      <c r="AE104" s="224"/>
      <c r="AF104" s="224"/>
      <c r="AG104" s="224">
        <v>5</v>
      </c>
    </row>
    <row r="105" spans="1:33" x14ac:dyDescent="0.25">
      <c r="A105" s="2" t="str">
        <f>' План финансирования кап.вложен'!A102</f>
        <v>1.2.1.1.5.14</v>
      </c>
      <c r="B105" s="262" t="str">
        <f>' План финансирования кап.вложен'!B102</f>
        <v>Замена ТТ-220 кВ</v>
      </c>
      <c r="C105" s="2" t="str">
        <f>' План финансирования кап.вложен'!C102</f>
        <v>I_СПС_2020_1.2.1.1.3.3</v>
      </c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>
        <v>4</v>
      </c>
      <c r="AC105" s="224"/>
      <c r="AD105" s="224"/>
      <c r="AE105" s="224"/>
      <c r="AF105" s="224"/>
      <c r="AG105" s="224">
        <v>3</v>
      </c>
    </row>
    <row r="106" spans="1:33" x14ac:dyDescent="0.25">
      <c r="A106" s="2" t="str">
        <f>' План финансирования кап.вложен'!A103</f>
        <v>1.2.1.1.5.15</v>
      </c>
      <c r="B106" s="262" t="str">
        <f>' План финансирования кап.вложен'!B103</f>
        <v>Замена ТН-220,110 кВ</v>
      </c>
      <c r="C106" s="2" t="str">
        <f>' План финансирования кап.вложен'!C103</f>
        <v>I_СПС_2020_1.2.1.1.3.4</v>
      </c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>
        <v>4</v>
      </c>
      <c r="AC106" s="224"/>
      <c r="AD106" s="224"/>
      <c r="AE106" s="224"/>
      <c r="AF106" s="224"/>
      <c r="AG106" s="224">
        <v>3</v>
      </c>
    </row>
    <row r="107" spans="1:33" x14ac:dyDescent="0.25">
      <c r="A107" s="2" t="str">
        <f>' План финансирования кап.вложен'!A104</f>
        <v>1.2.1.1.5.16</v>
      </c>
      <c r="B107" s="262" t="str">
        <f>' План финансирования кап.вложен'!B104</f>
        <v>Замена ТТ-110 кВ</v>
      </c>
      <c r="C107" s="2" t="str">
        <f>' План финансирования кап.вложен'!C104</f>
        <v>I_СПС_2020_1.2.1.1.3.5</v>
      </c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>
        <v>3</v>
      </c>
      <c r="Q107" s="224"/>
      <c r="R107" s="224"/>
      <c r="S107" s="224"/>
      <c r="T107" s="224"/>
      <c r="U107" s="224">
        <v>3</v>
      </c>
      <c r="V107" s="224">
        <v>4</v>
      </c>
      <c r="W107" s="224"/>
      <c r="X107" s="224"/>
      <c r="Y107" s="224"/>
      <c r="Z107" s="224"/>
      <c r="AA107" s="224">
        <v>3</v>
      </c>
      <c r="AB107" s="224">
        <v>4</v>
      </c>
      <c r="AC107" s="224"/>
      <c r="AD107" s="224"/>
      <c r="AE107" s="224"/>
      <c r="AF107" s="224"/>
      <c r="AG107" s="224">
        <v>6</v>
      </c>
    </row>
    <row r="108" spans="1:33" x14ac:dyDescent="0.25">
      <c r="A108" s="2" t="str">
        <f>' План финансирования кап.вложен'!A105</f>
        <v>1.2.1.1.5.17</v>
      </c>
      <c r="B108" s="262" t="str">
        <f>' План финансирования кап.вложен'!B105</f>
        <v>Реконструкция ОБР</v>
      </c>
      <c r="C108" s="2" t="str">
        <f>' План финансирования кап.вложен'!C105</f>
        <v>I_РЗА_2021_1.2.1.1.3.6</v>
      </c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>
        <v>4</v>
      </c>
      <c r="AC108" s="224"/>
      <c r="AD108" s="224"/>
      <c r="AE108" s="224"/>
      <c r="AF108" s="224"/>
      <c r="AG108" s="224">
        <v>2</v>
      </c>
    </row>
    <row r="109" spans="1:33" ht="31.5" x14ac:dyDescent="0.25">
      <c r="A109" s="2" t="str">
        <f>' План финансирования кап.вложен'!A106</f>
        <v>1.2.1.1.5.18</v>
      </c>
      <c r="B109" s="262" t="str">
        <f>' План финансирования кап.вложен'!B106</f>
        <v>Реконструкция автоматики сигнализации ЩПТ</v>
      </c>
      <c r="C109" s="2" t="str">
        <f>' План финансирования кап.вложен'!C106</f>
        <v>I_РЗА_2021_1.2.1.1.3.7</v>
      </c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24"/>
      <c r="AD109" s="224"/>
      <c r="AE109" s="224"/>
      <c r="AF109" s="224"/>
      <c r="AG109" s="224"/>
    </row>
    <row r="110" spans="1:33" s="120" customFormat="1" x14ac:dyDescent="0.25">
      <c r="A110" s="18" t="str">
        <f>' План финансирования кап.вложен'!A107</f>
        <v>1.2.1.1.6</v>
      </c>
      <c r="B110" s="356" t="str">
        <f>' План финансирования кап.вложен'!B107</f>
        <v>ПС Белорецк-220</v>
      </c>
      <c r="C110" s="18" t="str">
        <f>' План финансирования кап.вложен'!C107</f>
        <v>Г</v>
      </c>
      <c r="D110" s="255"/>
      <c r="E110" s="255"/>
      <c r="F110" s="255"/>
      <c r="G110" s="255"/>
      <c r="H110" s="255"/>
      <c r="I110" s="255">
        <f t="shared" ref="E110:AG110" si="9">SUM(I111:I129)</f>
        <v>2</v>
      </c>
      <c r="J110" s="255"/>
      <c r="K110" s="255"/>
      <c r="L110" s="255"/>
      <c r="M110" s="255"/>
      <c r="N110" s="255"/>
      <c r="O110" s="255">
        <f t="shared" si="9"/>
        <v>4</v>
      </c>
      <c r="P110" s="255"/>
      <c r="Q110" s="255"/>
      <c r="R110" s="255"/>
      <c r="S110" s="255"/>
      <c r="T110" s="255"/>
      <c r="U110" s="255">
        <f t="shared" si="9"/>
        <v>23</v>
      </c>
      <c r="V110" s="255"/>
      <c r="W110" s="255"/>
      <c r="X110" s="255"/>
      <c r="Y110" s="255"/>
      <c r="Z110" s="255"/>
      <c r="AA110" s="255">
        <f t="shared" si="9"/>
        <v>17</v>
      </c>
      <c r="AB110" s="255"/>
      <c r="AC110" s="255"/>
      <c r="AD110" s="255"/>
      <c r="AE110" s="255"/>
      <c r="AF110" s="255"/>
      <c r="AG110" s="255">
        <f t="shared" si="9"/>
        <v>14</v>
      </c>
    </row>
    <row r="111" spans="1:33" x14ac:dyDescent="0.25">
      <c r="A111" s="2" t="str">
        <f>' План финансирования кап.вложен'!A108</f>
        <v>1.2.1.1.6.1</v>
      </c>
      <c r="B111" s="262" t="str">
        <f>' План финансирования кап.вложен'!B108</f>
        <v>Замена ВМ-220 кВ на элегазовый</v>
      </c>
      <c r="C111" s="2" t="str">
        <f>' План финансирования кап.вложен'!C108</f>
        <v>I_СПС_2017_1.2.1.1.5.1</v>
      </c>
      <c r="D111" s="224"/>
      <c r="E111" s="224"/>
      <c r="F111" s="224"/>
      <c r="G111" s="224"/>
      <c r="H111" s="224"/>
      <c r="I111" s="224">
        <v>1</v>
      </c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24"/>
      <c r="AD111" s="224"/>
      <c r="AE111" s="224"/>
      <c r="AF111" s="224"/>
      <c r="AG111" s="224"/>
    </row>
    <row r="112" spans="1:33" ht="47.25" x14ac:dyDescent="0.25">
      <c r="A112" s="2" t="str">
        <f>' План финансирования кап.вложен'!A109</f>
        <v>1.2.1.1.6.2</v>
      </c>
      <c r="B112" s="262" t="str">
        <f>' План финансирования кап.вложен'!B109</f>
        <v>Замена АПП ВЛ 110 кВ Белорецк-220 – Серменево-тяга, ВЛ 110 кВ Белорецк-220 – Юша-тяга</v>
      </c>
      <c r="C112" s="2" t="str">
        <f>' План финансирования кап.вложен'!C109</f>
        <v>I_РЗА_2017_1.2.1.1.5.2</v>
      </c>
      <c r="D112" s="224"/>
      <c r="E112" s="224"/>
      <c r="F112" s="224"/>
      <c r="G112" s="224"/>
      <c r="H112" s="224"/>
      <c r="I112" s="224">
        <v>1</v>
      </c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24"/>
      <c r="AG112" s="224"/>
    </row>
    <row r="113" spans="1:33" ht="31.5" x14ac:dyDescent="0.25">
      <c r="A113" s="2" t="str">
        <f>' План финансирования кап.вложен'!A110</f>
        <v>1.2.1.1.6.3</v>
      </c>
      <c r="B113" s="262" t="str">
        <f>' План финансирования кап.вложен'!B110</f>
        <v>Замена ШАОТ АТ-1 (кредиторская задолжность 2016 г)</v>
      </c>
      <c r="C113" s="2" t="str">
        <f>' План финансирования кап.вложен'!C110</f>
        <v>I_РЗА_2017_1.2.1.1.5.3</v>
      </c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24"/>
      <c r="AD113" s="224"/>
      <c r="AE113" s="224"/>
      <c r="AF113" s="224"/>
      <c r="AG113" s="224"/>
    </row>
    <row r="114" spans="1:33" ht="31.5" x14ac:dyDescent="0.25">
      <c r="A114" s="2" t="str">
        <f>' План финансирования кап.вложен'!A111</f>
        <v>1.2.1.1.6.4</v>
      </c>
      <c r="B114" s="262" t="str">
        <f>' План финансирования кап.вложен'!B111</f>
        <v>Реконструкция основных защит ВЛ-110 кВ</v>
      </c>
      <c r="C114" s="2" t="str">
        <f>' План финансирования кап.вложен'!C111</f>
        <v>I_РЗА_2018_1.2.1.1.5.3</v>
      </c>
      <c r="D114" s="224"/>
      <c r="E114" s="224"/>
      <c r="F114" s="224"/>
      <c r="G114" s="224"/>
      <c r="H114" s="224"/>
      <c r="I114" s="224"/>
      <c r="J114" s="224">
        <v>4</v>
      </c>
      <c r="K114" s="224"/>
      <c r="L114" s="224"/>
      <c r="M114" s="224"/>
      <c r="N114" s="224"/>
      <c r="O114" s="224">
        <v>3</v>
      </c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24"/>
      <c r="AD114" s="224"/>
      <c r="AE114" s="224"/>
      <c r="AF114" s="224"/>
      <c r="AG114" s="224"/>
    </row>
    <row r="115" spans="1:33" x14ac:dyDescent="0.25">
      <c r="A115" s="2" t="str">
        <f>' План финансирования кап.вложен'!A112</f>
        <v>1.2.1.1.6.5</v>
      </c>
      <c r="B115" s="262" t="str">
        <f>' План финансирования кап.вложен'!B112</f>
        <v>Замена ТН-220 кВ</v>
      </c>
      <c r="C115" s="2" t="str">
        <f>' План финансирования кап.вложен'!C112</f>
        <v>I_СПС_2018_1.2.1.1.5.5</v>
      </c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>
        <v>3</v>
      </c>
      <c r="Q115" s="224"/>
      <c r="R115" s="224"/>
      <c r="S115" s="224"/>
      <c r="T115" s="224"/>
      <c r="U115" s="224">
        <v>3</v>
      </c>
      <c r="V115" s="224"/>
      <c r="W115" s="224"/>
      <c r="X115" s="224"/>
      <c r="Y115" s="224"/>
      <c r="Z115" s="224"/>
      <c r="AA115" s="224"/>
      <c r="AB115" s="224"/>
      <c r="AC115" s="224"/>
      <c r="AD115" s="224"/>
      <c r="AE115" s="224"/>
      <c r="AF115" s="224"/>
      <c r="AG115" s="224"/>
    </row>
    <row r="116" spans="1:33" x14ac:dyDescent="0.25">
      <c r="A116" s="2" t="str">
        <f>' План финансирования кап.вложен'!A113</f>
        <v>1.2.1.1.6.6</v>
      </c>
      <c r="B116" s="262" t="str">
        <f>' План финансирования кап.вложен'!B113</f>
        <v xml:space="preserve">Замена В-110 кВ и ТТ-110 кВ </v>
      </c>
      <c r="C116" s="2" t="str">
        <f>' План финансирования кап.вложен'!C113</f>
        <v>I_СПС_2018_1.2.1.1.5.6</v>
      </c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>
        <v>3</v>
      </c>
      <c r="Q116" s="224"/>
      <c r="R116" s="224"/>
      <c r="S116" s="224"/>
      <c r="T116" s="224"/>
      <c r="U116" s="224">
        <v>6</v>
      </c>
      <c r="V116" s="224"/>
      <c r="W116" s="224"/>
      <c r="X116" s="224"/>
      <c r="Y116" s="224"/>
      <c r="Z116" s="224"/>
      <c r="AA116" s="224"/>
      <c r="AB116" s="224"/>
      <c r="AC116" s="224"/>
      <c r="AD116" s="224"/>
      <c r="AE116" s="224"/>
      <c r="AF116" s="224"/>
      <c r="AG116" s="224"/>
    </row>
    <row r="117" spans="1:33" x14ac:dyDescent="0.25">
      <c r="A117" s="2" t="str">
        <f>' План финансирования кап.вложен'!A114</f>
        <v>1.2.1.1.6.7</v>
      </c>
      <c r="B117" s="262" t="str">
        <f>' План финансирования кап.вложен'!B114</f>
        <v>Замена ТТ-220 кВ</v>
      </c>
      <c r="C117" s="2" t="str">
        <f>' План финансирования кап.вложен'!C114</f>
        <v>I_СПС_2019_1.2.1.1.5.1</v>
      </c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>
        <v>3</v>
      </c>
      <c r="Q117" s="224"/>
      <c r="R117" s="224"/>
      <c r="S117" s="224"/>
      <c r="T117" s="224"/>
      <c r="U117" s="224">
        <v>3</v>
      </c>
      <c r="V117" s="224"/>
      <c r="W117" s="224"/>
      <c r="X117" s="224"/>
      <c r="Y117" s="224"/>
      <c r="Z117" s="224"/>
      <c r="AA117" s="224"/>
      <c r="AB117" s="224"/>
      <c r="AC117" s="224"/>
      <c r="AD117" s="224"/>
      <c r="AE117" s="224"/>
      <c r="AF117" s="224"/>
      <c r="AG117" s="224"/>
    </row>
    <row r="118" spans="1:33" x14ac:dyDescent="0.25">
      <c r="A118" s="2" t="str">
        <f>' План финансирования кап.вложен'!A115</f>
        <v>1.2.1.1.6.8</v>
      </c>
      <c r="B118" s="262" t="str">
        <f>' План финансирования кап.вложен'!B115</f>
        <v>Замена разъеденителейт 110 кВ</v>
      </c>
      <c r="C118" s="2" t="str">
        <f>' План финансирования кап.вложен'!C115</f>
        <v>I_СПС_2019_1.2.1.1.5.3</v>
      </c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>
        <v>3</v>
      </c>
      <c r="Q118" s="224"/>
      <c r="R118" s="224"/>
      <c r="S118" s="224"/>
      <c r="T118" s="224"/>
      <c r="U118" s="224">
        <v>3</v>
      </c>
      <c r="V118" s="224">
        <v>3</v>
      </c>
      <c r="W118" s="224"/>
      <c r="X118" s="224"/>
      <c r="Y118" s="224"/>
      <c r="Z118" s="224"/>
      <c r="AA118" s="224">
        <v>3</v>
      </c>
      <c r="AB118" s="224">
        <v>3</v>
      </c>
      <c r="AC118" s="224"/>
      <c r="AD118" s="224"/>
      <c r="AE118" s="224"/>
      <c r="AF118" s="224"/>
      <c r="AG118" s="224">
        <v>3</v>
      </c>
    </row>
    <row r="119" spans="1:33" x14ac:dyDescent="0.25">
      <c r="A119" s="2" t="str">
        <f>' План финансирования кап.вложен'!A116</f>
        <v>1.2.1.1.6.9</v>
      </c>
      <c r="B119" s="262" t="str">
        <f>' План финансирования кап.вложен'!B116</f>
        <v>Замена разъединителей 220 кВ</v>
      </c>
      <c r="C119" s="2" t="str">
        <f>' План финансирования кап.вложен'!C116</f>
        <v>I_СПС_2019_1.2.1.1.5.6</v>
      </c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>
        <v>3</v>
      </c>
      <c r="Q119" s="224"/>
      <c r="R119" s="224"/>
      <c r="S119" s="224"/>
      <c r="T119" s="224"/>
      <c r="U119" s="224">
        <v>3</v>
      </c>
      <c r="V119" s="224">
        <v>3</v>
      </c>
      <c r="W119" s="224"/>
      <c r="X119" s="224"/>
      <c r="Y119" s="224"/>
      <c r="Z119" s="224"/>
      <c r="AA119" s="224">
        <v>3</v>
      </c>
      <c r="AB119" s="224"/>
      <c r="AC119" s="224"/>
      <c r="AD119" s="224"/>
      <c r="AE119" s="224"/>
      <c r="AF119" s="224"/>
      <c r="AG119" s="224"/>
    </row>
    <row r="120" spans="1:33" x14ac:dyDescent="0.25">
      <c r="A120" s="2" t="str">
        <f>' План финансирования кап.вложен'!A117</f>
        <v>1.2.1.1.6.10</v>
      </c>
      <c r="B120" s="262" t="str">
        <f>' План финансирования кап.вложен'!B117</f>
        <v xml:space="preserve">Реконструкция АТ </v>
      </c>
      <c r="C120" s="2" t="str">
        <f>' План финансирования кап.вложен'!C117</f>
        <v>I_СПС_2019_1.2.1.1.5.7</v>
      </c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>
        <v>4</v>
      </c>
      <c r="Q120" s="224"/>
      <c r="R120" s="224"/>
      <c r="S120" s="224"/>
      <c r="T120" s="224"/>
      <c r="U120" s="224">
        <v>1</v>
      </c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</row>
    <row r="121" spans="1:33" x14ac:dyDescent="0.25">
      <c r="A121" s="2" t="str">
        <f>' План финансирования кап.вложен'!A118</f>
        <v>1.2.1.1.6.11</v>
      </c>
      <c r="B121" s="262" t="str">
        <f>' План финансирования кап.вложен'!B118</f>
        <v>Реконструкции защит АТ</v>
      </c>
      <c r="C121" s="2" t="str">
        <f>' План финансирования кап.вложен'!C118</f>
        <v>I_РЗА_2019_1.2.1.1.5.8</v>
      </c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>
        <v>4</v>
      </c>
      <c r="W121" s="224"/>
      <c r="X121" s="224"/>
      <c r="Y121" s="224"/>
      <c r="Z121" s="224"/>
      <c r="AA121" s="224">
        <v>1</v>
      </c>
      <c r="AB121" s="224">
        <v>4</v>
      </c>
      <c r="AC121" s="224"/>
      <c r="AD121" s="224"/>
      <c r="AE121" s="224"/>
      <c r="AF121" s="224"/>
      <c r="AG121" s="224">
        <v>5</v>
      </c>
    </row>
    <row r="122" spans="1:33" x14ac:dyDescent="0.25">
      <c r="A122" s="2" t="str">
        <f>' План финансирования кап.вложен'!A119</f>
        <v>1.2.1.1.6.12</v>
      </c>
      <c r="B122" s="262" t="str">
        <f>' План финансирования кап.вложен'!B119</f>
        <v xml:space="preserve">Реконструкции защит АТ (ПИР) </v>
      </c>
      <c r="C122" s="2" t="str">
        <f>' План финансирования кап.вложен'!C119</f>
        <v>I_РЗА_2019_1.2.1.1.5.9</v>
      </c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</row>
    <row r="123" spans="1:33" ht="31.5" x14ac:dyDescent="0.25">
      <c r="A123" s="2" t="str">
        <f>' План финансирования кап.вложен'!A120</f>
        <v>1.2.1.1.6.13</v>
      </c>
      <c r="B123" s="262" t="str">
        <f>' План финансирования кап.вложен'!B120</f>
        <v>Реконструкция основных и резервных защит ВЛ-220 кВ</v>
      </c>
      <c r="C123" s="2" t="str">
        <f>' План финансирования кап.вложен'!C120</f>
        <v>I_РЗА_2019_1.2.1.1.5.10</v>
      </c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</row>
    <row r="124" spans="1:33" ht="31.5" x14ac:dyDescent="0.25">
      <c r="A124" s="2" t="str">
        <f>' План финансирования кап.вложен'!A121</f>
        <v>1.2.1.1.6.14</v>
      </c>
      <c r="B124" s="262" t="str">
        <f>' План финансирования кап.вложен'!B121</f>
        <v>Реконструкция основных и резервных защит ВЛ-110 кВ</v>
      </c>
      <c r="C124" s="2" t="str">
        <f>' План финансирования кап.вложен'!C121</f>
        <v>I_РЗА_2019_1.2.1.1.5.11</v>
      </c>
      <c r="D124" s="224"/>
      <c r="E124" s="224"/>
      <c r="F124" s="224"/>
      <c r="G124" s="224"/>
      <c r="H124" s="224"/>
      <c r="I124" s="224"/>
      <c r="J124" s="224">
        <v>4</v>
      </c>
      <c r="K124" s="224"/>
      <c r="L124" s="224"/>
      <c r="M124" s="224"/>
      <c r="N124" s="224"/>
      <c r="O124" s="224">
        <v>1</v>
      </c>
      <c r="P124" s="224">
        <v>4</v>
      </c>
      <c r="Q124" s="224"/>
      <c r="R124" s="224"/>
      <c r="S124" s="224"/>
      <c r="T124" s="224"/>
      <c r="U124" s="224">
        <v>4</v>
      </c>
      <c r="V124" s="224">
        <v>4</v>
      </c>
      <c r="W124" s="224"/>
      <c r="X124" s="224"/>
      <c r="Y124" s="224"/>
      <c r="Z124" s="224"/>
      <c r="AA124" s="224">
        <v>6</v>
      </c>
      <c r="AB124" s="224">
        <v>4</v>
      </c>
      <c r="AC124" s="224"/>
      <c r="AD124" s="224"/>
      <c r="AE124" s="224"/>
      <c r="AF124" s="224"/>
      <c r="AG124" s="224">
        <v>6</v>
      </c>
    </row>
    <row r="125" spans="1:33" x14ac:dyDescent="0.25">
      <c r="A125" s="2" t="str">
        <f>' План финансирования кап.вложен'!A122</f>
        <v>1.2.1.1.6.15</v>
      </c>
      <c r="B125" s="262" t="str">
        <f>' План финансирования кап.вложен'!B122</f>
        <v>Реконструкция РЗА ШСВ-110 кВ (ПИР)</v>
      </c>
      <c r="C125" s="2" t="str">
        <f>' План финансирования кап.вложен'!C122</f>
        <v>I_РЗА_2019_1.2.1.1.5.12</v>
      </c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24"/>
      <c r="AD125" s="224"/>
      <c r="AE125" s="224"/>
      <c r="AF125" s="224"/>
      <c r="AG125" s="224"/>
    </row>
    <row r="126" spans="1:33" ht="47.25" x14ac:dyDescent="0.25">
      <c r="A126" s="2" t="str">
        <f>' План финансирования кап.вложен'!A123</f>
        <v>1.2.1.1.6.16</v>
      </c>
      <c r="B126" s="262" t="str">
        <f>' План финансирования кап.вложен'!B123</f>
        <v xml:space="preserve">Реконструкция асфальто-бетонного покрытия, проездных путей ОРУ-110/220 кВ, хоздвора </v>
      </c>
      <c r="C126" s="2" t="str">
        <f>' План финансирования кап.вложен'!C123</f>
        <v>I_СПС_2020_1.2.1.1.5.2</v>
      </c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24"/>
      <c r="AD126" s="224"/>
      <c r="AE126" s="224"/>
      <c r="AF126" s="224"/>
      <c r="AG126" s="224"/>
    </row>
    <row r="127" spans="1:33" x14ac:dyDescent="0.25">
      <c r="A127" s="2" t="str">
        <f>' План финансирования кап.вложен'!A124</f>
        <v>1.2.1.1.6.17</v>
      </c>
      <c r="B127" s="262" t="str">
        <f>' План финансирования кап.вложен'!B124</f>
        <v>Реконструкция ДЗШ-110 кВ</v>
      </c>
      <c r="C127" s="2" t="str">
        <f>' План финансирования кап.вложен'!C124</f>
        <v>I_РЗА_2020_1.2.1.1.5.6</v>
      </c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>
        <v>4</v>
      </c>
      <c r="W127" s="224"/>
      <c r="X127" s="224"/>
      <c r="Y127" s="224"/>
      <c r="Z127" s="224"/>
      <c r="AA127" s="224">
        <v>4</v>
      </c>
      <c r="AB127" s="224"/>
      <c r="AC127" s="224"/>
      <c r="AD127" s="224"/>
      <c r="AE127" s="224"/>
      <c r="AF127" s="224"/>
      <c r="AG127" s="224"/>
    </row>
    <row r="128" spans="1:33" x14ac:dyDescent="0.25">
      <c r="A128" s="2" t="str">
        <f>' План финансирования кап.вложен'!A125</f>
        <v>1.2.1.1.6.18</v>
      </c>
      <c r="B128" s="262" t="str">
        <f>' План финансирования кап.вложен'!B125</f>
        <v>Реконструкция ОБР</v>
      </c>
      <c r="C128" s="2" t="str">
        <f>' План финансирования кап.вложен'!C125</f>
        <v>I_РЗА_2021_1.2.1.1.5.7</v>
      </c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</row>
    <row r="129" spans="1:33" ht="31.5" x14ac:dyDescent="0.25">
      <c r="A129" s="2" t="str">
        <f>' План финансирования кап.вложен'!A126</f>
        <v>1.2.1.1.6.19</v>
      </c>
      <c r="B129" s="262" t="str">
        <f>' План финансирования кап.вложен'!B126</f>
        <v>Реконструкция автоматики сигнализации ЩПТ (ПИР)</v>
      </c>
      <c r="C129" s="2" t="str">
        <f>' План финансирования кап.вложен'!C126</f>
        <v>I_РЗА_2021_1.2.1.1.5.8</v>
      </c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</row>
    <row r="130" spans="1:33" s="120" customFormat="1" x14ac:dyDescent="0.25">
      <c r="A130" s="18" t="str">
        <f>' План финансирования кап.вложен'!A127</f>
        <v>1.2.1.1.7</v>
      </c>
      <c r="B130" s="356" t="str">
        <f>' План финансирования кап.вложен'!B127</f>
        <v>ПС Аксаково</v>
      </c>
      <c r="C130" s="18" t="str">
        <f>' План финансирования кап.вложен'!C127</f>
        <v>Г</v>
      </c>
      <c r="D130" s="255"/>
      <c r="E130" s="255"/>
      <c r="F130" s="255"/>
      <c r="G130" s="255"/>
      <c r="H130" s="255"/>
      <c r="I130" s="255">
        <f t="shared" ref="E130:AG130" si="10">SUM(I131:I144)</f>
        <v>241</v>
      </c>
      <c r="J130" s="255"/>
      <c r="K130" s="255"/>
      <c r="L130" s="255"/>
      <c r="M130" s="255"/>
      <c r="N130" s="255"/>
      <c r="O130" s="255">
        <f t="shared" si="10"/>
        <v>19</v>
      </c>
      <c r="P130" s="255"/>
      <c r="Q130" s="255"/>
      <c r="R130" s="255"/>
      <c r="S130" s="255"/>
      <c r="T130" s="255"/>
      <c r="U130" s="255">
        <f t="shared" si="10"/>
        <v>26</v>
      </c>
      <c r="V130" s="255"/>
      <c r="W130" s="255"/>
      <c r="X130" s="255"/>
      <c r="Y130" s="255"/>
      <c r="Z130" s="255"/>
      <c r="AA130" s="255">
        <f t="shared" si="10"/>
        <v>10</v>
      </c>
      <c r="AB130" s="255"/>
      <c r="AC130" s="255"/>
      <c r="AD130" s="255"/>
      <c r="AE130" s="255"/>
      <c r="AF130" s="255"/>
      <c r="AG130" s="255">
        <f t="shared" si="10"/>
        <v>9</v>
      </c>
    </row>
    <row r="131" spans="1:33" x14ac:dyDescent="0.25">
      <c r="A131" s="2" t="str">
        <f>' План финансирования кап.вложен'!A128</f>
        <v>1.2.1.1.7.1</v>
      </c>
      <c r="B131" s="262" t="str">
        <f>' План финансирования кап.вложен'!B128</f>
        <v>Реконструкция защит АТ (ПИР)</v>
      </c>
      <c r="C131" s="2" t="str">
        <f>' План финансирования кап.вложен'!C128</f>
        <v>I_РЗА_2016_1.2.1.1.7.3</v>
      </c>
      <c r="D131" s="224"/>
      <c r="E131" s="224"/>
      <c r="F131" s="224"/>
      <c r="G131" s="224"/>
      <c r="H131" s="224"/>
      <c r="I131" s="224"/>
      <c r="J131" s="224">
        <v>4</v>
      </c>
      <c r="K131" s="224"/>
      <c r="L131" s="224"/>
      <c r="M131" s="224"/>
      <c r="N131" s="224"/>
      <c r="O131" s="224">
        <v>7</v>
      </c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24"/>
      <c r="AD131" s="224"/>
      <c r="AE131" s="224"/>
      <c r="AF131" s="224"/>
      <c r="AG131" s="224"/>
    </row>
    <row r="132" spans="1:33" ht="31.5" x14ac:dyDescent="0.25">
      <c r="A132" s="2" t="str">
        <f>' План финансирования кап.вложен'!A129</f>
        <v>1.2.1.1.7.2</v>
      </c>
      <c r="B132" s="262" t="str">
        <f>' План финансирования кап.вложен'!B129</f>
        <v>Замена элементов БСК, замена опорных изоляторов</v>
      </c>
      <c r="C132" s="2" t="str">
        <f>' План финансирования кап.вложен'!C129</f>
        <v>I_СПС_2017_1.2.1.1.6.1</v>
      </c>
      <c r="D132" s="224">
        <v>3</v>
      </c>
      <c r="E132" s="224"/>
      <c r="F132" s="224"/>
      <c r="G132" s="224"/>
      <c r="H132" s="224"/>
      <c r="I132" s="224">
        <v>235</v>
      </c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</row>
    <row r="133" spans="1:33" x14ac:dyDescent="0.25">
      <c r="A133" s="2" t="str">
        <f>' План финансирования кап.вложен'!A130</f>
        <v>1.2.1.1.7.3</v>
      </c>
      <c r="B133" s="262" t="str">
        <f>' План финансирования кап.вложен'!B130</f>
        <v xml:space="preserve">Замена РЗА ВЛ 110 кВ </v>
      </c>
      <c r="C133" s="2" t="str">
        <f>' План финансирования кап.вложен'!C130</f>
        <v>I_РЗА_2017_1.2.1.1.6.2</v>
      </c>
      <c r="D133" s="224">
        <v>4</v>
      </c>
      <c r="E133" s="224"/>
      <c r="F133" s="224"/>
      <c r="G133" s="224"/>
      <c r="H133" s="224"/>
      <c r="I133" s="224">
        <v>6</v>
      </c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</row>
    <row r="134" spans="1:33" x14ac:dyDescent="0.25">
      <c r="A134" s="2" t="str">
        <f>' План финансирования кап.вложен'!A131</f>
        <v>1.2.1.1.7.4</v>
      </c>
      <c r="B134" s="262" t="str">
        <f>' План финансирования кап.вложен'!B131</f>
        <v>Реконструкция АОПО АТ-1,2 (ПИР)</v>
      </c>
      <c r="C134" s="2" t="str">
        <f>' План финансирования кап.вложен'!C131</f>
        <v>I_РЗА_2018_1.2.1.1.6.5</v>
      </c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</row>
    <row r="135" spans="1:33" x14ac:dyDescent="0.25">
      <c r="A135" s="2" t="str">
        <f>' План финансирования кап.вложен'!A132</f>
        <v>1.2.1.1.7.5</v>
      </c>
      <c r="B135" s="262" t="str">
        <f>' План финансирования кап.вложен'!B132</f>
        <v>Замена ЩСН-0,4 кВ</v>
      </c>
      <c r="C135" s="2" t="str">
        <f>' План финансирования кап.вложен'!C132</f>
        <v>I_СПС_2019_1.2.1.1.6.2</v>
      </c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>
        <v>4</v>
      </c>
      <c r="Q135" s="224"/>
      <c r="R135" s="224"/>
      <c r="S135" s="224"/>
      <c r="T135" s="224"/>
      <c r="U135" s="224">
        <v>2</v>
      </c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</row>
    <row r="136" spans="1:33" x14ac:dyDescent="0.25">
      <c r="A136" s="2" t="str">
        <f>' План финансирования кап.вложен'!A133</f>
        <v>1.2.1.1.7.6</v>
      </c>
      <c r="B136" s="262" t="str">
        <f>' План финансирования кап.вложен'!B133</f>
        <v xml:space="preserve">Замена разъединителей 35 кв </v>
      </c>
      <c r="C136" s="2" t="str">
        <f>' План финансирования кап.вложен'!C133</f>
        <v>I_СПС_2019_1.2.1.1.6.4</v>
      </c>
      <c r="D136" s="224"/>
      <c r="E136" s="224"/>
      <c r="F136" s="224"/>
      <c r="G136" s="224"/>
      <c r="H136" s="224"/>
      <c r="I136" s="224"/>
      <c r="J136" s="224">
        <v>3</v>
      </c>
      <c r="K136" s="224"/>
      <c r="L136" s="224"/>
      <c r="M136" s="224"/>
      <c r="N136" s="224"/>
      <c r="O136" s="224">
        <v>10</v>
      </c>
      <c r="P136" s="224">
        <v>3</v>
      </c>
      <c r="Q136" s="224"/>
      <c r="R136" s="224"/>
      <c r="S136" s="224"/>
      <c r="T136" s="224"/>
      <c r="U136" s="224">
        <v>10</v>
      </c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</row>
    <row r="137" spans="1:33" x14ac:dyDescent="0.25">
      <c r="A137" s="2" t="str">
        <f>' План финансирования кап.вложен'!A134</f>
        <v>1.2.1.1.7.7</v>
      </c>
      <c r="B137" s="262" t="str">
        <f>' План финансирования кап.вложен'!B134</f>
        <v>Реконструкция ДЗШ-110 кВ</v>
      </c>
      <c r="C137" s="2" t="str">
        <f>' План финансирования кап.вложен'!C134</f>
        <v>I_РЗА_2019_1.2.1.1.6.5</v>
      </c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>
        <v>4</v>
      </c>
      <c r="W137" s="224"/>
      <c r="X137" s="224"/>
      <c r="Y137" s="224"/>
      <c r="Z137" s="224"/>
      <c r="AA137" s="224">
        <v>4</v>
      </c>
      <c r="AB137" s="224"/>
      <c r="AC137" s="224"/>
      <c r="AD137" s="224"/>
      <c r="AE137" s="224"/>
      <c r="AF137" s="224"/>
      <c r="AG137" s="224"/>
    </row>
    <row r="138" spans="1:33" ht="31.5" x14ac:dyDescent="0.25">
      <c r="A138" s="2" t="str">
        <f>' План финансирования кап.вложен'!A135</f>
        <v>1.2.1.1.7.8</v>
      </c>
      <c r="B138" s="262" t="str">
        <f>' План финансирования кап.вложен'!B135</f>
        <v xml:space="preserve">Реконструкция плавки гололеда с заменой КРУН-10 4Т, УПТ-1,2 </v>
      </c>
      <c r="C138" s="2" t="str">
        <f>' План финансирования кап.вложен'!C135</f>
        <v>I_СПС_2020_1.2.1.1.6.1</v>
      </c>
      <c r="D138" s="224"/>
      <c r="E138" s="224"/>
      <c r="F138" s="224"/>
      <c r="G138" s="224"/>
      <c r="H138" s="224"/>
      <c r="I138" s="224"/>
      <c r="J138" s="224">
        <v>4</v>
      </c>
      <c r="K138" s="224"/>
      <c r="L138" s="224"/>
      <c r="M138" s="224"/>
      <c r="N138" s="224"/>
      <c r="O138" s="224">
        <v>2</v>
      </c>
      <c r="P138" s="224">
        <v>4</v>
      </c>
      <c r="Q138" s="224"/>
      <c r="R138" s="224"/>
      <c r="S138" s="224"/>
      <c r="T138" s="224"/>
      <c r="U138" s="224">
        <v>2</v>
      </c>
      <c r="V138" s="224">
        <v>4</v>
      </c>
      <c r="W138" s="224"/>
      <c r="X138" s="224"/>
      <c r="Y138" s="224"/>
      <c r="Z138" s="224"/>
      <c r="AA138" s="224">
        <v>2</v>
      </c>
      <c r="AB138" s="224"/>
      <c r="AC138" s="224"/>
      <c r="AD138" s="224"/>
      <c r="AE138" s="224"/>
      <c r="AF138" s="224"/>
      <c r="AG138" s="224"/>
    </row>
    <row r="139" spans="1:33" x14ac:dyDescent="0.25">
      <c r="A139" s="2" t="str">
        <f>' План финансирования кап.вложен'!A136</f>
        <v>1.2.1.1.7.9</v>
      </c>
      <c r="B139" s="262" t="str">
        <f>' План финансирования кап.вложен'!B136</f>
        <v>Замена вводов 110 кВ</v>
      </c>
      <c r="C139" s="2" t="str">
        <f>' План финансирования кап.вложен'!C136</f>
        <v>I_СПС_2020_1.2.1.1.6.2</v>
      </c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>
        <v>4</v>
      </c>
      <c r="W139" s="224"/>
      <c r="X139" s="224"/>
      <c r="Y139" s="224"/>
      <c r="Z139" s="224"/>
      <c r="AA139" s="224">
        <v>1</v>
      </c>
      <c r="AB139" s="224"/>
      <c r="AC139" s="224"/>
      <c r="AD139" s="224"/>
      <c r="AE139" s="224"/>
      <c r="AF139" s="224"/>
      <c r="AG139" s="224"/>
    </row>
    <row r="140" spans="1:33" x14ac:dyDescent="0.25">
      <c r="A140" s="2" t="str">
        <f>' План финансирования кап.вложен'!A137</f>
        <v>1.2.1.1.7.10</v>
      </c>
      <c r="B140" s="262" t="str">
        <f>' План финансирования кап.вложен'!B137</f>
        <v>Замена разъединителей 110 кВ</v>
      </c>
      <c r="C140" s="2" t="str">
        <f>' План финансирования кап.вложен'!C137</f>
        <v>I_СПС_2020_1.2.1.1.6.3</v>
      </c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>
        <v>3</v>
      </c>
      <c r="Q140" s="224"/>
      <c r="R140" s="224"/>
      <c r="S140" s="224"/>
      <c r="T140" s="224"/>
      <c r="U140" s="224">
        <v>6</v>
      </c>
      <c r="V140" s="224"/>
      <c r="W140" s="224"/>
      <c r="X140" s="224"/>
      <c r="Y140" s="224"/>
      <c r="Z140" s="224"/>
      <c r="AA140" s="224"/>
      <c r="AB140" s="224">
        <v>3</v>
      </c>
      <c r="AC140" s="224"/>
      <c r="AD140" s="224"/>
      <c r="AE140" s="224"/>
      <c r="AF140" s="224"/>
      <c r="AG140" s="224">
        <v>6</v>
      </c>
    </row>
    <row r="141" spans="1:33" x14ac:dyDescent="0.25">
      <c r="A141" s="2" t="str">
        <f>' План финансирования кап.вложен'!A138</f>
        <v>1.2.1.1.7.11</v>
      </c>
      <c r="B141" s="262" t="str">
        <f>' План финансирования кап.вложен'!B138</f>
        <v>Замена ТТ-35 кВ и ТН-35 кВ</v>
      </c>
      <c r="C141" s="2" t="str">
        <f>' План финансирования кап.вложен'!C138</f>
        <v>I_СПС_2020_1.2.1.1.6.4</v>
      </c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>
        <v>3</v>
      </c>
      <c r="AC141" s="224"/>
      <c r="AD141" s="224"/>
      <c r="AE141" s="224"/>
      <c r="AF141" s="224"/>
      <c r="AG141" s="224">
        <v>3</v>
      </c>
    </row>
    <row r="142" spans="1:33" x14ac:dyDescent="0.25">
      <c r="A142" s="2" t="str">
        <f>' План финансирования кап.вложен'!A139</f>
        <v>1.2.1.1.7.12</v>
      </c>
      <c r="B142" s="262" t="str">
        <f>' План финансирования кап.вложен'!B139</f>
        <v>Реконструкция СН ПС с установкой ТСН</v>
      </c>
      <c r="C142" s="2" t="str">
        <f>' План финансирования кап.вложен'!C139</f>
        <v>I_СПС_2020_1.2.1.1.6.5</v>
      </c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>
        <v>4</v>
      </c>
      <c r="Q142" s="224"/>
      <c r="R142" s="224"/>
      <c r="S142" s="224"/>
      <c r="T142" s="224"/>
      <c r="U142" s="224">
        <v>6</v>
      </c>
      <c r="V142" s="224">
        <v>4</v>
      </c>
      <c r="W142" s="224"/>
      <c r="X142" s="224"/>
      <c r="Y142" s="224"/>
      <c r="Z142" s="224"/>
      <c r="AA142" s="224">
        <v>1</v>
      </c>
      <c r="AB142" s="224"/>
      <c r="AC142" s="224"/>
      <c r="AD142" s="224"/>
      <c r="AE142" s="224"/>
      <c r="AF142" s="224"/>
      <c r="AG142" s="224"/>
    </row>
    <row r="143" spans="1:33" x14ac:dyDescent="0.25">
      <c r="A143" s="2" t="str">
        <f>' План финансирования кап.вложен'!A140</f>
        <v>1.2.1.1.7.13</v>
      </c>
      <c r="B143" s="262" t="str">
        <f>' План финансирования кап.вложен'!B140</f>
        <v>Реконструкция АТ</v>
      </c>
      <c r="C143" s="2" t="str">
        <f>' План финансирования кап.вложен'!C140</f>
        <v>I_СПС_2020_1.2.1.1.6.6</v>
      </c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>
        <v>4</v>
      </c>
      <c r="W143" s="224"/>
      <c r="X143" s="224"/>
      <c r="Y143" s="224"/>
      <c r="Z143" s="224"/>
      <c r="AA143" s="224">
        <v>1</v>
      </c>
      <c r="AB143" s="224"/>
      <c r="AC143" s="224"/>
      <c r="AD143" s="224"/>
      <c r="AE143" s="224"/>
      <c r="AF143" s="224"/>
      <c r="AG143" s="224"/>
    </row>
    <row r="144" spans="1:33" x14ac:dyDescent="0.25">
      <c r="A144" s="2" t="str">
        <f>' План финансирования кап.вложен'!A141</f>
        <v>1.2.1.1.7.14</v>
      </c>
      <c r="B144" s="262" t="str">
        <f>' План финансирования кап.вложен'!B141</f>
        <v>Реконструкция ОРУ 35 кВ</v>
      </c>
      <c r="C144" s="2" t="str">
        <f>' План финансирования кап.вложен'!C141</f>
        <v>I_СПС_2020_1.2.1.1.6.7</v>
      </c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>
        <v>4</v>
      </c>
      <c r="W144" s="224"/>
      <c r="X144" s="224"/>
      <c r="Y144" s="224"/>
      <c r="Z144" s="224"/>
      <c r="AA144" s="224">
        <v>1</v>
      </c>
      <c r="AB144" s="224"/>
      <c r="AC144" s="224"/>
      <c r="AD144" s="224"/>
      <c r="AE144" s="224"/>
      <c r="AF144" s="224"/>
      <c r="AG144" s="224"/>
    </row>
    <row r="145" spans="1:33" s="120" customFormat="1" x14ac:dyDescent="0.25">
      <c r="A145" s="18" t="str">
        <f>' План финансирования кап.вложен'!A142</f>
        <v>1.2.1.1.8</v>
      </c>
      <c r="B145" s="356" t="str">
        <f>' План финансирования кап.вложен'!B142</f>
        <v>ПС Самаровка</v>
      </c>
      <c r="C145" s="18" t="str">
        <f>' План финансирования кап.вложен'!C142</f>
        <v>Г</v>
      </c>
      <c r="D145" s="255"/>
      <c r="E145" s="255"/>
      <c r="F145" s="255"/>
      <c r="G145" s="255"/>
      <c r="H145" s="255"/>
      <c r="I145" s="255">
        <f t="shared" ref="E145:AG145" si="11">SUM(I146:I161)</f>
        <v>8</v>
      </c>
      <c r="J145" s="255"/>
      <c r="K145" s="255"/>
      <c r="L145" s="255"/>
      <c r="M145" s="255"/>
      <c r="N145" s="255"/>
      <c r="O145" s="255">
        <f t="shared" si="11"/>
        <v>5</v>
      </c>
      <c r="P145" s="255"/>
      <c r="Q145" s="255"/>
      <c r="R145" s="255"/>
      <c r="S145" s="255"/>
      <c r="T145" s="255"/>
      <c r="U145" s="255">
        <f t="shared" si="11"/>
        <v>21</v>
      </c>
      <c r="V145" s="255"/>
      <c r="W145" s="255"/>
      <c r="X145" s="255"/>
      <c r="Y145" s="255"/>
      <c r="Z145" s="255"/>
      <c r="AA145" s="255">
        <f t="shared" si="11"/>
        <v>10</v>
      </c>
      <c r="AB145" s="255"/>
      <c r="AC145" s="255"/>
      <c r="AD145" s="255"/>
      <c r="AE145" s="255"/>
      <c r="AF145" s="255"/>
      <c r="AG145" s="255">
        <f t="shared" si="11"/>
        <v>6</v>
      </c>
    </row>
    <row r="146" spans="1:33" x14ac:dyDescent="0.25">
      <c r="A146" s="2" t="str">
        <f>' План финансирования кап.вложен'!A143</f>
        <v>1.2.1.1.8.1</v>
      </c>
      <c r="B146" s="262" t="str">
        <f>' План финансирования кап.вложен'!B143</f>
        <v xml:space="preserve">Замена ВМ-110 кВ и замена ТТ </v>
      </c>
      <c r="C146" s="2" t="str">
        <f>' План финансирования кап.вложен'!C143</f>
        <v>I_СПС_2016_1.2.1.1.8.1</v>
      </c>
      <c r="D146" s="224">
        <v>4</v>
      </c>
      <c r="E146" s="224"/>
      <c r="F146" s="224"/>
      <c r="G146" s="224"/>
      <c r="H146" s="224"/>
      <c r="I146" s="224">
        <v>8</v>
      </c>
      <c r="J146" s="224"/>
      <c r="K146" s="224"/>
      <c r="L146" s="224"/>
      <c r="M146" s="224"/>
      <c r="N146" s="224"/>
      <c r="O146" s="224"/>
      <c r="P146" s="224">
        <v>3</v>
      </c>
      <c r="Q146" s="224"/>
      <c r="R146" s="224"/>
      <c r="S146" s="224"/>
      <c r="T146" s="224"/>
      <c r="U146" s="224">
        <v>5</v>
      </c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</row>
    <row r="147" spans="1:33" ht="31.5" x14ac:dyDescent="0.25">
      <c r="A147" s="2" t="str">
        <f>' План финансирования кап.вложен'!A144</f>
        <v>1.2.1.1.8.2</v>
      </c>
      <c r="B147" s="262" t="str">
        <f>' План финансирования кап.вложен'!B144</f>
        <v xml:space="preserve">Реконструкция защит АТ (Кредиторская задолжность 2016 г.) </v>
      </c>
      <c r="C147" s="2" t="str">
        <f>' План финансирования кап.вложен'!C144</f>
        <v>I_РЗА_2016_1.2.1.1.8.3</v>
      </c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</row>
    <row r="148" spans="1:33" x14ac:dyDescent="0.25">
      <c r="A148" s="2" t="str">
        <f>' План финансирования кап.вложен'!A145</f>
        <v>1.2.1.1.8.3</v>
      </c>
      <c r="B148" s="262" t="str">
        <f>' План финансирования кап.вложен'!B145</f>
        <v>Модернизация ПА-110 кВ</v>
      </c>
      <c r="C148" s="2" t="str">
        <f>' План финансирования кап.вложен'!C145</f>
        <v>I_РЗА_2016_1.2.1.1.8.5</v>
      </c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>
        <v>4</v>
      </c>
      <c r="Q148" s="224"/>
      <c r="R148" s="224"/>
      <c r="S148" s="224"/>
      <c r="T148" s="224"/>
      <c r="U148" s="224">
        <v>1</v>
      </c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</row>
    <row r="149" spans="1:33" x14ac:dyDescent="0.25">
      <c r="A149" s="2" t="str">
        <f>' План финансирования кап.вложен'!A146</f>
        <v>1.2.1.1.8.4</v>
      </c>
      <c r="B149" s="262" t="str">
        <f>' План финансирования кап.вложен'!B146</f>
        <v>Реконструкция защит ВЛ-220 кВ</v>
      </c>
      <c r="C149" s="2" t="str">
        <f>' План финансирования кап.вложен'!C146</f>
        <v>I_РЗА_2018_1.2.1.1.7.3</v>
      </c>
      <c r="D149" s="224"/>
      <c r="E149" s="224"/>
      <c r="F149" s="224"/>
      <c r="G149" s="224"/>
      <c r="H149" s="224"/>
      <c r="I149" s="224"/>
      <c r="J149" s="224">
        <v>4</v>
      </c>
      <c r="K149" s="224"/>
      <c r="L149" s="224"/>
      <c r="M149" s="224"/>
      <c r="N149" s="224"/>
      <c r="O149" s="224">
        <v>4</v>
      </c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</row>
    <row r="150" spans="1:33" ht="31.5" x14ac:dyDescent="0.25">
      <c r="A150" s="2" t="str">
        <f>' План финансирования кап.вложен'!A147</f>
        <v>1.2.1.1.8.6</v>
      </c>
      <c r="B150" s="262" t="str">
        <f>' План финансирования кап.вложен'!B147</f>
        <v xml:space="preserve">Замена переключающего устройства РПН АТ-2 </v>
      </c>
      <c r="C150" s="2" t="str">
        <f>' План финансирования кап.вложен'!C147</f>
        <v>I_СПС_2019_1.2.1.1.7.1</v>
      </c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>
        <v>4</v>
      </c>
      <c r="Q150" s="224"/>
      <c r="R150" s="224"/>
      <c r="S150" s="224"/>
      <c r="T150" s="224"/>
      <c r="U150" s="224">
        <v>3</v>
      </c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</row>
    <row r="151" spans="1:33" x14ac:dyDescent="0.25">
      <c r="A151" s="2" t="str">
        <f>' План финансирования кап.вложен'!A148</f>
        <v>1.2.1.1.8.7</v>
      </c>
      <c r="B151" s="262" t="str">
        <f>' План финансирования кап.вложен'!B148</f>
        <v>Замена разъединителей 220 кВ</v>
      </c>
      <c r="C151" s="2" t="str">
        <f>' План финансирования кап.вложен'!C148</f>
        <v>I_СПС_2019_1.2.1.1.7.2</v>
      </c>
      <c r="D151" s="224"/>
      <c r="E151" s="224"/>
      <c r="F151" s="224"/>
      <c r="G151" s="224"/>
      <c r="H151" s="224"/>
      <c r="I151" s="224"/>
      <c r="J151" s="224">
        <v>3</v>
      </c>
      <c r="K151" s="224"/>
      <c r="L151" s="224"/>
      <c r="M151" s="224"/>
      <c r="N151" s="224"/>
      <c r="O151" s="224">
        <v>1</v>
      </c>
      <c r="P151" s="224">
        <v>4</v>
      </c>
      <c r="Q151" s="224"/>
      <c r="R151" s="224"/>
      <c r="S151" s="224"/>
      <c r="T151" s="224"/>
      <c r="U151" s="224">
        <v>3</v>
      </c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</row>
    <row r="152" spans="1:33" x14ac:dyDescent="0.25">
      <c r="A152" s="2" t="str">
        <f>' План финансирования кап.вложен'!A149</f>
        <v>1.2.1.1.8.8</v>
      </c>
      <c r="B152" s="262" t="str">
        <f>' План финансирования кап.вложен'!B149</f>
        <v>Замена разъединителей 110 кВ</v>
      </c>
      <c r="C152" s="2" t="str">
        <f>' План финансирования кап.вложен'!C149</f>
        <v>I_СПС_2019_1.2.1.1.7.3</v>
      </c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>
        <v>4</v>
      </c>
      <c r="Q152" s="224"/>
      <c r="R152" s="224"/>
      <c r="S152" s="224"/>
      <c r="T152" s="224"/>
      <c r="U152" s="224">
        <v>9</v>
      </c>
      <c r="V152" s="224">
        <v>3</v>
      </c>
      <c r="W152" s="224"/>
      <c r="X152" s="224"/>
      <c r="Y152" s="224"/>
      <c r="Z152" s="224"/>
      <c r="AA152" s="224">
        <v>6</v>
      </c>
      <c r="AB152" s="224"/>
      <c r="AC152" s="224"/>
      <c r="AD152" s="224"/>
      <c r="AE152" s="224"/>
      <c r="AF152" s="224"/>
      <c r="AG152" s="224"/>
    </row>
    <row r="153" spans="1:33" x14ac:dyDescent="0.25">
      <c r="A153" s="2" t="str">
        <f>' План финансирования кап.вложен'!A150</f>
        <v>1.2.1.1.8.9</v>
      </c>
      <c r="B153" s="262" t="str">
        <f>' План финансирования кап.вложен'!B150</f>
        <v>Реконструкция защит ВЛ-110 кВ</v>
      </c>
      <c r="C153" s="2" t="str">
        <f>' План финансирования кап.вложен'!C150</f>
        <v>I_РЗА_2019_1.2.1.1.7.5</v>
      </c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>
        <v>4</v>
      </c>
      <c r="W153" s="224"/>
      <c r="X153" s="224"/>
      <c r="Y153" s="224"/>
      <c r="Z153" s="224"/>
      <c r="AA153" s="224">
        <v>1</v>
      </c>
      <c r="AB153" s="224">
        <v>4</v>
      </c>
      <c r="AC153" s="224"/>
      <c r="AD153" s="224"/>
      <c r="AE153" s="224"/>
      <c r="AF153" s="224"/>
      <c r="AG153" s="224">
        <v>1</v>
      </c>
    </row>
    <row r="154" spans="1:33" x14ac:dyDescent="0.25">
      <c r="A154" s="2" t="str">
        <f>' План финансирования кап.вложен'!A151</f>
        <v>1.2.1.1.8.11</v>
      </c>
      <c r="B154" s="262" t="str">
        <f>' План финансирования кап.вложен'!B151</f>
        <v xml:space="preserve">Замена вводов 110 кВ </v>
      </c>
      <c r="C154" s="2" t="str">
        <f>' План финансирования кап.вложен'!C151</f>
        <v>I_СПС_2020_1.2.1.1.7.2</v>
      </c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</row>
    <row r="155" spans="1:33" x14ac:dyDescent="0.25">
      <c r="A155" s="2" t="str">
        <f>' План финансирования кап.вложен'!A152</f>
        <v>1.2.1.1.8.12</v>
      </c>
      <c r="B155" s="262" t="str">
        <f>' План финансирования кап.вложен'!B152</f>
        <v>Замена ТСН (ПИР)</v>
      </c>
      <c r="C155" s="2" t="str">
        <f>' План финансирования кап.вложен'!C152</f>
        <v>I_СПС_2020_1.2.1.1.7.3</v>
      </c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>
        <v>4</v>
      </c>
      <c r="W155" s="224"/>
      <c r="X155" s="224"/>
      <c r="Y155" s="224"/>
      <c r="Z155" s="224"/>
      <c r="AA155" s="224">
        <v>3</v>
      </c>
      <c r="AB155" s="224"/>
      <c r="AC155" s="224"/>
      <c r="AD155" s="224"/>
      <c r="AE155" s="224"/>
      <c r="AF155" s="224"/>
      <c r="AG155" s="224"/>
    </row>
    <row r="156" spans="1:33" x14ac:dyDescent="0.25">
      <c r="A156" s="2" t="str">
        <f>' План финансирования кап.вложен'!A153</f>
        <v>1.2.1.1.8.13</v>
      </c>
      <c r="B156" s="262" t="str">
        <f>' План финансирования кап.вложен'!B153</f>
        <v>Реконструкция ДЗШ-110 кВ</v>
      </c>
      <c r="C156" s="2" t="str">
        <f>' План финансирования кап.вложен'!C153</f>
        <v>I_РЗА_2020_1.2.1.1.7.4</v>
      </c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</row>
    <row r="157" spans="1:33" x14ac:dyDescent="0.25">
      <c r="A157" s="2" t="str">
        <f>' План финансирования кап.вложен'!A154</f>
        <v>1.2.1.1.8.14</v>
      </c>
      <c r="B157" s="262" t="str">
        <f>' План финансирования кап.вложен'!B154</f>
        <v>Замена ТТ-110  кВ (ПИР)</v>
      </c>
      <c r="C157" s="2" t="str">
        <f>' План финансирования кап.вложен'!C154</f>
        <v>I_СПС_2021_1.2.1.1.7.1</v>
      </c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</row>
    <row r="158" spans="1:33" x14ac:dyDescent="0.25">
      <c r="A158" s="2" t="str">
        <f>' План финансирования кап.вложен'!A155</f>
        <v>1.2.1.1.8.15</v>
      </c>
      <c r="B158" s="262" t="str">
        <f>' План финансирования кап.вложен'!B155</f>
        <v>Реконструкция ОБР</v>
      </c>
      <c r="C158" s="2" t="str">
        <f>' План финансирования кап.вложен'!C155</f>
        <v>I_РЗА_2021_1.2.1.1.7.3</v>
      </c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</row>
    <row r="159" spans="1:33" ht="31.5" x14ac:dyDescent="0.25">
      <c r="A159" s="2" t="str">
        <f>' План финансирования кап.вложен'!A156</f>
        <v>1.2.1.1.8.16</v>
      </c>
      <c r="B159" s="262" t="str">
        <f>' План финансирования кап.вложен'!B156</f>
        <v>Реконструкция автоматики сигнализации ЩПТ (ПИР)</v>
      </c>
      <c r="C159" s="2" t="str">
        <f>' План финансирования кап.вложен'!C156</f>
        <v>I_РЗА_2021_1.2.1.1.7.4</v>
      </c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24"/>
      <c r="AD159" s="224"/>
      <c r="AE159" s="224"/>
      <c r="AF159" s="224"/>
      <c r="AG159" s="224"/>
    </row>
    <row r="160" spans="1:33" x14ac:dyDescent="0.25">
      <c r="A160" s="2" t="str">
        <f>' План финансирования кап.вложен'!A157</f>
        <v>1.2.1.1.8.17</v>
      </c>
      <c r="B160" s="262" t="str">
        <f>' План финансирования кап.вложен'!B157</f>
        <v>Реконструкция ДЗОШ-220 кВ</v>
      </c>
      <c r="C160" s="2" t="str">
        <f>' План финансирования кап.вложен'!C157</f>
        <v>I_РЗА_2021_1.2.1.1.7.5</v>
      </c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>
        <v>4</v>
      </c>
      <c r="AC160" s="224"/>
      <c r="AD160" s="224"/>
      <c r="AE160" s="224"/>
      <c r="AF160" s="224"/>
      <c r="AG160" s="224">
        <v>3</v>
      </c>
    </row>
    <row r="161" spans="1:33" x14ac:dyDescent="0.25">
      <c r="A161" s="2" t="str">
        <f>' План финансирования кап.вложен'!A158</f>
        <v>1.2.1.1.8.18</v>
      </c>
      <c r="B161" s="262" t="str">
        <f>' План финансирования кап.вложен'!B158</f>
        <v>Реконструкция РЗА 1Т</v>
      </c>
      <c r="C161" s="2" t="str">
        <f>' План финансирования кап.вложен'!C158</f>
        <v>I_РЗА_2021_1.2.1.1.7.6</v>
      </c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>
        <v>4</v>
      </c>
      <c r="AC161" s="224"/>
      <c r="AD161" s="224"/>
      <c r="AE161" s="224"/>
      <c r="AF161" s="224"/>
      <c r="AG161" s="224">
        <v>2</v>
      </c>
    </row>
    <row r="162" spans="1:33" s="120" customFormat="1" x14ac:dyDescent="0.25">
      <c r="A162" s="18" t="str">
        <f>' План финансирования кап.вложен'!A159</f>
        <v>1.2.1.1.9</v>
      </c>
      <c r="B162" s="356" t="str">
        <f>' План финансирования кап.вложен'!B159</f>
        <v>ПС Ашкадар</v>
      </c>
      <c r="C162" s="18" t="str">
        <f>' План финансирования кап.вложен'!C159</f>
        <v>Г</v>
      </c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>
        <f t="shared" ref="E162:AG162" si="12">SUM(O163:O175)</f>
        <v>6</v>
      </c>
      <c r="P162" s="255"/>
      <c r="Q162" s="255"/>
      <c r="R162" s="255"/>
      <c r="S162" s="255"/>
      <c r="T162" s="255"/>
      <c r="U162" s="255">
        <f t="shared" si="12"/>
        <v>21</v>
      </c>
      <c r="V162" s="255"/>
      <c r="W162" s="255"/>
      <c r="X162" s="255"/>
      <c r="Y162" s="255"/>
      <c r="Z162" s="255"/>
      <c r="AA162" s="255">
        <f t="shared" si="12"/>
        <v>27</v>
      </c>
      <c r="AB162" s="255"/>
      <c r="AC162" s="255"/>
      <c r="AD162" s="255"/>
      <c r="AE162" s="255"/>
      <c r="AF162" s="255"/>
      <c r="AG162" s="255">
        <f t="shared" si="12"/>
        <v>11</v>
      </c>
    </row>
    <row r="163" spans="1:33" ht="31.5" x14ac:dyDescent="0.25">
      <c r="A163" s="2" t="str">
        <f>' План финансирования кап.вложен'!A160</f>
        <v>1.2.1.1.9.1</v>
      </c>
      <c r="B163" s="262" t="str">
        <f>' План финансирования кап.вложен'!B160</f>
        <v xml:space="preserve">Реконструкция защит АТ-2 (Кредиторская задолжность 2016 г.) </v>
      </c>
      <c r="C163" s="2" t="str">
        <f>' План финансирования кап.вложен'!C160</f>
        <v>I_РЗА_2016_1.2.1.1.9.4</v>
      </c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</row>
    <row r="164" spans="1:33" x14ac:dyDescent="0.25">
      <c r="A164" s="2" t="str">
        <f>' План финансирования кап.вложен'!A161</f>
        <v>1.2.1.1.9.2</v>
      </c>
      <c r="B164" s="262" t="str">
        <f>' План финансирования кап.вложен'!B161</f>
        <v>Реконструкция РЗА ОСВ-220 кВ</v>
      </c>
      <c r="C164" s="2" t="str">
        <f>' План финансирования кап.вложен'!C161</f>
        <v>I_РЗА_2018_1.2.1.1.12.2</v>
      </c>
      <c r="D164" s="224"/>
      <c r="E164" s="224"/>
      <c r="F164" s="224"/>
      <c r="G164" s="224"/>
      <c r="H164" s="224"/>
      <c r="I164" s="224"/>
      <c r="J164" s="224">
        <v>4</v>
      </c>
      <c r="K164" s="224"/>
      <c r="L164" s="224"/>
      <c r="M164" s="224"/>
      <c r="N164" s="224"/>
      <c r="O164" s="224">
        <v>1</v>
      </c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24"/>
      <c r="AD164" s="224"/>
      <c r="AE164" s="224"/>
      <c r="AF164" s="224"/>
      <c r="AG164" s="224"/>
    </row>
    <row r="165" spans="1:33" ht="31.5" x14ac:dyDescent="0.25">
      <c r="A165" s="2" t="str">
        <f>' План финансирования кап.вложен'!A162</f>
        <v>1.2.1.1.9.3</v>
      </c>
      <c r="B165" s="262" t="str">
        <f>' План финансирования кап.вложен'!B162</f>
        <v>Реконструкция АТ с заменой вводов 220 кВ</v>
      </c>
      <c r="C165" s="2" t="str">
        <f>' План финансирования кап.вложен'!C162</f>
        <v>I_СПС_2018_1.2.1.1.12.3</v>
      </c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>
        <v>4</v>
      </c>
      <c r="Q165" s="224"/>
      <c r="R165" s="224"/>
      <c r="S165" s="224"/>
      <c r="T165" s="224"/>
      <c r="U165" s="224">
        <v>3</v>
      </c>
      <c r="V165" s="224"/>
      <c r="W165" s="224"/>
      <c r="X165" s="224"/>
      <c r="Y165" s="224"/>
      <c r="Z165" s="224"/>
      <c r="AA165" s="224"/>
      <c r="AB165" s="224"/>
      <c r="AC165" s="224"/>
      <c r="AD165" s="224"/>
      <c r="AE165" s="224"/>
      <c r="AF165" s="224"/>
      <c r="AG165" s="224"/>
    </row>
    <row r="166" spans="1:33" x14ac:dyDescent="0.25">
      <c r="A166" s="2" t="str">
        <f>' План финансирования кап.вложен'!A163</f>
        <v>1.2.1.1.9.4</v>
      </c>
      <c r="B166" s="262" t="str">
        <f>' План финансирования кап.вложен'!B163</f>
        <v>Замена пожарных емкостей</v>
      </c>
      <c r="C166" s="2" t="str">
        <f>' План финансирования кап.вложен'!C163</f>
        <v>I_СПС_2018_1.2.1.1.12.4</v>
      </c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24"/>
      <c r="AD166" s="224"/>
      <c r="AE166" s="224"/>
      <c r="AF166" s="224"/>
      <c r="AG166" s="224"/>
    </row>
    <row r="167" spans="1:33" x14ac:dyDescent="0.25">
      <c r="A167" s="2" t="str">
        <f>' План финансирования кап.вложен'!A164</f>
        <v>1.2.1.1.9.5</v>
      </c>
      <c r="B167" s="262" t="str">
        <f>' План финансирования кап.вложен'!B164</f>
        <v>Реконструкция защит ВЛ 220 кВ</v>
      </c>
      <c r="C167" s="2" t="str">
        <f>' План финансирования кап.вложен'!C164</f>
        <v>I_РЗА_2018_1.2.1.1.12.5</v>
      </c>
      <c r="D167" s="224"/>
      <c r="E167" s="224"/>
      <c r="F167" s="224"/>
      <c r="G167" s="224"/>
      <c r="H167" s="224"/>
      <c r="I167" s="224"/>
      <c r="J167" s="224">
        <v>4</v>
      </c>
      <c r="K167" s="224"/>
      <c r="L167" s="224"/>
      <c r="M167" s="224"/>
      <c r="N167" s="224"/>
      <c r="O167" s="224">
        <v>2</v>
      </c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</row>
    <row r="168" spans="1:33" x14ac:dyDescent="0.25">
      <c r="A168" s="2" t="str">
        <f>' План финансирования кап.вложен'!A165</f>
        <v>1.2.1.1.9.6</v>
      </c>
      <c r="B168" s="262" t="str">
        <f>' План финансирования кап.вложен'!B165</f>
        <v>Реконструкция ШСВ-110 кВ (ПИР)</v>
      </c>
      <c r="C168" s="2" t="str">
        <f>' План финансирования кап.вложен'!C165</f>
        <v>I_РЗА_2019_1.2.1.1.12.3</v>
      </c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</row>
    <row r="169" spans="1:33" x14ac:dyDescent="0.25">
      <c r="A169" s="2" t="str">
        <f>' План финансирования кап.вложен'!A166</f>
        <v>1.2.1.1.9.7</v>
      </c>
      <c r="B169" s="262" t="str">
        <f>' План финансирования кап.вложен'!B166</f>
        <v>Реконструкция ПА</v>
      </c>
      <c r="C169" s="2" t="str">
        <f>' План финансирования кап.вложен'!C166</f>
        <v>I_РЗА_2019_1.2.1.1.12.4</v>
      </c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</row>
    <row r="170" spans="1:33" x14ac:dyDescent="0.25">
      <c r="A170" s="2" t="str">
        <f>' План финансирования кап.вложен'!A167</f>
        <v>1.2.1.1.9.8</v>
      </c>
      <c r="B170" s="262" t="str">
        <f>' План финансирования кап.вложен'!B167</f>
        <v>Замена разъединителей 220кВ</v>
      </c>
      <c r="C170" s="2" t="str">
        <f>' План финансирования кап.вложен'!C167</f>
        <v>I_СПС_2020_1.2.1.1.12.1</v>
      </c>
      <c r="D170" s="224"/>
      <c r="E170" s="224"/>
      <c r="F170" s="224"/>
      <c r="G170" s="224"/>
      <c r="H170" s="224"/>
      <c r="I170" s="224"/>
      <c r="J170" s="224">
        <v>3</v>
      </c>
      <c r="K170" s="224"/>
      <c r="L170" s="224"/>
      <c r="M170" s="224"/>
      <c r="N170" s="224"/>
      <c r="O170" s="224">
        <v>3</v>
      </c>
      <c r="P170" s="224">
        <v>4</v>
      </c>
      <c r="Q170" s="224"/>
      <c r="R170" s="224"/>
      <c r="S170" s="224"/>
      <c r="T170" s="224"/>
      <c r="U170" s="224">
        <v>6</v>
      </c>
      <c r="V170" s="224">
        <v>4</v>
      </c>
      <c r="W170" s="224"/>
      <c r="X170" s="224"/>
      <c r="Y170" s="224"/>
      <c r="Z170" s="224"/>
      <c r="AA170" s="224">
        <v>9</v>
      </c>
      <c r="AB170" s="224"/>
      <c r="AC170" s="224"/>
      <c r="AD170" s="224"/>
      <c r="AE170" s="224"/>
      <c r="AF170" s="224"/>
      <c r="AG170" s="224"/>
    </row>
    <row r="171" spans="1:33" x14ac:dyDescent="0.25">
      <c r="A171" s="2" t="str">
        <f>' План финансирования кап.вложен'!A168</f>
        <v>1.2.1.1.9.9</v>
      </c>
      <c r="B171" s="262" t="str">
        <f>' План финансирования кап.вложен'!B168</f>
        <v xml:space="preserve">Замена разъединителей 110кВ </v>
      </c>
      <c r="C171" s="2" t="str">
        <f>' План финансирования кап.вложен'!C168</f>
        <v>I_СПС_2020_1.2.1.1.12.2</v>
      </c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>
        <v>4</v>
      </c>
      <c r="Q171" s="224"/>
      <c r="R171" s="224"/>
      <c r="S171" s="224"/>
      <c r="T171" s="224"/>
      <c r="U171" s="224">
        <v>12</v>
      </c>
      <c r="V171" s="224">
        <v>3</v>
      </c>
      <c r="W171" s="224"/>
      <c r="X171" s="224"/>
      <c r="Y171" s="224"/>
      <c r="Z171" s="224"/>
      <c r="AA171" s="224">
        <v>12</v>
      </c>
      <c r="AB171" s="224">
        <v>4</v>
      </c>
      <c r="AC171" s="224"/>
      <c r="AD171" s="224"/>
      <c r="AE171" s="224"/>
      <c r="AF171" s="224"/>
      <c r="AG171" s="224">
        <v>5</v>
      </c>
    </row>
    <row r="172" spans="1:33" x14ac:dyDescent="0.25">
      <c r="A172" s="2" t="str">
        <f>' План финансирования кап.вложен'!A169</f>
        <v>1.2.1.1.9.10</v>
      </c>
      <c r="B172" s="262" t="str">
        <f>' План финансирования кап.вложен'!B169</f>
        <v>Замена ТН-220</v>
      </c>
      <c r="C172" s="2" t="str">
        <f>' План финансирования кап.вложен'!C169</f>
        <v>I_СПС_2020_1.2.1.1.12.3</v>
      </c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>
        <v>4</v>
      </c>
      <c r="AC172" s="224"/>
      <c r="AD172" s="224"/>
      <c r="AE172" s="224"/>
      <c r="AF172" s="224"/>
      <c r="AG172" s="224">
        <v>1</v>
      </c>
    </row>
    <row r="173" spans="1:33" x14ac:dyDescent="0.25">
      <c r="A173" s="2" t="str">
        <f>' План финансирования кап.вложен'!A170</f>
        <v>1.2.1.1.9.11</v>
      </c>
      <c r="B173" s="262" t="str">
        <f>' План финансирования кап.вложен'!B170</f>
        <v>Реконструкция защит ВЛ 110 кВ</v>
      </c>
      <c r="C173" s="2" t="str">
        <f>' План финансирования кап.вложен'!C170</f>
        <v>I_РЗА_2020_1.2.1.1.12.4</v>
      </c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>
        <v>4</v>
      </c>
      <c r="W173" s="224"/>
      <c r="X173" s="224"/>
      <c r="Y173" s="224"/>
      <c r="Z173" s="224"/>
      <c r="AA173" s="224">
        <v>6</v>
      </c>
      <c r="AB173" s="224">
        <v>4</v>
      </c>
      <c r="AC173" s="224"/>
      <c r="AD173" s="224"/>
      <c r="AE173" s="224"/>
      <c r="AF173" s="224"/>
      <c r="AG173" s="224">
        <v>5</v>
      </c>
    </row>
    <row r="174" spans="1:33" x14ac:dyDescent="0.25">
      <c r="A174" s="2" t="str">
        <f>' План финансирования кап.вложен'!A171</f>
        <v>1.2.1.1.9.12</v>
      </c>
      <c r="B174" s="262" t="str">
        <f>' План финансирования кап.вложен'!B171</f>
        <v>Реконструкция ОБР (ПИР)</v>
      </c>
      <c r="C174" s="2" t="str">
        <f>' План финансирования кап.вложен'!C171</f>
        <v>I_РЗА_2021_1.2.1.1.12.5</v>
      </c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</row>
    <row r="175" spans="1:33" ht="31.5" x14ac:dyDescent="0.25">
      <c r="A175" s="2" t="str">
        <f>' План финансирования кап.вложен'!A172</f>
        <v>1.2.1.1.9.13</v>
      </c>
      <c r="B175" s="262" t="str">
        <f>' План финансирования кап.вложен'!B172</f>
        <v>Реконструкция автоматики сигнализации ЩПТ (ПИР)</v>
      </c>
      <c r="C175" s="2" t="str">
        <f>' План финансирования кап.вложен'!C172</f>
        <v>I_РЗА_2021_1.2.1.1.12.6</v>
      </c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</row>
    <row r="176" spans="1:33" s="120" customFormat="1" x14ac:dyDescent="0.25">
      <c r="A176" s="18" t="str">
        <f>' План финансирования кап.вложен'!A173</f>
        <v>1.2.1.1.10</v>
      </c>
      <c r="B176" s="356" t="str">
        <f>' План финансирования кап.вложен'!B173</f>
        <v>ПС Уфимская</v>
      </c>
      <c r="C176" s="18" t="str">
        <f>' План финансирования кап.вложен'!C173</f>
        <v>Г</v>
      </c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>
        <f t="shared" ref="E176:AG176" si="13">SUM(O177:O187)</f>
        <v>5</v>
      </c>
      <c r="P176" s="255"/>
      <c r="Q176" s="255"/>
      <c r="R176" s="255"/>
      <c r="S176" s="255"/>
      <c r="T176" s="255"/>
      <c r="U176" s="255">
        <f t="shared" si="13"/>
        <v>9</v>
      </c>
      <c r="V176" s="255"/>
      <c r="W176" s="255"/>
      <c r="X176" s="255"/>
      <c r="Y176" s="255"/>
      <c r="Z176" s="255"/>
      <c r="AA176" s="255">
        <f t="shared" si="13"/>
        <v>8</v>
      </c>
      <c r="AB176" s="255"/>
      <c r="AC176" s="255"/>
      <c r="AD176" s="255"/>
      <c r="AE176" s="255"/>
      <c r="AF176" s="255"/>
      <c r="AG176" s="255">
        <f t="shared" si="13"/>
        <v>16</v>
      </c>
    </row>
    <row r="177" spans="1:33" ht="31.5" x14ac:dyDescent="0.25">
      <c r="A177" s="2" t="str">
        <f>' План финансирования кап.вложен'!A174</f>
        <v>1.2.1.1.10.1</v>
      </c>
      <c r="B177" s="262" t="str">
        <f>' План финансирования кап.вложен'!B174</f>
        <v xml:space="preserve">Реконструкция АОПО АТ-2 (Кредиторская задолжность 2016 г.) </v>
      </c>
      <c r="C177" s="2" t="str">
        <f>' План финансирования кап.вложен'!C174</f>
        <v>I_РЗА_2016_1.2.1.1.10.1</v>
      </c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</row>
    <row r="178" spans="1:33" x14ac:dyDescent="0.25">
      <c r="A178" s="2" t="str">
        <f>' План финансирования кап.вложен'!A175</f>
        <v>1.2.1.1.10.2</v>
      </c>
      <c r="B178" s="262" t="str">
        <f>' План финансирования кап.вложен'!B175</f>
        <v>Замена АКБ</v>
      </c>
      <c r="C178" s="2" t="str">
        <f>' План финансирования кап.вложен'!C175</f>
        <v>I_СПС_2018_1.2.1.1.13.1</v>
      </c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>
        <v>3</v>
      </c>
      <c r="Q178" s="224"/>
      <c r="R178" s="224"/>
      <c r="S178" s="224"/>
      <c r="T178" s="224"/>
      <c r="U178" s="224">
        <v>5</v>
      </c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</row>
    <row r="179" spans="1:33" x14ac:dyDescent="0.25">
      <c r="A179" s="2" t="str">
        <f>' План финансирования кап.вложен'!A176</f>
        <v>1.2.1.1.10.3</v>
      </c>
      <c r="B179" s="262" t="str">
        <f>' План финансирования кап.вложен'!B176</f>
        <v>Реконструкция защит ВЛ 220 кВ</v>
      </c>
      <c r="C179" s="2" t="str">
        <f>' План финансирования кап.вложен'!C176</f>
        <v>I_РЗА_2018_1.2.1.1.13.3</v>
      </c>
      <c r="D179" s="224"/>
      <c r="E179" s="224"/>
      <c r="F179" s="224"/>
      <c r="G179" s="224"/>
      <c r="H179" s="224"/>
      <c r="I179" s="224"/>
      <c r="J179" s="224">
        <v>4</v>
      </c>
      <c r="K179" s="224"/>
      <c r="L179" s="224"/>
      <c r="M179" s="224"/>
      <c r="N179" s="224"/>
      <c r="O179" s="224">
        <v>2</v>
      </c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</row>
    <row r="180" spans="1:33" x14ac:dyDescent="0.25">
      <c r="A180" s="2" t="str">
        <f>' План финансирования кап.вложен'!A177</f>
        <v>1.2.1.1.10.4</v>
      </c>
      <c r="B180" s="262" t="str">
        <f>' План финансирования кап.вложен'!B177</f>
        <v>Реконструкция ПА</v>
      </c>
      <c r="C180" s="2" t="str">
        <f>' План финансирования кап.вложен'!C177</f>
        <v>I_РЗА_2018_1.2.1.1.13.4</v>
      </c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>
        <v>4</v>
      </c>
      <c r="Q180" s="224"/>
      <c r="R180" s="224"/>
      <c r="S180" s="224"/>
      <c r="T180" s="224"/>
      <c r="U180" s="224">
        <v>1</v>
      </c>
      <c r="V180" s="224"/>
      <c r="W180" s="224"/>
      <c r="X180" s="224"/>
      <c r="Y180" s="224"/>
      <c r="Z180" s="224"/>
      <c r="AA180" s="224"/>
      <c r="AB180" s="224"/>
      <c r="AC180" s="224"/>
      <c r="AD180" s="224"/>
      <c r="AE180" s="224"/>
      <c r="AF180" s="224"/>
      <c r="AG180" s="224"/>
    </row>
    <row r="181" spans="1:33" x14ac:dyDescent="0.25">
      <c r="A181" s="2" t="str">
        <f>' План финансирования кап.вложен'!A178</f>
        <v>1.2.1.1.10.5</v>
      </c>
      <c r="B181" s="262" t="str">
        <f>' План финансирования кап.вложен'!B178</f>
        <v>Реконструкции защит ВЛ 500</v>
      </c>
      <c r="C181" s="2" t="str">
        <f>' План финансирования кап.вложен'!C178</f>
        <v>I_РЗА_2019_1.2.1.1.13.2</v>
      </c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>
        <v>4</v>
      </c>
      <c r="W181" s="224"/>
      <c r="X181" s="224"/>
      <c r="Y181" s="224"/>
      <c r="Z181" s="224"/>
      <c r="AA181" s="224">
        <v>2</v>
      </c>
      <c r="AB181" s="224">
        <v>4</v>
      </c>
      <c r="AC181" s="224"/>
      <c r="AD181" s="224"/>
      <c r="AE181" s="224"/>
      <c r="AF181" s="224"/>
      <c r="AG181" s="224">
        <v>2</v>
      </c>
    </row>
    <row r="182" spans="1:33" x14ac:dyDescent="0.25">
      <c r="A182" s="2" t="str">
        <f>' План финансирования кап.вложен'!A179</f>
        <v>1.2.1.1.10.6</v>
      </c>
      <c r="B182" s="262" t="str">
        <f>' План финансирования кап.вложен'!B179</f>
        <v>Замена ТТ-500</v>
      </c>
      <c r="C182" s="2" t="str">
        <f>' План финансирования кап.вложен'!C179</f>
        <v>I_СПС_2019_1.2.1.1.13.4</v>
      </c>
      <c r="D182" s="224"/>
      <c r="E182" s="224"/>
      <c r="F182" s="224"/>
      <c r="G182" s="224"/>
      <c r="H182" s="224"/>
      <c r="I182" s="224"/>
      <c r="J182" s="224">
        <v>4</v>
      </c>
      <c r="K182" s="224"/>
      <c r="L182" s="224"/>
      <c r="M182" s="224"/>
      <c r="N182" s="224"/>
      <c r="O182" s="224">
        <v>3</v>
      </c>
      <c r="P182" s="224">
        <v>3</v>
      </c>
      <c r="Q182" s="224"/>
      <c r="R182" s="224"/>
      <c r="S182" s="224"/>
      <c r="T182" s="224"/>
      <c r="U182" s="224">
        <v>3</v>
      </c>
      <c r="V182" s="224"/>
      <c r="W182" s="224"/>
      <c r="X182" s="224"/>
      <c r="Y182" s="224"/>
      <c r="Z182" s="224"/>
      <c r="AA182" s="224"/>
      <c r="AB182" s="224"/>
      <c r="AC182" s="224"/>
      <c r="AD182" s="224"/>
      <c r="AE182" s="224"/>
      <c r="AF182" s="224"/>
      <c r="AG182" s="224"/>
    </row>
    <row r="183" spans="1:33" x14ac:dyDescent="0.25">
      <c r="A183" s="2" t="str">
        <f>' План финансирования кап.вложен'!A180</f>
        <v>1.2.1.1.10.7</v>
      </c>
      <c r="B183" s="262" t="str">
        <f>' План финансирования кап.вложен'!B180</f>
        <v>Устройство внутренних автодорог</v>
      </c>
      <c r="C183" s="2" t="str">
        <f>' План финансирования кап.вложен'!C180</f>
        <v>I_СПС_2019_1.2.1.1.13.5</v>
      </c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24"/>
      <c r="AD183" s="224"/>
      <c r="AE183" s="224"/>
      <c r="AF183" s="224"/>
      <c r="AG183" s="224"/>
    </row>
    <row r="184" spans="1:33" x14ac:dyDescent="0.25">
      <c r="A184" s="2" t="str">
        <f>' План финансирования кап.вложен'!A181</f>
        <v>1.2.1.1.10.8</v>
      </c>
      <c r="B184" s="262" t="str">
        <f>' План финансирования кап.вложен'!B181</f>
        <v>Замена ВМ-35</v>
      </c>
      <c r="C184" s="2" t="str">
        <f>' План финансирования кап.вложен'!C181</f>
        <v>I_СПС_2020_1.2.1.1.13.1</v>
      </c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>
        <v>4</v>
      </c>
      <c r="AC184" s="224"/>
      <c r="AD184" s="224"/>
      <c r="AE184" s="224"/>
      <c r="AF184" s="224"/>
      <c r="AG184" s="224">
        <v>6</v>
      </c>
    </row>
    <row r="185" spans="1:33" x14ac:dyDescent="0.25">
      <c r="A185" s="2" t="str">
        <f>' План финансирования кап.вложен'!A182</f>
        <v>1.2.1.1.10.9</v>
      </c>
      <c r="B185" s="262" t="str">
        <f>' План финансирования кап.вложен'!B182</f>
        <v>Замена ЩПТ</v>
      </c>
      <c r="C185" s="2" t="str">
        <f>' План финансирования кап.вложен'!C182</f>
        <v>I_СПС_2020_1.2.1.1.13.2</v>
      </c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>
        <v>4</v>
      </c>
      <c r="W185" s="224"/>
      <c r="X185" s="224"/>
      <c r="Y185" s="224"/>
      <c r="Z185" s="224"/>
      <c r="AA185" s="224">
        <v>3</v>
      </c>
      <c r="AB185" s="224"/>
      <c r="AC185" s="224"/>
      <c r="AD185" s="224"/>
      <c r="AE185" s="224"/>
      <c r="AF185" s="224"/>
      <c r="AG185" s="224"/>
    </row>
    <row r="186" spans="1:33" x14ac:dyDescent="0.25">
      <c r="A186" s="2" t="str">
        <f>' План финансирования кап.вложен'!A183</f>
        <v>1.2.1.1.10.10</v>
      </c>
      <c r="B186" s="262" t="str">
        <f>' План финансирования кап.вложен'!B183</f>
        <v>Замена ЩСН-0,4 кВ</v>
      </c>
      <c r="C186" s="2" t="str">
        <f>' План финансирования кап.вложен'!C183</f>
        <v>I_СПС_2020_1.2.1.1.13.3</v>
      </c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>
        <v>4</v>
      </c>
      <c r="W186" s="224"/>
      <c r="X186" s="224"/>
      <c r="Y186" s="224"/>
      <c r="Z186" s="224"/>
      <c r="AA186" s="224">
        <v>3</v>
      </c>
      <c r="AB186" s="224">
        <v>4</v>
      </c>
      <c r="AC186" s="224"/>
      <c r="AD186" s="224"/>
      <c r="AE186" s="224"/>
      <c r="AF186" s="224"/>
      <c r="AG186" s="224">
        <v>4</v>
      </c>
    </row>
    <row r="187" spans="1:33" ht="31.5" x14ac:dyDescent="0.25">
      <c r="A187" s="2" t="str">
        <f>' План финансирования кап.вложен'!A184</f>
        <v>1.2.1.1.10.11</v>
      </c>
      <c r="B187" s="262" t="str">
        <f>' План финансирования кап.вложен'!B184</f>
        <v>Реконструкция АТ-2 с заменой вводов 500 кВ и вводов 220 кВ</v>
      </c>
      <c r="C187" s="2" t="str">
        <f>' План финансирования кап.вложен'!C184</f>
        <v>I_СПС_2021_1.2.1.1.13.1</v>
      </c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>
        <v>3</v>
      </c>
      <c r="AC187" s="224"/>
      <c r="AD187" s="224"/>
      <c r="AE187" s="224"/>
      <c r="AF187" s="224"/>
      <c r="AG187" s="224">
        <v>4</v>
      </c>
    </row>
    <row r="188" spans="1:33" s="120" customFormat="1" x14ac:dyDescent="0.25">
      <c r="A188" s="18" t="str">
        <f>' План финансирования кап.вложен'!A185</f>
        <v>1.2.1.1.11</v>
      </c>
      <c r="B188" s="356" t="str">
        <f>' План финансирования кап.вложен'!B185</f>
        <v>ПС Благовар</v>
      </c>
      <c r="C188" s="18" t="str">
        <f>' План финансирования кап.вложен'!C185</f>
        <v>Г</v>
      </c>
      <c r="D188" s="255"/>
      <c r="E188" s="255"/>
      <c r="F188" s="255"/>
      <c r="G188" s="255"/>
      <c r="H188" s="255"/>
      <c r="I188" s="255">
        <f t="shared" ref="E188:AG188" si="14">SUM(I189:I198)</f>
        <v>6</v>
      </c>
      <c r="J188" s="255"/>
      <c r="K188" s="255"/>
      <c r="L188" s="255"/>
      <c r="M188" s="255"/>
      <c r="N188" s="255"/>
      <c r="O188" s="255">
        <f t="shared" si="14"/>
        <v>8</v>
      </c>
      <c r="P188" s="255"/>
      <c r="Q188" s="255"/>
      <c r="R188" s="255"/>
      <c r="S188" s="255"/>
      <c r="T188" s="255"/>
      <c r="U188" s="255">
        <f t="shared" si="14"/>
        <v>13</v>
      </c>
      <c r="V188" s="255"/>
      <c r="W188" s="255"/>
      <c r="X188" s="255"/>
      <c r="Y188" s="255"/>
      <c r="Z188" s="255"/>
      <c r="AA188" s="255">
        <f t="shared" si="14"/>
        <v>23</v>
      </c>
      <c r="AB188" s="255"/>
      <c r="AC188" s="255"/>
      <c r="AD188" s="255"/>
      <c r="AE188" s="255"/>
      <c r="AF188" s="255"/>
      <c r="AG188" s="255">
        <f t="shared" si="14"/>
        <v>3</v>
      </c>
    </row>
    <row r="189" spans="1:33" x14ac:dyDescent="0.25">
      <c r="A189" s="2" t="str">
        <f>' План финансирования кап.вложен'!A186</f>
        <v>1.2.1.1.11.1</v>
      </c>
      <c r="B189" s="262" t="str">
        <f>' План финансирования кап.вложен'!B186</f>
        <v>Замена ТН-220 кВ, ТН-110 кВ</v>
      </c>
      <c r="C189" s="2" t="str">
        <f>' План финансирования кап.вложен'!C186</f>
        <v>I_СПС_2017_1.2.1.1.4.1</v>
      </c>
      <c r="D189" s="224">
        <v>4</v>
      </c>
      <c r="E189" s="224"/>
      <c r="F189" s="224"/>
      <c r="G189" s="224"/>
      <c r="H189" s="224"/>
      <c r="I189" s="224">
        <v>6</v>
      </c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</row>
    <row r="190" spans="1:33" x14ac:dyDescent="0.25">
      <c r="A190" s="2" t="str">
        <f>' План финансирования кап.вложен'!A187</f>
        <v>1.2.1.1.11.2</v>
      </c>
      <c r="B190" s="262" t="str">
        <f>' План финансирования кап.вложен'!B187</f>
        <v>Замена ТН 110; замена ТТ 220кВ</v>
      </c>
      <c r="C190" s="2" t="str">
        <f>' План финансирования кап.вложен'!C187</f>
        <v>I_СПС_2018_1.2.1.1.4.1</v>
      </c>
      <c r="D190" s="224"/>
      <c r="E190" s="224"/>
      <c r="F190" s="224"/>
      <c r="G190" s="224"/>
      <c r="H190" s="224"/>
      <c r="I190" s="224"/>
      <c r="J190" s="224">
        <v>3</v>
      </c>
      <c r="K190" s="224"/>
      <c r="L190" s="224"/>
      <c r="M190" s="224"/>
      <c r="N190" s="224"/>
      <c r="O190" s="224">
        <v>4</v>
      </c>
      <c r="P190" s="224">
        <v>4</v>
      </c>
      <c r="Q190" s="224"/>
      <c r="R190" s="224"/>
      <c r="S190" s="224"/>
      <c r="T190" s="224"/>
      <c r="U190" s="224">
        <v>6</v>
      </c>
      <c r="V190" s="224">
        <v>3</v>
      </c>
      <c r="W190" s="224"/>
      <c r="X190" s="224"/>
      <c r="Y190" s="224"/>
      <c r="Z190" s="224"/>
      <c r="AA190" s="224">
        <v>6</v>
      </c>
      <c r="AB190" s="224"/>
      <c r="AC190" s="224"/>
      <c r="AD190" s="224"/>
      <c r="AE190" s="224"/>
      <c r="AF190" s="224"/>
      <c r="AG190" s="224"/>
    </row>
    <row r="191" spans="1:33" x14ac:dyDescent="0.25">
      <c r="A191" s="2" t="str">
        <f>' План финансирования кап.вложен'!A188</f>
        <v>1.2.1.1.11.3</v>
      </c>
      <c r="B191" s="262" t="str">
        <f>' План финансирования кап.вложен'!B188</f>
        <v>Реконструкция РЗА ВЛ 220 кВ</v>
      </c>
      <c r="C191" s="2" t="str">
        <f>' План финансирования кап.вложен'!C188</f>
        <v>I_РЗА_2018_1.2.1.1.4.6</v>
      </c>
      <c r="D191" s="224"/>
      <c r="E191" s="224"/>
      <c r="F191" s="224"/>
      <c r="G191" s="224"/>
      <c r="H191" s="224"/>
      <c r="I191" s="224"/>
      <c r="J191" s="224">
        <v>4</v>
      </c>
      <c r="K191" s="224"/>
      <c r="L191" s="224"/>
      <c r="M191" s="224"/>
      <c r="N191" s="224"/>
      <c r="O191" s="224">
        <v>2</v>
      </c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</row>
    <row r="192" spans="1:33" ht="31.5" x14ac:dyDescent="0.25">
      <c r="A192" s="2" t="str">
        <f>' План финансирования кап.вложен'!A189</f>
        <v>1.2.1.1.11.4</v>
      </c>
      <c r="B192" s="262" t="str">
        <f>' План финансирования кап.вложен'!B189</f>
        <v xml:space="preserve">Модернизация ПА-220 кВ (Кредиторская задолжность 2016 г.) </v>
      </c>
      <c r="C192" s="2" t="str">
        <f>' План финансирования кап.вложен'!C189</f>
        <v>I_РЗА_2019_1.2.1.1.4.8</v>
      </c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</row>
    <row r="193" spans="1:33" x14ac:dyDescent="0.25">
      <c r="A193" s="2" t="str">
        <f>' План финансирования кап.вложен'!A190</f>
        <v>1.2.1.1.11.5</v>
      </c>
      <c r="B193" s="262" t="str">
        <f>' План финансирования кап.вложен'!B190</f>
        <v>Замена разъединителей 220 кВ</v>
      </c>
      <c r="C193" s="2" t="str">
        <f>' План финансирования кап.вложен'!C190</f>
        <v>I_СПС_2020_1.2.1.1.4.3</v>
      </c>
      <c r="D193" s="224"/>
      <c r="E193" s="224"/>
      <c r="F193" s="224"/>
      <c r="G193" s="224"/>
      <c r="H193" s="224"/>
      <c r="I193" s="224"/>
      <c r="J193" s="224">
        <v>3</v>
      </c>
      <c r="K193" s="224"/>
      <c r="L193" s="224"/>
      <c r="M193" s="224"/>
      <c r="N193" s="224"/>
      <c r="O193" s="224">
        <v>2</v>
      </c>
      <c r="P193" s="224">
        <v>3</v>
      </c>
      <c r="Q193" s="224"/>
      <c r="R193" s="224"/>
      <c r="S193" s="224"/>
      <c r="T193" s="224"/>
      <c r="U193" s="224">
        <v>3</v>
      </c>
      <c r="V193" s="224">
        <v>4</v>
      </c>
      <c r="W193" s="224"/>
      <c r="X193" s="224"/>
      <c r="Y193" s="224"/>
      <c r="Z193" s="224"/>
      <c r="AA193" s="224">
        <v>3</v>
      </c>
      <c r="AB193" s="224"/>
      <c r="AC193" s="224"/>
      <c r="AD193" s="224"/>
      <c r="AE193" s="224"/>
      <c r="AF193" s="224"/>
      <c r="AG193" s="224"/>
    </row>
    <row r="194" spans="1:33" x14ac:dyDescent="0.25">
      <c r="A194" s="2" t="str">
        <f>' План финансирования кап.вложен'!A191</f>
        <v>1.2.1.1.11.6</v>
      </c>
      <c r="B194" s="262" t="str">
        <f>' План финансирования кап.вложен'!B191</f>
        <v>Замена разъединителей 110 кВ</v>
      </c>
      <c r="C194" s="2" t="str">
        <f>' План финансирования кап.вложен'!C191</f>
        <v>I_СПС_2020_1.2.1.1.4.4</v>
      </c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>
        <v>3</v>
      </c>
      <c r="Q194" s="224"/>
      <c r="R194" s="224"/>
      <c r="S194" s="224"/>
      <c r="T194" s="224"/>
      <c r="U194" s="224">
        <v>4</v>
      </c>
      <c r="V194" s="224">
        <v>4</v>
      </c>
      <c r="W194" s="224"/>
      <c r="X194" s="224"/>
      <c r="Y194" s="224"/>
      <c r="Z194" s="224"/>
      <c r="AA194" s="224">
        <v>6</v>
      </c>
      <c r="AB194" s="224">
        <v>4</v>
      </c>
      <c r="AC194" s="224"/>
      <c r="AD194" s="224"/>
      <c r="AE194" s="224"/>
      <c r="AF194" s="224"/>
      <c r="AG194" s="224">
        <v>3</v>
      </c>
    </row>
    <row r="195" spans="1:33" x14ac:dyDescent="0.25">
      <c r="A195" s="2" t="str">
        <f>' План финансирования кап.вложен'!A192</f>
        <v>1.2.1.1.11.7</v>
      </c>
      <c r="B195" s="262" t="str">
        <f>' План финансирования кап.вложен'!B192</f>
        <v>Замена пожарной емкости</v>
      </c>
      <c r="C195" s="2" t="str">
        <f>' План финансирования кап.вложен'!C192</f>
        <v>I_СПС_2020_1.2.1.1.4.7</v>
      </c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</row>
    <row r="196" spans="1:33" x14ac:dyDescent="0.25">
      <c r="A196" s="2" t="str">
        <f>' План финансирования кап.вложен'!A193</f>
        <v>1.2.1.1.11.8</v>
      </c>
      <c r="B196" s="262" t="str">
        <f>' План финансирования кап.вложен'!B193</f>
        <v>Реконструкция ОБР</v>
      </c>
      <c r="C196" s="2" t="str">
        <f>' План финансирования кап.вложен'!C193</f>
        <v>I_РЗА_2020_1.2.1.1.4.8</v>
      </c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>
        <v>4</v>
      </c>
      <c r="W196" s="224"/>
      <c r="X196" s="224"/>
      <c r="Y196" s="224"/>
      <c r="Z196" s="224"/>
      <c r="AA196" s="224">
        <v>4</v>
      </c>
      <c r="AB196" s="224"/>
      <c r="AC196" s="224"/>
      <c r="AD196" s="224"/>
      <c r="AE196" s="224"/>
      <c r="AF196" s="224"/>
      <c r="AG196" s="224"/>
    </row>
    <row r="197" spans="1:33" ht="31.5" x14ac:dyDescent="0.25">
      <c r="A197" s="2" t="str">
        <f>' План финансирования кап.вложен'!A194</f>
        <v>1.2.1.1.11.9</v>
      </c>
      <c r="B197" s="262" t="str">
        <f>' План финансирования кап.вложен'!B194</f>
        <v>Реконструкция автоматики сигнализации ЩПТ</v>
      </c>
      <c r="C197" s="2" t="str">
        <f>' План финансирования кап.вложен'!C194</f>
        <v>I_РЗА_2020_1.2.1.1.4.9</v>
      </c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  <c r="AA197" s="224"/>
      <c r="AB197" s="224"/>
      <c r="AC197" s="224"/>
      <c r="AD197" s="224"/>
      <c r="AE197" s="224"/>
      <c r="AF197" s="224"/>
      <c r="AG197" s="224"/>
    </row>
    <row r="198" spans="1:33" x14ac:dyDescent="0.25">
      <c r="A198" s="2" t="str">
        <f>' План финансирования кап.вложен'!A195</f>
        <v>1.2.1.1.11.10</v>
      </c>
      <c r="B198" s="262" t="str">
        <f>' План финансирования кап.вложен'!B195</f>
        <v>Реконструкция ДЗШ 110 кВ</v>
      </c>
      <c r="C198" s="2" t="str">
        <f>' План финансирования кап.вложен'!C195</f>
        <v>I_РЗА_2020_1.2.1.1.4.10</v>
      </c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>
        <v>4</v>
      </c>
      <c r="W198" s="224"/>
      <c r="X198" s="224"/>
      <c r="Y198" s="224"/>
      <c r="Z198" s="224"/>
      <c r="AA198" s="224">
        <v>4</v>
      </c>
      <c r="AB198" s="224"/>
      <c r="AC198" s="224"/>
      <c r="AD198" s="224"/>
      <c r="AE198" s="224"/>
      <c r="AF198" s="224"/>
      <c r="AG198" s="224"/>
    </row>
    <row r="199" spans="1:33" s="120" customFormat="1" x14ac:dyDescent="0.25">
      <c r="A199" s="18" t="str">
        <f>' План финансирования кап.вложен'!A196</f>
        <v>1.2.1.1.12</v>
      </c>
      <c r="B199" s="356" t="str">
        <f>' План финансирования кап.вложен'!B196</f>
        <v>ПС Аргамак</v>
      </c>
      <c r="C199" s="18" t="str">
        <f>' План финансирования кап.вложен'!C196</f>
        <v>Г</v>
      </c>
      <c r="D199" s="255"/>
      <c r="E199" s="255"/>
      <c r="F199" s="255"/>
      <c r="G199" s="255"/>
      <c r="H199" s="255"/>
      <c r="I199" s="255">
        <f t="shared" ref="E199:AG199" si="15">SUM(I200:I219)</f>
        <v>2</v>
      </c>
      <c r="J199" s="255"/>
      <c r="K199" s="255"/>
      <c r="L199" s="255"/>
      <c r="M199" s="255"/>
      <c r="N199" s="255"/>
      <c r="O199" s="255">
        <f t="shared" si="15"/>
        <v>6</v>
      </c>
      <c r="P199" s="255"/>
      <c r="Q199" s="255"/>
      <c r="R199" s="255"/>
      <c r="S199" s="255"/>
      <c r="T199" s="255"/>
      <c r="U199" s="255">
        <f t="shared" si="15"/>
        <v>9</v>
      </c>
      <c r="V199" s="255"/>
      <c r="W199" s="255"/>
      <c r="X199" s="255"/>
      <c r="Y199" s="255"/>
      <c r="Z199" s="255"/>
      <c r="AA199" s="255">
        <f t="shared" si="15"/>
        <v>19</v>
      </c>
      <c r="AB199" s="255"/>
      <c r="AC199" s="255"/>
      <c r="AD199" s="255"/>
      <c r="AE199" s="255"/>
      <c r="AF199" s="255"/>
      <c r="AG199" s="255">
        <f t="shared" si="15"/>
        <v>38</v>
      </c>
    </row>
    <row r="200" spans="1:33" x14ac:dyDescent="0.25">
      <c r="A200" s="2" t="str">
        <f>' План финансирования кап.вложен'!A197</f>
        <v>1.2.1.1.12.1</v>
      </c>
      <c r="B200" s="262" t="str">
        <f>' План финансирования кап.вложен'!B197</f>
        <v>Модернизация ПА</v>
      </c>
      <c r="C200" s="2" t="str">
        <f>' План финансирования кап.вложен'!C197</f>
        <v>I_РЗА_2016_1.2.1.1.12.2</v>
      </c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>
        <v>4</v>
      </c>
      <c r="Q200" s="224"/>
      <c r="R200" s="224"/>
      <c r="S200" s="224"/>
      <c r="T200" s="224"/>
      <c r="U200" s="224">
        <v>5</v>
      </c>
      <c r="V200" s="224">
        <v>4</v>
      </c>
      <c r="W200" s="224"/>
      <c r="X200" s="224"/>
      <c r="Y200" s="224"/>
      <c r="Z200" s="224"/>
      <c r="AA200" s="224">
        <v>2</v>
      </c>
      <c r="AB200" s="224"/>
      <c r="AC200" s="224"/>
      <c r="AD200" s="224"/>
      <c r="AE200" s="224"/>
      <c r="AF200" s="224"/>
      <c r="AG200" s="224"/>
    </row>
    <row r="201" spans="1:33" ht="31.5" x14ac:dyDescent="0.25">
      <c r="A201" s="2" t="str">
        <f>' План финансирования кап.вложен'!A198</f>
        <v>1.2.1.1.12.2</v>
      </c>
      <c r="B201" s="262" t="str">
        <f>' План финансирования кап.вложен'!B198</f>
        <v>Замена защит ВЛ-110 кВ Аргамак-Чекмагуш-1,2.</v>
      </c>
      <c r="C201" s="2" t="str">
        <f>' План финансирования кап.вложен'!C198</f>
        <v>I_РЗА_2017_1.2.1.1.9.1</v>
      </c>
      <c r="D201" s="224">
        <v>4</v>
      </c>
      <c r="E201" s="224"/>
      <c r="F201" s="224"/>
      <c r="G201" s="224"/>
      <c r="H201" s="224"/>
      <c r="I201" s="224">
        <v>2</v>
      </c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</row>
    <row r="202" spans="1:33" x14ac:dyDescent="0.25">
      <c r="A202" s="2" t="str">
        <f>' План финансирования кап.вложен'!A199</f>
        <v>1.2.1.1.12.3</v>
      </c>
      <c r="B202" s="262" t="str">
        <f>' План финансирования кап.вложен'!B199</f>
        <v>Реконструкции защит АТ (ПИР)</v>
      </c>
      <c r="C202" s="2" t="str">
        <f>' План финансирования кап.вложен'!C199</f>
        <v>I_РЗА_2018_1.2.1.1.9.2</v>
      </c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</row>
    <row r="203" spans="1:33" x14ac:dyDescent="0.25">
      <c r="A203" s="2" t="str">
        <f>' План финансирования кап.вложен'!A200</f>
        <v>1.2.1.1.12.4</v>
      </c>
      <c r="B203" s="262" t="str">
        <f>' План финансирования кап.вложен'!B200</f>
        <v>Реконструкция защит ВЛ-220 кВ</v>
      </c>
      <c r="C203" s="2" t="str">
        <f>' План финансирования кап.вложен'!C200</f>
        <v>I_РЗА_2018_1.2.1.1.9.3</v>
      </c>
      <c r="D203" s="224"/>
      <c r="E203" s="224"/>
      <c r="F203" s="224"/>
      <c r="G203" s="224"/>
      <c r="H203" s="224"/>
      <c r="I203" s="224"/>
      <c r="J203" s="224">
        <v>4</v>
      </c>
      <c r="K203" s="224"/>
      <c r="L203" s="224"/>
      <c r="M203" s="224"/>
      <c r="N203" s="224"/>
      <c r="O203" s="224">
        <v>2</v>
      </c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</row>
    <row r="204" spans="1:33" x14ac:dyDescent="0.25">
      <c r="A204" s="2" t="str">
        <f>' План финансирования кап.вложен'!A201</f>
        <v>1.2.1.1.12.5</v>
      </c>
      <c r="B204" s="262" t="str">
        <f>' План финансирования кап.вложен'!B201</f>
        <v>Реконструкция защит ВЛ-110 кВ</v>
      </c>
      <c r="C204" s="2" t="str">
        <f>' План финансирования кап.вложен'!C201</f>
        <v>I_РЗА_2018_1.2.1.1.9.4</v>
      </c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>
        <v>4</v>
      </c>
      <c r="Q204" s="224"/>
      <c r="R204" s="224"/>
      <c r="S204" s="224"/>
      <c r="T204" s="224"/>
      <c r="U204" s="224">
        <v>2</v>
      </c>
      <c r="V204" s="224">
        <v>4</v>
      </c>
      <c r="W204" s="224"/>
      <c r="X204" s="224"/>
      <c r="Y204" s="224"/>
      <c r="Z204" s="224"/>
      <c r="AA204" s="224">
        <v>2</v>
      </c>
      <c r="AB204" s="224">
        <v>4</v>
      </c>
      <c r="AC204" s="224"/>
      <c r="AD204" s="224"/>
      <c r="AE204" s="224"/>
      <c r="AF204" s="224"/>
      <c r="AG204" s="224">
        <v>2</v>
      </c>
    </row>
    <row r="205" spans="1:33" x14ac:dyDescent="0.25">
      <c r="A205" s="2" t="str">
        <f>' План финансирования кап.вложен'!A202</f>
        <v>1.2.1.1.12.6</v>
      </c>
      <c r="B205" s="262" t="str">
        <f>' План финансирования кап.вложен'!B202</f>
        <v>Реконструкция защит ШСВ-110 кВ</v>
      </c>
      <c r="C205" s="2" t="str">
        <f>' План финансирования кап.вложен'!C202</f>
        <v>I_РЗА_2018_1.2.1.1.9.5</v>
      </c>
      <c r="D205" s="224"/>
      <c r="E205" s="224"/>
      <c r="F205" s="224"/>
      <c r="G205" s="224"/>
      <c r="H205" s="224"/>
      <c r="I205" s="224"/>
      <c r="J205" s="224">
        <v>3</v>
      </c>
      <c r="K205" s="224"/>
      <c r="L205" s="224"/>
      <c r="M205" s="224"/>
      <c r="N205" s="224"/>
      <c r="O205" s="224">
        <v>1</v>
      </c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</row>
    <row r="206" spans="1:33" x14ac:dyDescent="0.25">
      <c r="A206" s="2" t="str">
        <f>' План финансирования кап.вложен'!A203</f>
        <v>1.2.1.1.12.7</v>
      </c>
      <c r="B206" s="262" t="str">
        <f>' План финансирования кап.вложен'!B203</f>
        <v>Замена ЩПТ</v>
      </c>
      <c r="C206" s="2" t="str">
        <f>' План финансирования кап.вложен'!C203</f>
        <v>I_СПС_2018_1.2.1.1.9.8</v>
      </c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>
        <v>4</v>
      </c>
      <c r="Q206" s="224"/>
      <c r="R206" s="224"/>
      <c r="S206" s="224"/>
      <c r="T206" s="224"/>
      <c r="U206" s="224">
        <v>2</v>
      </c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</row>
    <row r="207" spans="1:33" x14ac:dyDescent="0.25">
      <c r="A207" s="2" t="str">
        <f>' План финансирования кап.вложен'!A204</f>
        <v>1.2.1.1.12.8</v>
      </c>
      <c r="B207" s="262" t="str">
        <f>' План финансирования кап.вложен'!B204</f>
        <v>Замена В-110 кВ и ТТ-110 кВ</v>
      </c>
      <c r="C207" s="2" t="str">
        <f>' План финансирования кап.вложен'!C204</f>
        <v>I_СПС_2019_1.2.1.1.9.1</v>
      </c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>
        <v>3</v>
      </c>
      <c r="W207" s="224"/>
      <c r="X207" s="224"/>
      <c r="Y207" s="224"/>
      <c r="Z207" s="224"/>
      <c r="AA207" s="224">
        <v>9</v>
      </c>
      <c r="AB207" s="224">
        <v>3</v>
      </c>
      <c r="AC207" s="224"/>
      <c r="AD207" s="224"/>
      <c r="AE207" s="224"/>
      <c r="AF207" s="224"/>
      <c r="AG207" s="224">
        <v>12</v>
      </c>
    </row>
    <row r="208" spans="1:33" x14ac:dyDescent="0.25">
      <c r="A208" s="2" t="str">
        <f>' План финансирования кап.вложен'!A205</f>
        <v>1.2.1.1.12.9</v>
      </c>
      <c r="B208" s="262" t="str">
        <f>' План финансирования кап.вложен'!B205</f>
        <v>Замена ТН 35 кВ, ТН-110 кВ</v>
      </c>
      <c r="C208" s="2" t="str">
        <f>' План финансирования кап.вложен'!C205</f>
        <v>I_СПС_2019_1.2.1.1.9.2</v>
      </c>
      <c r="D208" s="224"/>
      <c r="E208" s="224"/>
      <c r="F208" s="224"/>
      <c r="G208" s="224"/>
      <c r="H208" s="224"/>
      <c r="I208" s="224"/>
      <c r="J208" s="224">
        <v>3</v>
      </c>
      <c r="K208" s="224"/>
      <c r="L208" s="224"/>
      <c r="M208" s="224"/>
      <c r="N208" s="224"/>
      <c r="O208" s="224">
        <v>3</v>
      </c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</row>
    <row r="209" spans="1:33" x14ac:dyDescent="0.25">
      <c r="A209" s="2" t="str">
        <f>' План финансирования кап.вложен'!A206</f>
        <v>1.2.1.1.12.10</v>
      </c>
      <c r="B209" s="262" t="str">
        <f>' План финансирования кап.вложен'!B206</f>
        <v>Замена пожарных емкостей</v>
      </c>
      <c r="C209" s="2" t="str">
        <f>' План финансирования кап.вложен'!C206</f>
        <v>I_СПС_2019_1.2.1.1.9.4</v>
      </c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</row>
    <row r="210" spans="1:33" x14ac:dyDescent="0.25">
      <c r="A210" s="2" t="str">
        <f>' План финансирования кап.вложен'!A207</f>
        <v>1.2.1.1.12.11</v>
      </c>
      <c r="B210" s="262" t="str">
        <f>' План финансирования кап.вложен'!B207</f>
        <v>Реконструкция защит АТ</v>
      </c>
      <c r="C210" s="2" t="str">
        <f>' План финансирования кап.вложен'!C207</f>
        <v>I_РЗА_2019_1.2.1.1.9.6</v>
      </c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>
        <v>4</v>
      </c>
      <c r="W210" s="224"/>
      <c r="X210" s="224"/>
      <c r="Y210" s="224"/>
      <c r="Z210" s="224"/>
      <c r="AA210" s="224">
        <v>1</v>
      </c>
      <c r="AB210" s="224">
        <v>4</v>
      </c>
      <c r="AC210" s="224"/>
      <c r="AD210" s="224"/>
      <c r="AE210" s="224"/>
      <c r="AF210" s="224"/>
      <c r="AG210" s="224">
        <v>5</v>
      </c>
    </row>
    <row r="211" spans="1:33" x14ac:dyDescent="0.25">
      <c r="A211" s="2" t="str">
        <f>' План финансирования кап.вложен'!A208</f>
        <v>1.2.1.1.12.12</v>
      </c>
      <c r="B211" s="262" t="str">
        <f>' План финансирования кап.вложен'!B208</f>
        <v>Замена ЩСН-0,4 кВ</v>
      </c>
      <c r="C211" s="2" t="str">
        <f>' План финансирования кап.вложен'!C208</f>
        <v>I_СПС_2020_1.2.1.1.9.4</v>
      </c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>
        <v>4</v>
      </c>
      <c r="W211" s="224"/>
      <c r="X211" s="224"/>
      <c r="Y211" s="224"/>
      <c r="Z211" s="224"/>
      <c r="AA211" s="224">
        <v>3</v>
      </c>
      <c r="AB211" s="224"/>
      <c r="AC211" s="224"/>
      <c r="AD211" s="224"/>
      <c r="AE211" s="224"/>
      <c r="AF211" s="224"/>
      <c r="AG211" s="224"/>
    </row>
    <row r="212" spans="1:33" x14ac:dyDescent="0.25">
      <c r="A212" s="2" t="str">
        <f>' План финансирования кап.вложен'!A209</f>
        <v>1.2.1.1.12.13</v>
      </c>
      <c r="B212" s="262" t="str">
        <f>' План финансирования кап.вложен'!B209</f>
        <v>Реконструкция ОБР</v>
      </c>
      <c r="C212" s="2" t="str">
        <f>' План финансирования кап.вложен'!C209</f>
        <v>I_РЗА_2020_1.2.1.1.9.7</v>
      </c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>
        <v>4</v>
      </c>
      <c r="AC212" s="224"/>
      <c r="AD212" s="224"/>
      <c r="AE212" s="224"/>
      <c r="AF212" s="224"/>
      <c r="AG212" s="224">
        <v>3</v>
      </c>
    </row>
    <row r="213" spans="1:33" ht="31.5" x14ac:dyDescent="0.25">
      <c r="A213" s="2" t="str">
        <f>' План финансирования кап.вложен'!A210</f>
        <v>1.2.1.1.12.14</v>
      </c>
      <c r="B213" s="262" t="str">
        <f>' План финансирования кап.вложен'!B210</f>
        <v>Реконструкция автоматики сигнализации ЩПТ</v>
      </c>
      <c r="C213" s="2" t="str">
        <f>' План финансирования кап.вложен'!C210</f>
        <v>I_РЗА_2020_1.2.1.1.9.8</v>
      </c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</row>
    <row r="214" spans="1:33" x14ac:dyDescent="0.25">
      <c r="A214" s="2" t="str">
        <f>' План финансирования кап.вложен'!A211</f>
        <v>1.2.1.1.12.15</v>
      </c>
      <c r="B214" s="262" t="str">
        <f>' План финансирования кап.вложен'!B211</f>
        <v>Реконструкция защит 1Т, 2Т</v>
      </c>
      <c r="C214" s="2" t="str">
        <f>' План финансирования кап.вложен'!C211</f>
        <v>I_РЗА_2020_1.2.1.1.9.9</v>
      </c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4"/>
      <c r="Z214" s="224"/>
      <c r="AA214" s="224"/>
      <c r="AB214" s="224">
        <v>4</v>
      </c>
      <c r="AC214" s="224"/>
      <c r="AD214" s="224"/>
      <c r="AE214" s="224"/>
      <c r="AF214" s="224"/>
      <c r="AG214" s="224">
        <v>2</v>
      </c>
    </row>
    <row r="215" spans="1:33" x14ac:dyDescent="0.25">
      <c r="A215" s="2" t="str">
        <f>' План финансирования кап.вложен'!A212</f>
        <v>1.2.1.1.12.16</v>
      </c>
      <c r="B215" s="262" t="str">
        <f>' План финансирования кап.вложен'!B212</f>
        <v>Замена В-220 кВ (ПИР)</v>
      </c>
      <c r="C215" s="2" t="str">
        <f>' План финансирования кап.вложен'!C212</f>
        <v>I_СПС_2021_1.2.1.1.9.1</v>
      </c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4"/>
      <c r="Z215" s="224"/>
      <c r="AA215" s="224"/>
      <c r="AB215" s="224"/>
      <c r="AC215" s="224"/>
      <c r="AD215" s="224"/>
      <c r="AE215" s="224"/>
      <c r="AF215" s="224"/>
      <c r="AG215" s="224"/>
    </row>
    <row r="216" spans="1:33" x14ac:dyDescent="0.25">
      <c r="A216" s="2" t="str">
        <f>' План финансирования кап.вложен'!A213</f>
        <v>1.2.1.1.12.17</v>
      </c>
      <c r="B216" s="262" t="str">
        <f>' План финансирования кап.вложен'!B213</f>
        <v>Замена вводов 110 кВ на АТ</v>
      </c>
      <c r="C216" s="2" t="str">
        <f>' План финансирования кап.вложен'!C213</f>
        <v>I_СПС_2021_1.2.1.1.9.3</v>
      </c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</row>
    <row r="217" spans="1:33" x14ac:dyDescent="0.25">
      <c r="A217" s="2" t="str">
        <f>' План финансирования кап.вложен'!A214</f>
        <v>1.2.1.1.12.18</v>
      </c>
      <c r="B217" s="262" t="str">
        <f>' План финансирования кап.вложен'!B214</f>
        <v>Замена ТТ-110 кВ</v>
      </c>
      <c r="C217" s="2" t="str">
        <f>' План финансирования кап.вложен'!C214</f>
        <v>I_СПС_2021_1.2.1.1.9.5</v>
      </c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>
        <v>4</v>
      </c>
      <c r="AC217" s="224"/>
      <c r="AD217" s="224"/>
      <c r="AE217" s="224"/>
      <c r="AF217" s="224"/>
      <c r="AG217" s="224">
        <v>2</v>
      </c>
    </row>
    <row r="218" spans="1:33" x14ac:dyDescent="0.25">
      <c r="A218" s="2" t="str">
        <f>' План финансирования кап.вложен'!A215</f>
        <v>1.2.1.1.12.19</v>
      </c>
      <c r="B218" s="262" t="str">
        <f>' План финансирования кап.вложен'!B215</f>
        <v>Замена В-35 кВ и ТТ-35 кВ</v>
      </c>
      <c r="C218" s="2" t="str">
        <f>' План финансирования кап.вложен'!C215</f>
        <v>I_СПС_2021_1.2.1.1.9.6</v>
      </c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>
        <v>4</v>
      </c>
      <c r="W218" s="224"/>
      <c r="X218" s="224"/>
      <c r="Y218" s="224"/>
      <c r="Z218" s="224"/>
      <c r="AA218" s="224">
        <v>2</v>
      </c>
      <c r="AB218" s="224">
        <v>4</v>
      </c>
      <c r="AC218" s="224"/>
      <c r="AD218" s="224"/>
      <c r="AE218" s="224"/>
      <c r="AF218" s="224"/>
      <c r="AG218" s="224">
        <v>12</v>
      </c>
    </row>
    <row r="219" spans="1:33" x14ac:dyDescent="0.25">
      <c r="A219" s="2" t="str">
        <f>' План финансирования кап.вложен'!A216</f>
        <v>1.2.1.1.12.20</v>
      </c>
      <c r="B219" s="262" t="str">
        <f>' План финансирования кап.вложен'!B216</f>
        <v>Замена ТТ-220 кВ и ТН-220 кВ (ПИР)</v>
      </c>
      <c r="C219" s="2" t="str">
        <f>' План финансирования кап.вложен'!C216</f>
        <v>I_СПС_2021_1.2.1.1.9.7</v>
      </c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</row>
    <row r="220" spans="1:33" s="120" customFormat="1" x14ac:dyDescent="0.25">
      <c r="A220" s="18" t="str">
        <f>' План финансирования кап.вложен'!A217</f>
        <v>1.2.1.1.13</v>
      </c>
      <c r="B220" s="356" t="str">
        <f>' План финансирования кап.вложен'!B217</f>
        <v>ПС Иремель</v>
      </c>
      <c r="C220" s="18" t="str">
        <f>' План финансирования кап.вложен'!C217</f>
        <v>Г</v>
      </c>
      <c r="D220" s="255"/>
      <c r="E220" s="255"/>
      <c r="F220" s="255"/>
      <c r="G220" s="255"/>
      <c r="H220" s="255"/>
      <c r="I220" s="255">
        <f t="shared" ref="E220:AG220" si="16">SUM(I221:I235)</f>
        <v>5</v>
      </c>
      <c r="J220" s="255"/>
      <c r="K220" s="255"/>
      <c r="L220" s="255"/>
      <c r="M220" s="255"/>
      <c r="N220" s="255"/>
      <c r="O220" s="255">
        <f t="shared" si="16"/>
        <v>4</v>
      </c>
      <c r="P220" s="255"/>
      <c r="Q220" s="255"/>
      <c r="R220" s="255"/>
      <c r="S220" s="255"/>
      <c r="T220" s="255"/>
      <c r="U220" s="255">
        <f t="shared" si="16"/>
        <v>7</v>
      </c>
      <c r="V220" s="255"/>
      <c r="W220" s="255"/>
      <c r="X220" s="255"/>
      <c r="Y220" s="255"/>
      <c r="Z220" s="255"/>
      <c r="AA220" s="255">
        <f t="shared" si="16"/>
        <v>16</v>
      </c>
      <c r="AB220" s="255"/>
      <c r="AC220" s="255"/>
      <c r="AD220" s="255"/>
      <c r="AE220" s="255"/>
      <c r="AF220" s="255"/>
      <c r="AG220" s="255">
        <f t="shared" si="16"/>
        <v>21</v>
      </c>
    </row>
    <row r="221" spans="1:33" ht="31.5" x14ac:dyDescent="0.25">
      <c r="A221" s="2" t="str">
        <f>' План финансирования кап.вложен'!A218</f>
        <v>1.2.1.1.13.1</v>
      </c>
      <c r="B221" s="262" t="str">
        <f>' План финансирования кап.вложен'!B218</f>
        <v xml:space="preserve">Замена резервных защит ВЛ-110 кВ, реконструкция РЗА ВЛ-220 кВ </v>
      </c>
      <c r="C221" s="2" t="str">
        <f>' План финансирования кап.вложен'!C218</f>
        <v>I_РЗА_2017_1.2.1.1.10.1</v>
      </c>
      <c r="D221" s="224">
        <v>4</v>
      </c>
      <c r="E221" s="224"/>
      <c r="F221" s="224"/>
      <c r="G221" s="224"/>
      <c r="H221" s="224"/>
      <c r="I221" s="224">
        <v>5</v>
      </c>
      <c r="J221" s="224">
        <v>4</v>
      </c>
      <c r="K221" s="224"/>
      <c r="L221" s="224"/>
      <c r="M221" s="224"/>
      <c r="N221" s="224"/>
      <c r="O221" s="224">
        <v>3</v>
      </c>
      <c r="P221" s="224"/>
      <c r="Q221" s="224"/>
      <c r="R221" s="224"/>
      <c r="S221" s="224"/>
      <c r="T221" s="224"/>
      <c r="U221" s="224"/>
      <c r="V221" s="224"/>
      <c r="W221" s="224"/>
      <c r="X221" s="224"/>
      <c r="Y221" s="224"/>
      <c r="Z221" s="224"/>
      <c r="AA221" s="224"/>
      <c r="AB221" s="224"/>
      <c r="AC221" s="224"/>
      <c r="AD221" s="224"/>
      <c r="AE221" s="224"/>
      <c r="AF221" s="224"/>
      <c r="AG221" s="224"/>
    </row>
    <row r="222" spans="1:33" x14ac:dyDescent="0.25">
      <c r="A222" s="2" t="str">
        <f>' План финансирования кап.вложен'!A219</f>
        <v>1.2.1.1.13.2</v>
      </c>
      <c r="B222" s="262" t="str">
        <f>' План финансирования кап.вложен'!B219</f>
        <v>Замена ТН-110кВ</v>
      </c>
      <c r="C222" s="2" t="str">
        <f>' План финансирования кап.вложен'!C219</f>
        <v>I_СПС_2019_1.2.1.1.10.1</v>
      </c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>
        <v>3</v>
      </c>
      <c r="Q222" s="224"/>
      <c r="R222" s="224"/>
      <c r="S222" s="224"/>
      <c r="T222" s="224"/>
      <c r="U222" s="224">
        <v>3</v>
      </c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</row>
    <row r="223" spans="1:33" x14ac:dyDescent="0.25">
      <c r="A223" s="2" t="str">
        <f>' План финансирования кап.вложен'!A220</f>
        <v>1.2.1.1.13.3</v>
      </c>
      <c r="B223" s="262" t="str">
        <f>' План финансирования кап.вложен'!B220</f>
        <v>Реконструкция защит ВЛ-110 кВ</v>
      </c>
      <c r="C223" s="2" t="str">
        <f>' План финансирования кап.вложен'!C220</f>
        <v>I_РЗА_2019_1.2.1.1.10.2</v>
      </c>
      <c r="D223" s="224"/>
      <c r="E223" s="224"/>
      <c r="F223" s="224"/>
      <c r="G223" s="224"/>
      <c r="H223" s="224"/>
      <c r="I223" s="224"/>
      <c r="J223" s="224">
        <v>4</v>
      </c>
      <c r="K223" s="224"/>
      <c r="L223" s="224"/>
      <c r="M223" s="224"/>
      <c r="N223" s="224"/>
      <c r="O223" s="224">
        <v>1</v>
      </c>
      <c r="P223" s="224">
        <v>4</v>
      </c>
      <c r="Q223" s="224"/>
      <c r="R223" s="224"/>
      <c r="S223" s="224"/>
      <c r="T223" s="224"/>
      <c r="U223" s="224">
        <v>2</v>
      </c>
      <c r="V223" s="224">
        <v>3</v>
      </c>
      <c r="W223" s="224"/>
      <c r="X223" s="224"/>
      <c r="Y223" s="224"/>
      <c r="Z223" s="224"/>
      <c r="AA223" s="224">
        <v>3</v>
      </c>
      <c r="AB223" s="224">
        <v>4</v>
      </c>
      <c r="AC223" s="224"/>
      <c r="AD223" s="224"/>
      <c r="AE223" s="224"/>
      <c r="AF223" s="224"/>
      <c r="AG223" s="224">
        <v>4</v>
      </c>
    </row>
    <row r="224" spans="1:33" x14ac:dyDescent="0.25">
      <c r="A224" s="2" t="str">
        <f>' План финансирования кап.вложен'!A221</f>
        <v>1.2.1.1.13.4</v>
      </c>
      <c r="B224" s="262" t="str">
        <f>' План финансирования кап.вложен'!B221</f>
        <v>Реконструкции защит АТ</v>
      </c>
      <c r="C224" s="2" t="str">
        <f>' План финансирования кап.вложен'!C221</f>
        <v>I_РЗА_2019_1.2.1.1.10.3</v>
      </c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>
        <v>4</v>
      </c>
      <c r="Q224" s="224"/>
      <c r="R224" s="224"/>
      <c r="S224" s="224"/>
      <c r="T224" s="224"/>
      <c r="U224" s="224">
        <v>1</v>
      </c>
      <c r="V224" s="224"/>
      <c r="W224" s="224"/>
      <c r="X224" s="224"/>
      <c r="Y224" s="224"/>
      <c r="Z224" s="224"/>
      <c r="AA224" s="224"/>
      <c r="AB224" s="224">
        <v>4</v>
      </c>
      <c r="AC224" s="224"/>
      <c r="AD224" s="224"/>
      <c r="AE224" s="224"/>
      <c r="AF224" s="224"/>
      <c r="AG224" s="224">
        <v>8</v>
      </c>
    </row>
    <row r="225" spans="1:33" x14ac:dyDescent="0.25">
      <c r="A225" s="2" t="str">
        <f>' План финансирования кап.вложен'!A222</f>
        <v>1.2.1.1.13.5</v>
      </c>
      <c r="B225" s="262" t="str">
        <f>' План финансирования кап.вложен'!B222</f>
        <v>Замена вводов 220 кВ</v>
      </c>
      <c r="C225" s="2" t="str">
        <f>' План финансирования кап.вложен'!C222</f>
        <v>I_СПС_2020_1.2.1.1.10.1</v>
      </c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>
        <v>3</v>
      </c>
      <c r="W225" s="224"/>
      <c r="X225" s="224"/>
      <c r="Y225" s="224"/>
      <c r="Z225" s="224"/>
      <c r="AA225" s="224">
        <v>3</v>
      </c>
      <c r="AB225" s="224"/>
      <c r="AC225" s="224"/>
      <c r="AD225" s="224"/>
      <c r="AE225" s="224"/>
      <c r="AF225" s="224"/>
      <c r="AG225" s="224"/>
    </row>
    <row r="226" spans="1:33" x14ac:dyDescent="0.25">
      <c r="A226" s="2" t="str">
        <f>' План финансирования кап.вложен'!A223</f>
        <v>1.2.1.1.13.6</v>
      </c>
      <c r="B226" s="262" t="str">
        <f>' План финансирования кап.вложен'!B223</f>
        <v xml:space="preserve">Замена ТН-220 кВ </v>
      </c>
      <c r="C226" s="2" t="str">
        <f>' План финансирования кап.вложен'!C223</f>
        <v>I_СПС_2020_1.2.1.1.10.2</v>
      </c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>
        <v>3</v>
      </c>
      <c r="AC226" s="224"/>
      <c r="AD226" s="224"/>
      <c r="AE226" s="224"/>
      <c r="AF226" s="224"/>
      <c r="AG226" s="224">
        <v>6</v>
      </c>
    </row>
    <row r="227" spans="1:33" x14ac:dyDescent="0.25">
      <c r="A227" s="2" t="str">
        <f>' План финансирования кап.вложен'!A224</f>
        <v>1.2.1.1.13.7</v>
      </c>
      <c r="B227" s="262" t="str">
        <f>' План финансирования кап.вложен'!B224</f>
        <v>Замена ТТ-110 (ПИР)</v>
      </c>
      <c r="C227" s="2" t="str">
        <f>' План финансирования кап.вложен'!C224</f>
        <v>I_СПС_2020_1.2.1.1.10.3</v>
      </c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  <c r="AC227" s="224"/>
      <c r="AD227" s="224"/>
      <c r="AE227" s="224"/>
      <c r="AF227" s="224"/>
      <c r="AG227" s="224"/>
    </row>
    <row r="228" spans="1:33" ht="47.25" x14ac:dyDescent="0.25">
      <c r="A228" s="2" t="str">
        <f>' План финансирования кап.вложен'!A225</f>
        <v>1.2.1.1.13.8</v>
      </c>
      <c r="B228" s="262" t="str">
        <f>' План финансирования кап.вложен'!B225</f>
        <v>Замена оборудования ВЧ-связи ВЛ-220 (КС, ВЧЗ, ФПМ, РЗА и ВЛ-110 (КС, ВЧЗ, ФПМ, РЗА, замена  шкафов ШОН-301</v>
      </c>
      <c r="C228" s="2" t="str">
        <f>' План финансирования кап.вложен'!C225</f>
        <v>I_СПС_2020_1.2.1.1.10.4</v>
      </c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>
        <v>4</v>
      </c>
      <c r="W228" s="224"/>
      <c r="X228" s="224"/>
      <c r="Y228" s="224"/>
      <c r="Z228" s="224"/>
      <c r="AA228" s="224">
        <v>2</v>
      </c>
      <c r="AB228" s="224"/>
      <c r="AC228" s="224"/>
      <c r="AD228" s="224"/>
      <c r="AE228" s="224"/>
      <c r="AF228" s="224"/>
      <c r="AG228" s="224"/>
    </row>
    <row r="229" spans="1:33" x14ac:dyDescent="0.25">
      <c r="A229" s="2" t="str">
        <f>' План финансирования кап.вложен'!A226</f>
        <v>1.2.1.1.13.9</v>
      </c>
      <c r="B229" s="262" t="str">
        <f>' План финансирования кап.вложен'!B226</f>
        <v>Реконструкция ДЗШ-110 кВ</v>
      </c>
      <c r="C229" s="2" t="str">
        <f>' План финансирования кап.вложен'!C226</f>
        <v>I_РЗА_2020_1.2.1.1.10.6</v>
      </c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>
        <v>4</v>
      </c>
      <c r="Q229" s="224"/>
      <c r="R229" s="224"/>
      <c r="S229" s="224"/>
      <c r="T229" s="224"/>
      <c r="U229" s="224">
        <v>1</v>
      </c>
      <c r="V229" s="224">
        <v>4</v>
      </c>
      <c r="W229" s="224"/>
      <c r="X229" s="224"/>
      <c r="Y229" s="224"/>
      <c r="Z229" s="224"/>
      <c r="AA229" s="224">
        <v>4</v>
      </c>
      <c r="AB229" s="224"/>
      <c r="AC229" s="224"/>
      <c r="AD229" s="224"/>
      <c r="AE229" s="224"/>
      <c r="AF229" s="224"/>
      <c r="AG229" s="224"/>
    </row>
    <row r="230" spans="1:33" x14ac:dyDescent="0.25">
      <c r="A230" s="2" t="str">
        <f>' План финансирования кап.вложен'!A227</f>
        <v>1.2.1.1.13.10</v>
      </c>
      <c r="B230" s="262" t="str">
        <f>' План финансирования кап.вложен'!B227</f>
        <v>Реконструкция ОБР</v>
      </c>
      <c r="C230" s="2" t="str">
        <f>' План финансирования кап.вложен'!C227</f>
        <v>I_РЗА_2020_1.2.1.1.10.7</v>
      </c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4"/>
      <c r="Z230" s="224"/>
      <c r="AA230" s="224"/>
      <c r="AB230" s="224">
        <v>4</v>
      </c>
      <c r="AC230" s="224"/>
      <c r="AD230" s="224"/>
      <c r="AE230" s="224"/>
      <c r="AF230" s="224"/>
      <c r="AG230" s="224">
        <v>3</v>
      </c>
    </row>
    <row r="231" spans="1:33" ht="31.5" x14ac:dyDescent="0.25">
      <c r="A231" s="2" t="str">
        <f>' План финансирования кап.вложен'!A228</f>
        <v>1.2.1.1.13.11</v>
      </c>
      <c r="B231" s="262" t="str">
        <f>' План финансирования кап.вложен'!B228</f>
        <v>Реконструкция автоматики сигнализации ЩПТ</v>
      </c>
      <c r="C231" s="2" t="str">
        <f>' План финансирования кап.вложен'!C228</f>
        <v>I_РЗА_2020_1.2.1.1.10.8</v>
      </c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4"/>
      <c r="Z231" s="224"/>
      <c r="AA231" s="224"/>
      <c r="AB231" s="224"/>
      <c r="AC231" s="224"/>
      <c r="AD231" s="224"/>
      <c r="AE231" s="224"/>
      <c r="AF231" s="224"/>
      <c r="AG231" s="224"/>
    </row>
    <row r="232" spans="1:33" x14ac:dyDescent="0.25">
      <c r="A232" s="2" t="str">
        <f>' План финансирования кап.вложен'!A229</f>
        <v>1.2.1.1.13.12</v>
      </c>
      <c r="B232" s="262" t="str">
        <f>' План финансирования кап.вложен'!B229</f>
        <v>Реконструкции защит АТ (ПИР)</v>
      </c>
      <c r="C232" s="2" t="str">
        <f>' План финансирования кап.вложен'!C229</f>
        <v>I_РЗА_2020_1.2.1.1.10.9</v>
      </c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  <c r="AA232" s="224"/>
      <c r="AB232" s="224"/>
      <c r="AC232" s="224"/>
      <c r="AD232" s="224"/>
      <c r="AE232" s="224"/>
      <c r="AF232" s="224"/>
      <c r="AG232" s="224"/>
    </row>
    <row r="233" spans="1:33" x14ac:dyDescent="0.25">
      <c r="A233" s="2" t="str">
        <f>' План финансирования кап.вложен'!A230</f>
        <v>1.2.1.1.13.13</v>
      </c>
      <c r="B233" s="262" t="str">
        <f>' План финансирования кап.вложен'!B230</f>
        <v>Замена В 110 кВ</v>
      </c>
      <c r="C233" s="2" t="str">
        <f>' План финансирования кап.вложен'!C230</f>
        <v>I_СПС_2020_1.2.1.1.10.15</v>
      </c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>
        <v>4</v>
      </c>
      <c r="W233" s="224"/>
      <c r="X233" s="224"/>
      <c r="Y233" s="224"/>
      <c r="Z233" s="224"/>
      <c r="AA233" s="224">
        <v>3</v>
      </c>
      <c r="AB233" s="224"/>
      <c r="AC233" s="224"/>
      <c r="AD233" s="224"/>
      <c r="AE233" s="224"/>
      <c r="AF233" s="224"/>
      <c r="AG233" s="224"/>
    </row>
    <row r="234" spans="1:33" ht="31.5" x14ac:dyDescent="0.25">
      <c r="A234" s="2" t="str">
        <f>' План финансирования кап.вложен'!A231</f>
        <v>1.2.1.1.13.14</v>
      </c>
      <c r="B234" s="262" t="str">
        <f>' План финансирования кап.вложен'!B231</f>
        <v xml:space="preserve">Реконструкция схемы питания плавки гололеда </v>
      </c>
      <c r="C234" s="2" t="str">
        <f>' План финансирования кап.вложен'!C231</f>
        <v>I_СПС_2020_1.2.1.1.10.16</v>
      </c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>
        <v>4</v>
      </c>
      <c r="W234" s="224"/>
      <c r="X234" s="224"/>
      <c r="Y234" s="224"/>
      <c r="Z234" s="224"/>
      <c r="AA234" s="224">
        <v>1</v>
      </c>
      <c r="AB234" s="224"/>
      <c r="AC234" s="224"/>
      <c r="AD234" s="224"/>
      <c r="AE234" s="224"/>
      <c r="AF234" s="224"/>
      <c r="AG234" s="224"/>
    </row>
    <row r="235" spans="1:33" ht="31.5" x14ac:dyDescent="0.25">
      <c r="A235" s="2" t="str">
        <f>' План финансирования кап.вложен'!A232</f>
        <v>1.2.1.1.13.15</v>
      </c>
      <c r="B235" s="262" t="str">
        <f>' План финансирования кап.вложен'!B232</f>
        <v>Реконструкции плавки гололеда с заменой, УПГ (ПИР)</v>
      </c>
      <c r="C235" s="2" t="str">
        <f>' План финансирования кап.вложен'!C232</f>
        <v>I_СПС_2021_1.2.1.1.10.1</v>
      </c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4"/>
      <c r="Z235" s="224"/>
      <c r="AA235" s="224"/>
      <c r="AB235" s="224"/>
      <c r="AC235" s="224"/>
      <c r="AD235" s="224"/>
      <c r="AE235" s="224"/>
      <c r="AF235" s="224"/>
      <c r="AG235" s="224"/>
    </row>
    <row r="236" spans="1:33" s="120" customFormat="1" x14ac:dyDescent="0.25">
      <c r="A236" s="18" t="str">
        <f>' План финансирования кап.вложен'!A233</f>
        <v>1.2.1.1.14</v>
      </c>
      <c r="B236" s="356" t="str">
        <f>' План финансирования кап.вложен'!B233</f>
        <v>ПС Туймазы</v>
      </c>
      <c r="C236" s="18" t="str">
        <f>' План финансирования кап.вложен'!C233</f>
        <v>Г</v>
      </c>
      <c r="D236" s="255"/>
      <c r="E236" s="255"/>
      <c r="F236" s="255"/>
      <c r="G236" s="255"/>
      <c r="H236" s="255"/>
      <c r="I236" s="255">
        <f t="shared" ref="E236:AG236" si="17">SUM(I237:I249)</f>
        <v>2</v>
      </c>
      <c r="J236" s="255"/>
      <c r="K236" s="255"/>
      <c r="L236" s="255"/>
      <c r="M236" s="255"/>
      <c r="N236" s="255"/>
      <c r="O236" s="255">
        <f t="shared" si="17"/>
        <v>6</v>
      </c>
      <c r="P236" s="255"/>
      <c r="Q236" s="255"/>
      <c r="R236" s="255"/>
      <c r="S236" s="255"/>
      <c r="T236" s="255"/>
      <c r="U236" s="255">
        <f t="shared" si="17"/>
        <v>15</v>
      </c>
      <c r="V236" s="255"/>
      <c r="W236" s="255"/>
      <c r="X236" s="255"/>
      <c r="Y236" s="255"/>
      <c r="Z236" s="255"/>
      <c r="AA236" s="255">
        <f t="shared" si="17"/>
        <v>19</v>
      </c>
      <c r="AB236" s="255"/>
      <c r="AC236" s="255"/>
      <c r="AD236" s="255"/>
      <c r="AE236" s="255"/>
      <c r="AF236" s="255"/>
      <c r="AG236" s="255">
        <f t="shared" si="17"/>
        <v>21</v>
      </c>
    </row>
    <row r="237" spans="1:33" x14ac:dyDescent="0.25">
      <c r="A237" s="2" t="str">
        <f>' План финансирования кап.вложен'!A234</f>
        <v>1.2.1.1.14.1</v>
      </c>
      <c r="B237" s="262" t="str">
        <f>' План финансирования кап.вложен'!B234</f>
        <v>Реконструкция защит ВЛ-110 кВ</v>
      </c>
      <c r="C237" s="2" t="str">
        <f>' План финансирования кап.вложен'!C234</f>
        <v>I_РЗА_2016_1.2.1.1.14.1</v>
      </c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>
        <v>4</v>
      </c>
      <c r="W237" s="224"/>
      <c r="X237" s="224"/>
      <c r="Y237" s="224"/>
      <c r="Z237" s="224"/>
      <c r="AA237" s="224">
        <v>2</v>
      </c>
      <c r="AB237" s="224">
        <v>4</v>
      </c>
      <c r="AC237" s="224"/>
      <c r="AD237" s="224"/>
      <c r="AE237" s="224"/>
      <c r="AF237" s="224"/>
      <c r="AG237" s="224">
        <v>3</v>
      </c>
    </row>
    <row r="238" spans="1:33" ht="31.5" x14ac:dyDescent="0.25">
      <c r="A238" s="2" t="str">
        <f>' План финансирования кап.вложен'!A235</f>
        <v>1.2.1.1.14.2</v>
      </c>
      <c r="B238" s="262" t="str">
        <f>' План финансирования кап.вложен'!B235</f>
        <v>Замена РЗА ВЛ 110 кВ Туймазы – Субханкулово 3.</v>
      </c>
      <c r="C238" s="2" t="str">
        <f>' План финансирования кап.вложен'!C235</f>
        <v>I_РЗА_2017_1.2.1.1.11.1</v>
      </c>
      <c r="D238" s="224">
        <v>4</v>
      </c>
      <c r="E238" s="224"/>
      <c r="F238" s="224"/>
      <c r="G238" s="224"/>
      <c r="H238" s="224"/>
      <c r="I238" s="224">
        <v>2</v>
      </c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4"/>
      <c r="Z238" s="224"/>
      <c r="AA238" s="224"/>
      <c r="AB238" s="224"/>
      <c r="AC238" s="224"/>
      <c r="AD238" s="224"/>
      <c r="AE238" s="224"/>
      <c r="AF238" s="224"/>
      <c r="AG238" s="224"/>
    </row>
    <row r="239" spans="1:33" x14ac:dyDescent="0.25">
      <c r="A239" s="2" t="str">
        <f>' План финансирования кап.вложен'!A236</f>
        <v>1.2.1.1.14.3</v>
      </c>
      <c r="B239" s="262" t="str">
        <f>' План финансирования кап.вложен'!B236</f>
        <v>Реконструкция защит ВЛ-220 кВ</v>
      </c>
      <c r="C239" s="2" t="str">
        <f>' План финансирования кап.вложен'!C236</f>
        <v>I_РЗА_2018_1.2.1.1.11.2</v>
      </c>
      <c r="D239" s="224"/>
      <c r="E239" s="224"/>
      <c r="F239" s="224"/>
      <c r="G239" s="224"/>
      <c r="H239" s="224"/>
      <c r="I239" s="224"/>
      <c r="J239" s="224">
        <v>4</v>
      </c>
      <c r="K239" s="224"/>
      <c r="L239" s="224"/>
      <c r="M239" s="224"/>
      <c r="N239" s="224"/>
      <c r="O239" s="224">
        <v>3</v>
      </c>
      <c r="P239" s="224"/>
      <c r="Q239" s="224"/>
      <c r="R239" s="224"/>
      <c r="S239" s="224"/>
      <c r="T239" s="224"/>
      <c r="U239" s="224"/>
      <c r="V239" s="224">
        <v>4</v>
      </c>
      <c r="W239" s="224"/>
      <c r="X239" s="224"/>
      <c r="Y239" s="224"/>
      <c r="Z239" s="224"/>
      <c r="AA239" s="224">
        <v>4</v>
      </c>
      <c r="AB239" s="224"/>
      <c r="AC239" s="224"/>
      <c r="AD239" s="224"/>
      <c r="AE239" s="224"/>
      <c r="AF239" s="224"/>
      <c r="AG239" s="224"/>
    </row>
    <row r="240" spans="1:33" x14ac:dyDescent="0.25">
      <c r="A240" s="2" t="str">
        <f>' План финансирования кап.вложен'!A237</f>
        <v>1.2.1.1.14.4</v>
      </c>
      <c r="B240" s="262" t="str">
        <f>' План финансирования кап.вложен'!B237</f>
        <v>Замена ТН-220 кВ</v>
      </c>
      <c r="C240" s="2" t="str">
        <f>' План финансирования кап.вложен'!C237</f>
        <v>I_СПС_2018_1.2.1.1.11.5</v>
      </c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24">
        <v>3</v>
      </c>
      <c r="Q240" s="224"/>
      <c r="R240" s="224"/>
      <c r="S240" s="224"/>
      <c r="T240" s="224"/>
      <c r="U240" s="224">
        <v>3</v>
      </c>
      <c r="V240" s="224"/>
      <c r="W240" s="224"/>
      <c r="X240" s="224"/>
      <c r="Y240" s="224"/>
      <c r="Z240" s="224"/>
      <c r="AA240" s="224"/>
      <c r="AB240" s="224"/>
      <c r="AC240" s="224"/>
      <c r="AD240" s="224"/>
      <c r="AE240" s="224"/>
      <c r="AF240" s="224"/>
      <c r="AG240" s="224"/>
    </row>
    <row r="241" spans="1:33" x14ac:dyDescent="0.25">
      <c r="A241" s="2" t="str">
        <f>' План финансирования кап.вложен'!A238</f>
        <v>1.2.1.1.14.5</v>
      </c>
      <c r="B241" s="262" t="str">
        <f>' План финансирования кап.вложен'!B238</f>
        <v>Реконструкция АТ с заменой вводов</v>
      </c>
      <c r="C241" s="2" t="str">
        <f>' План финансирования кап.вложен'!C238</f>
        <v>I_СПС_2019_1.2.1.1.11.1</v>
      </c>
      <c r="D241" s="224"/>
      <c r="E241" s="224"/>
      <c r="F241" s="224"/>
      <c r="G241" s="224"/>
      <c r="H241" s="224"/>
      <c r="I241" s="224"/>
      <c r="J241" s="224">
        <v>3</v>
      </c>
      <c r="K241" s="224"/>
      <c r="L241" s="224"/>
      <c r="M241" s="224"/>
      <c r="N241" s="224"/>
      <c r="O241" s="224">
        <v>3</v>
      </c>
      <c r="P241" s="224">
        <v>4</v>
      </c>
      <c r="Q241" s="224"/>
      <c r="R241" s="224"/>
      <c r="S241" s="224"/>
      <c r="T241" s="224"/>
      <c r="U241" s="224">
        <v>3</v>
      </c>
      <c r="V241" s="224"/>
      <c r="W241" s="224"/>
      <c r="X241" s="224"/>
      <c r="Y241" s="224"/>
      <c r="Z241" s="224"/>
      <c r="AA241" s="224"/>
      <c r="AB241" s="224"/>
      <c r="AC241" s="224"/>
      <c r="AD241" s="224"/>
      <c r="AE241" s="224"/>
      <c r="AF241" s="224"/>
      <c r="AG241" s="224"/>
    </row>
    <row r="242" spans="1:33" x14ac:dyDescent="0.25">
      <c r="A242" s="2" t="str">
        <f>' План финансирования кап.вложен'!A239</f>
        <v>1.2.1.1.14.6</v>
      </c>
      <c r="B242" s="262" t="str">
        <f>' План финансирования кап.вложен'!B239</f>
        <v>Реконструкции защит АТ-1</v>
      </c>
      <c r="C242" s="2" t="str">
        <f>' План финансирования кап.вложен'!C239</f>
        <v>I_РЗА_2019_1.2.1.1.11.5</v>
      </c>
      <c r="D242" s="224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>
        <v>4</v>
      </c>
      <c r="W242" s="224"/>
      <c r="X242" s="224"/>
      <c r="Y242" s="224"/>
      <c r="Z242" s="224"/>
      <c r="AA242" s="224">
        <v>1</v>
      </c>
      <c r="AB242" s="224">
        <v>4</v>
      </c>
      <c r="AC242" s="224"/>
      <c r="AD242" s="224"/>
      <c r="AE242" s="224"/>
      <c r="AF242" s="224"/>
      <c r="AG242" s="224">
        <v>5</v>
      </c>
    </row>
    <row r="243" spans="1:33" x14ac:dyDescent="0.25">
      <c r="A243" s="2" t="str">
        <f>' План финансирования кап.вложен'!A240</f>
        <v>1.2.1.1.14.7</v>
      </c>
      <c r="B243" s="262" t="str">
        <f>' План финансирования кап.вложен'!B240</f>
        <v>Реконструкции защит АТ-2 (ПИР)</v>
      </c>
      <c r="C243" s="2" t="str">
        <f>' План финансирования кап.вложен'!C240</f>
        <v>I_РЗА_2019_1.2.1.1.11.6</v>
      </c>
      <c r="D243" s="224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24"/>
      <c r="S243" s="224"/>
      <c r="T243" s="224"/>
      <c r="U243" s="224"/>
      <c r="V243" s="224"/>
      <c r="W243" s="224"/>
      <c r="X243" s="224"/>
      <c r="Y243" s="224"/>
      <c r="Z243" s="224"/>
      <c r="AA243" s="224"/>
      <c r="AB243" s="224"/>
      <c r="AC243" s="224"/>
      <c r="AD243" s="224"/>
      <c r="AE243" s="224"/>
      <c r="AF243" s="224"/>
      <c r="AG243" s="224"/>
    </row>
    <row r="244" spans="1:33" x14ac:dyDescent="0.25">
      <c r="A244" s="2" t="str">
        <f>' План финансирования кап.вложен'!A241</f>
        <v>1.2.1.1.14.8</v>
      </c>
      <c r="B244" s="262" t="str">
        <f>' План финансирования кап.вложен'!B241</f>
        <v>Реконструкция ШСВ-110 кВ</v>
      </c>
      <c r="C244" s="2" t="str">
        <f>' План финансирования кап.вложен'!C241</f>
        <v>I_РЗА_2019_1.2.1.1.11.8</v>
      </c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4"/>
      <c r="Z244" s="224"/>
      <c r="AA244" s="224"/>
      <c r="AB244" s="224">
        <v>4</v>
      </c>
      <c r="AC244" s="224"/>
      <c r="AD244" s="224"/>
      <c r="AE244" s="224"/>
      <c r="AF244" s="224"/>
      <c r="AG244" s="224">
        <v>3</v>
      </c>
    </row>
    <row r="245" spans="1:33" x14ac:dyDescent="0.25">
      <c r="A245" s="2" t="str">
        <f>' План финансирования кап.вложен'!A242</f>
        <v>1.2.1.1.14.9</v>
      </c>
      <c r="B245" s="262" t="str">
        <f>' План финансирования кап.вложен'!B242</f>
        <v xml:space="preserve">Модернизация ПА-110 кВ </v>
      </c>
      <c r="C245" s="2" t="str">
        <f>' План финансирования кап.вложен'!C242</f>
        <v>I_РЗА_2019_1.2.1.1.11.9</v>
      </c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</row>
    <row r="246" spans="1:33" x14ac:dyDescent="0.25">
      <c r="A246" s="2" t="str">
        <f>' План финансирования кап.вложен'!A243</f>
        <v>1.2.1.1.14.10</v>
      </c>
      <c r="B246" s="262" t="str">
        <f>' План финансирования кап.вложен'!B243</f>
        <v>Замена ТТ-110 кВ</v>
      </c>
      <c r="C246" s="2" t="str">
        <f>' План финансирования кап.вложен'!C243</f>
        <v>I_СПС_2020_1.2.1.1.11.1</v>
      </c>
      <c r="D246" s="224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>
        <v>4</v>
      </c>
      <c r="AC246" s="224"/>
      <c r="AD246" s="224"/>
      <c r="AE246" s="224"/>
      <c r="AF246" s="224"/>
      <c r="AG246" s="224">
        <v>1</v>
      </c>
    </row>
    <row r="247" spans="1:33" x14ac:dyDescent="0.25">
      <c r="A247" s="2" t="str">
        <f>' План финансирования кап.вложен'!A244</f>
        <v>1.2.1.1.14.11</v>
      </c>
      <c r="B247" s="262" t="str">
        <f>' План финансирования кап.вложен'!B244</f>
        <v xml:space="preserve">Замена разъединителей 220 кВ </v>
      </c>
      <c r="C247" s="2" t="str">
        <f>' План финансирования кап.вложен'!C244</f>
        <v>I_СПС_2020_1.2.1.1.11.2</v>
      </c>
      <c r="D247" s="224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>
        <v>3</v>
      </c>
      <c r="W247" s="224"/>
      <c r="X247" s="224"/>
      <c r="Y247" s="224"/>
      <c r="Z247" s="224"/>
      <c r="AA247" s="224">
        <v>3</v>
      </c>
      <c r="AB247" s="224">
        <v>3</v>
      </c>
      <c r="AC247" s="224"/>
      <c r="AD247" s="224"/>
      <c r="AE247" s="224"/>
      <c r="AF247" s="224"/>
      <c r="AG247" s="224">
        <v>3</v>
      </c>
    </row>
    <row r="248" spans="1:33" x14ac:dyDescent="0.25">
      <c r="A248" s="2" t="str">
        <f>' План финансирования кап.вложен'!A245</f>
        <v>1.2.1.1.14.12</v>
      </c>
      <c r="B248" s="262" t="str">
        <f>' План финансирования кап.вложен'!B245</f>
        <v>Замена разъединителей 110 кВ</v>
      </c>
      <c r="C248" s="2" t="str">
        <f>' План финансирования кап.вложен'!C245</f>
        <v>I_СПС_2020_1.2.1.1.11.3</v>
      </c>
      <c r="D248" s="224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>
        <v>9</v>
      </c>
      <c r="V248" s="224">
        <v>3</v>
      </c>
      <c r="W248" s="224"/>
      <c r="X248" s="224"/>
      <c r="Y248" s="224"/>
      <c r="Z248" s="224"/>
      <c r="AA248" s="224">
        <v>9</v>
      </c>
      <c r="AB248" s="224">
        <v>3</v>
      </c>
      <c r="AC248" s="224"/>
      <c r="AD248" s="224"/>
      <c r="AE248" s="224"/>
      <c r="AF248" s="224"/>
      <c r="AG248" s="224">
        <v>6</v>
      </c>
    </row>
    <row r="249" spans="1:33" x14ac:dyDescent="0.25">
      <c r="A249" s="2" t="str">
        <f>' План финансирования кап.вложен'!A246</f>
        <v>1.2.1.1.14.13</v>
      </c>
      <c r="B249" s="262" t="str">
        <f>' План финансирования кап.вложен'!B246</f>
        <v>Замена ТТ-220кВ (ПИР)</v>
      </c>
      <c r="C249" s="2" t="str">
        <f>' План финансирования кап.вложен'!C246</f>
        <v>I_СПС_2021_1.2.1.1.11.1</v>
      </c>
      <c r="D249" s="224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4"/>
      <c r="T249" s="224"/>
      <c r="U249" s="224"/>
      <c r="V249" s="224"/>
      <c r="W249" s="224"/>
      <c r="X249" s="224"/>
      <c r="Y249" s="224"/>
      <c r="Z249" s="224"/>
      <c r="AA249" s="224"/>
      <c r="AB249" s="224"/>
      <c r="AC249" s="224"/>
      <c r="AD249" s="224"/>
      <c r="AE249" s="224"/>
      <c r="AF249" s="224"/>
      <c r="AG249" s="224"/>
    </row>
    <row r="250" spans="1:33" s="120" customFormat="1" ht="63" x14ac:dyDescent="0.25">
      <c r="A250" s="18" t="str">
        <f>' План финансирования кап.вложен'!A247</f>
        <v>1.2.4</v>
      </c>
      <c r="B250" s="356" t="str">
        <f>' План финансирования кап.вложен'!B247</f>
        <v>Реконструкция, модернизация, техническое перевооружение прочих объектов основных средств, всего, в том числе:</v>
      </c>
      <c r="C250" s="18" t="str">
        <f>' План финансирования кап.вложен'!C247</f>
        <v>Г</v>
      </c>
      <c r="D250" s="255"/>
      <c r="E250" s="255"/>
      <c r="F250" s="255"/>
      <c r="G250" s="255"/>
      <c r="H250" s="255"/>
      <c r="I250" s="255">
        <f t="shared" ref="E250:AG250" si="18">I251+I255</f>
        <v>4</v>
      </c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</row>
    <row r="251" spans="1:33" s="120" customFormat="1" ht="47.25" x14ac:dyDescent="0.25">
      <c r="A251" s="18" t="str">
        <f>' План финансирования кап.вложен'!A248</f>
        <v>1.2.4.2</v>
      </c>
      <c r="B251" s="356" t="str">
        <f>' План финансирования кап.вложен'!B248</f>
        <v>Модернизация, техническое перевооружение прочих объектов основных средств, всего, в том числе:</v>
      </c>
      <c r="C251" s="18" t="str">
        <f>' План финансирования кап.вложен'!C248</f>
        <v>Г</v>
      </c>
      <c r="D251" s="255"/>
      <c r="E251" s="255"/>
      <c r="F251" s="255"/>
      <c r="G251" s="255"/>
      <c r="H251" s="255"/>
      <c r="I251" s="255">
        <f t="shared" ref="E251:AG251" si="19">SUM(I252:I254)</f>
        <v>4</v>
      </c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</row>
    <row r="252" spans="1:33" ht="31.5" x14ac:dyDescent="0.25">
      <c r="A252" s="2" t="str">
        <f>' План финансирования кап.вложен'!A249</f>
        <v>1.2.4.2.1</v>
      </c>
      <c r="B252" s="262" t="str">
        <f>' План финансирования кап.вложен'!B249</f>
        <v>Мероприятия по обеспечению антитеррор. защищенности</v>
      </c>
      <c r="C252" s="2" t="str">
        <f>' План финансирования кап.вложен'!C249</f>
        <v>I_АЗ_2016_1.2.4.2.2</v>
      </c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4"/>
      <c r="Z252" s="224"/>
      <c r="AA252" s="224"/>
      <c r="AB252" s="224"/>
      <c r="AC252" s="224"/>
      <c r="AD252" s="224"/>
      <c r="AE252" s="224"/>
      <c r="AF252" s="224"/>
      <c r="AG252" s="224"/>
    </row>
    <row r="253" spans="1:33" ht="47.25" x14ac:dyDescent="0.25">
      <c r="A253" s="2" t="str">
        <f>' План финансирования кап.вложен'!A250</f>
        <v>1.2.4.2.2</v>
      </c>
      <c r="B253" s="262" t="str">
        <f>' План финансирования кап.вложен'!B250</f>
        <v>Реконструкция устройств ОМП (определение мест повреждений) на ПС ООО "БСК"</v>
      </c>
      <c r="C253" s="2" t="str">
        <f>' План финансирования кап.вложен'!C250</f>
        <v>I_РЗА_2017_1.2.4.1.1</v>
      </c>
      <c r="D253" s="224">
        <v>4</v>
      </c>
      <c r="E253" s="224"/>
      <c r="F253" s="224"/>
      <c r="G253" s="224"/>
      <c r="H253" s="224"/>
      <c r="I253" s="224">
        <v>4</v>
      </c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4"/>
      <c r="Z253" s="224"/>
      <c r="AA253" s="224"/>
      <c r="AB253" s="224"/>
      <c r="AC253" s="224"/>
      <c r="AD253" s="224"/>
      <c r="AE253" s="224"/>
      <c r="AF253" s="224"/>
      <c r="AG253" s="224"/>
    </row>
    <row r="254" spans="1:33" ht="47.25" x14ac:dyDescent="0.25">
      <c r="A254" s="2" t="str">
        <f>' План финансирования кап.вложен'!A251</f>
        <v>1.2.4.2.3</v>
      </c>
      <c r="B254" s="262" t="str">
        <f>' План финансирования кап.вложен'!B251</f>
        <v>Мероприятия по обеспечению антитеррор. Защищенности ПС Гвардейская</v>
      </c>
      <c r="C254" s="2" t="str">
        <f>' План финансирования кап.вложен'!C251</f>
        <v>I_АЗ_2018_1.2.4.1.1.3</v>
      </c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  <c r="Z254" s="224"/>
      <c r="AA254" s="224"/>
      <c r="AB254" s="224"/>
      <c r="AC254" s="224"/>
      <c r="AD254" s="224"/>
      <c r="AE254" s="224"/>
      <c r="AF254" s="224"/>
      <c r="AG254" s="224"/>
    </row>
    <row r="255" spans="1:33" s="120" customFormat="1" ht="31.5" x14ac:dyDescent="0.25">
      <c r="A255" s="18" t="str">
        <f>' План финансирования кап.вложен'!A252</f>
        <v>1.2.4.2.4</v>
      </c>
      <c r="B255" s="356" t="str">
        <f>' План финансирования кап.вложен'!B252</f>
        <v>Мероприятия по обеспечению СВМ Затонской ТЭЦ</v>
      </c>
      <c r="C255" s="18" t="str">
        <f>' План финансирования кап.вложен'!C252</f>
        <v>Г</v>
      </c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</row>
    <row r="256" spans="1:33" ht="94.5" x14ac:dyDescent="0.25">
      <c r="A256" s="2" t="str">
        <f>' План финансирования кап.вложен'!A253</f>
        <v>1.2.4.2.4.1</v>
      </c>
      <c r="B256" s="262" t="str">
        <f>' План финансирования кап.вложен'!B253</f>
        <v>Мероприятия по обеспечению СВМ Затонской ТЭЦ (переустройство ВЛ 220 кВ Бекетово-НПЗ, перекладка КЛ 220 кВ, ПС Уфа-Южная замена ошиновки, замена устройств РЗАиПА ПС Бекетово, НПЗ, Уфа-Южная)</v>
      </c>
      <c r="C256" s="2" t="str">
        <f>' План финансирования кап.вложен'!C253</f>
        <v>I_СВМ_2017_1.2.4.1.3</v>
      </c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4"/>
      <c r="Z256" s="224"/>
      <c r="AA256" s="224"/>
      <c r="AB256" s="224"/>
      <c r="AC256" s="224"/>
      <c r="AD256" s="224"/>
      <c r="AE256" s="224"/>
      <c r="AF256" s="224"/>
      <c r="AG256" s="224"/>
    </row>
    <row r="257" spans="1:33" s="120" customFormat="1" ht="78.75" x14ac:dyDescent="0.25">
      <c r="A257" s="18" t="str">
        <f>' План финансирования кап.вложен'!A254</f>
        <v>1.3</v>
      </c>
      <c r="B257" s="356" t="str">
        <f>' План финансирования кап.вложен'!B254</f>
        <v>Инвестиционные проекты, реализация которых обуславливается схемами и программами перспективного развития электроэнергетики, всего, в том числе:</v>
      </c>
      <c r="C257" s="18" t="str">
        <f>' План финансирования кап.вложен'!C254</f>
        <v>Г</v>
      </c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</row>
    <row r="258" spans="1:33" s="120" customFormat="1" ht="78.75" x14ac:dyDescent="0.25">
      <c r="A258" s="18" t="str">
        <f>' План финансирования кап.вложен'!A255</f>
        <v>1.3.2</v>
      </c>
      <c r="B258" s="356" t="str">
        <f>' План финансирования кап.вложен'!B255</f>
        <v>Инвестиционные проекты, предусмотренные схемой и программой развития субъекта Российской Федерации, всего, в том числе:</v>
      </c>
      <c r="C258" s="18" t="str">
        <f>' План финансирования кап.вложен'!C255</f>
        <v>Г</v>
      </c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</row>
    <row r="259" spans="1:33" s="120" customFormat="1" ht="47.25" x14ac:dyDescent="0.25">
      <c r="A259" s="18" t="str">
        <f>' План финансирования кап.вложен'!A256</f>
        <v>1.4</v>
      </c>
      <c r="B259" s="356" t="str">
        <f>' План финансирования кап.вложен'!B256</f>
        <v>Прочее новое строительство объектов электросетевого хозяйства, всего, в том числе:</v>
      </c>
      <c r="C259" s="18" t="str">
        <f>' План финансирования кап.вложен'!C256</f>
        <v>Г</v>
      </c>
      <c r="D259" s="255"/>
      <c r="E259" s="255"/>
      <c r="F259" s="255"/>
      <c r="G259" s="255"/>
      <c r="H259" s="255"/>
      <c r="I259" s="255">
        <f t="shared" ref="E259:AG259" si="20">SUM(I260:I266)</f>
        <v>1</v>
      </c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</row>
    <row r="260" spans="1:33" x14ac:dyDescent="0.25">
      <c r="A260" s="2" t="str">
        <f>' План финансирования кап.вложен'!A257</f>
        <v>1.4.1</v>
      </c>
      <c r="B260" s="262" t="str">
        <f>' План финансирования кап.вложен'!B257</f>
        <v>Строительство автодороги к ПС "Затон"</v>
      </c>
      <c r="C260" s="2" t="str">
        <f>' План финансирования кап.вложен'!C257</f>
        <v>I_НС_2016_1.4.1</v>
      </c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  <c r="AA260" s="224"/>
      <c r="AB260" s="224"/>
      <c r="AC260" s="224"/>
      <c r="AD260" s="224"/>
      <c r="AE260" s="224"/>
      <c r="AF260" s="224"/>
      <c r="AG260" s="224"/>
    </row>
    <row r="261" spans="1:33" ht="31.5" x14ac:dyDescent="0.25">
      <c r="A261" s="2" t="str">
        <f>' План финансирования кап.вложен'!A258</f>
        <v>1.4.2</v>
      </c>
      <c r="B261" s="262" t="str">
        <f>' План финансирования кап.вложен'!B258</f>
        <v>Строительство ПС 220 Гвардейская с питающей ВЛ 220 кВ</v>
      </c>
      <c r="C261" s="2" t="str">
        <f>' План финансирования кап.вложен'!C258</f>
        <v>I_НС_2016_1.3.2.1</v>
      </c>
      <c r="D261" s="224">
        <v>4</v>
      </c>
      <c r="E261" s="224"/>
      <c r="F261" s="224"/>
      <c r="G261" s="224"/>
      <c r="H261" s="224"/>
      <c r="I261" s="224">
        <v>1</v>
      </c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  <c r="AA261" s="224"/>
      <c r="AB261" s="224"/>
      <c r="AC261" s="224"/>
      <c r="AD261" s="224"/>
      <c r="AE261" s="224"/>
      <c r="AF261" s="224"/>
      <c r="AG261" s="224"/>
    </row>
    <row r="262" spans="1:33" ht="31.5" x14ac:dyDescent="0.25">
      <c r="A262" s="2" t="str">
        <f>' План финансирования кап.вложен'!A259</f>
        <v>1.4.3</v>
      </c>
      <c r="B262" s="262" t="str">
        <f>' План финансирования кап.вложен'!B259</f>
        <v>Строительство подъездной дороги ПС Гвардейская</v>
      </c>
      <c r="C262" s="2" t="str">
        <f>' План финансирования кап.вложен'!C259</f>
        <v>I_СПС_2019_1.2.1.1.14.1</v>
      </c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  <c r="AA262" s="224"/>
      <c r="AB262" s="224"/>
      <c r="AC262" s="224"/>
      <c r="AD262" s="224"/>
      <c r="AE262" s="224"/>
      <c r="AF262" s="224"/>
      <c r="AG262" s="224"/>
    </row>
    <row r="263" spans="1:33" ht="47.25" x14ac:dyDescent="0.25">
      <c r="A263" s="2" t="str">
        <f>' План финансирования кап.вложен'!A260</f>
        <v>1.4.4</v>
      </c>
      <c r="B263" s="262" t="str">
        <f>' План финансирования кап.вложен'!B260</f>
        <v>Строительство тракторного гаража, совмещенного с теплым боксом ПС Гвардейская</v>
      </c>
      <c r="C263" s="2" t="str">
        <f>' План финансирования кап.вложен'!C260</f>
        <v>I_СПС_2019_1.2.1.1.14.2</v>
      </c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</row>
    <row r="264" spans="1:33" ht="31.5" x14ac:dyDescent="0.25">
      <c r="A264" s="2" t="str">
        <f>' План финансирования кап.вложен'!A261</f>
        <v>1.4.5</v>
      </c>
      <c r="B264" s="262" t="str">
        <f>' План финансирования кап.вложен'!B261</f>
        <v>Строительство теплого бокса (гараж, склад, слесарка) ПС Затон</v>
      </c>
      <c r="C264" s="2" t="str">
        <f>' План финансирования кап.вложен'!C261</f>
        <v>I_СПС_2020_1.4.1.1.1</v>
      </c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  <c r="AA264" s="224"/>
      <c r="AB264" s="224"/>
      <c r="AC264" s="224"/>
      <c r="AD264" s="224"/>
      <c r="AE264" s="224"/>
      <c r="AF264" s="224"/>
      <c r="AG264" s="224"/>
    </row>
    <row r="265" spans="1:33" ht="31.5" x14ac:dyDescent="0.25">
      <c r="A265" s="2" t="str">
        <f>' План финансирования кап.вложен'!A262</f>
        <v>1.4.6</v>
      </c>
      <c r="B265" s="262" t="str">
        <f>' План финансирования кап.вложен'!B262</f>
        <v>Строительство теплого бокса (гараж, склад, слесарка) ПС Благовар</v>
      </c>
      <c r="C265" s="2" t="str">
        <f>' План финансирования кап.вложен'!C262</f>
        <v>I_СПС_2020_1.4.2.1.1</v>
      </c>
      <c r="D265" s="224"/>
      <c r="E265" s="224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  <c r="V265" s="224"/>
      <c r="W265" s="224"/>
      <c r="X265" s="224"/>
      <c r="Y265" s="224"/>
      <c r="Z265" s="224"/>
      <c r="AA265" s="224"/>
      <c r="AB265" s="224"/>
      <c r="AC265" s="224"/>
      <c r="AD265" s="224"/>
      <c r="AE265" s="224"/>
      <c r="AF265" s="224"/>
      <c r="AG265" s="224"/>
    </row>
    <row r="266" spans="1:33" x14ac:dyDescent="0.25">
      <c r="A266" s="2" t="str">
        <f>' План финансирования кап.вложен'!A263</f>
        <v>1.4.8</v>
      </c>
      <c r="B266" s="262" t="str">
        <f>' План финансирования кап.вложен'!B263</f>
        <v>ВЛ 110 кВ "Затон-Краснодонская"</v>
      </c>
      <c r="C266" s="2" t="str">
        <f>' План финансирования кап.вложен'!C263</f>
        <v>I_НС_2016_1.4.3</v>
      </c>
      <c r="D266" s="224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24"/>
      <c r="Z266" s="224"/>
      <c r="AA266" s="224"/>
      <c r="AB266" s="224"/>
      <c r="AC266" s="224"/>
      <c r="AD266" s="224"/>
      <c r="AE266" s="224"/>
      <c r="AF266" s="224"/>
      <c r="AG266" s="224"/>
    </row>
    <row r="267" spans="1:33" s="120" customFormat="1" ht="47.25" x14ac:dyDescent="0.25">
      <c r="A267" s="18" t="str">
        <f>' План финансирования кап.вложен'!A264</f>
        <v>1.5</v>
      </c>
      <c r="B267" s="356" t="str">
        <f>' План финансирования кап.вложен'!B264</f>
        <v>Покупка земельных участков для целей реализации инвестиционных проектов, всего, в том числе:</v>
      </c>
      <c r="C267" s="18" t="str">
        <f>' План финансирования кап.вложен'!C264</f>
        <v>Г</v>
      </c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</row>
    <row r="268" spans="1:33" s="120" customFormat="1" ht="31.5" x14ac:dyDescent="0.25">
      <c r="A268" s="18" t="str">
        <f>' План финансирования кап.вложен'!A265</f>
        <v>1.6</v>
      </c>
      <c r="B268" s="356" t="str">
        <f>' План финансирования кап.вложен'!B265</f>
        <v>Прочие инвестиционные проекты, всего, в том числе:</v>
      </c>
      <c r="C268" s="18" t="str">
        <f>' План финансирования кап.вложен'!C265</f>
        <v>Г</v>
      </c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</row>
    <row r="269" spans="1:33" ht="31.5" x14ac:dyDescent="0.25">
      <c r="A269" s="2" t="str">
        <f>' План финансирования кап.вложен'!A266</f>
        <v>1.6.1</v>
      </c>
      <c r="B269" s="262" t="str">
        <f>' План финансирования кап.вложен'!B266</f>
        <v>Тестер высокочастотный ВЧТ-25М (6 шт.)</v>
      </c>
      <c r="C269" s="2" t="str">
        <f>' План финансирования кап.вложен'!C266</f>
        <v>I_ОНМ_2017_1.6.1</v>
      </c>
      <c r="D269" s="224">
        <v>1</v>
      </c>
      <c r="E269" s="224"/>
      <c r="F269" s="224"/>
      <c r="G269" s="224"/>
      <c r="H269" s="224"/>
      <c r="I269" s="224">
        <v>1</v>
      </c>
      <c r="J269" s="224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</row>
    <row r="270" spans="1:33" x14ac:dyDescent="0.25">
      <c r="A270" s="2" t="str">
        <f>' План финансирования кап.вложен'!A267</f>
        <v>1.6.2</v>
      </c>
      <c r="B270" s="262" t="str">
        <f>' План финансирования кап.вложен'!B267</f>
        <v>Магазин затуханий ВЧА-75М (11 шт.)</v>
      </c>
      <c r="C270" s="2" t="str">
        <f>' План финансирования кап.вложен'!C267</f>
        <v>I_ОНМ_2017_1.6.2</v>
      </c>
      <c r="D270" s="224">
        <v>1</v>
      </c>
      <c r="E270" s="224"/>
      <c r="F270" s="224"/>
      <c r="G270" s="224"/>
      <c r="H270" s="224"/>
      <c r="I270" s="224">
        <v>1</v>
      </c>
      <c r="J270" s="224"/>
      <c r="K270" s="224"/>
      <c r="L270" s="224"/>
      <c r="M270" s="224"/>
      <c r="N270" s="224"/>
      <c r="O270" s="224"/>
      <c r="P270" s="224"/>
      <c r="Q270" s="224"/>
      <c r="R270" s="224"/>
      <c r="S270" s="224"/>
      <c r="T270" s="224"/>
      <c r="U270" s="224"/>
      <c r="V270" s="224"/>
      <c r="W270" s="224"/>
      <c r="X270" s="224"/>
      <c r="Y270" s="224"/>
      <c r="Z270" s="224"/>
      <c r="AA270" s="224"/>
      <c r="AB270" s="224"/>
      <c r="AC270" s="224"/>
      <c r="AD270" s="224"/>
      <c r="AE270" s="224"/>
      <c r="AF270" s="224"/>
      <c r="AG270" s="224"/>
    </row>
    <row r="271" spans="1:33" ht="47.25" x14ac:dyDescent="0.25">
      <c r="A271" s="2" t="str">
        <f>' План финансирования кап.вложен'!A268</f>
        <v>1.6.3</v>
      </c>
      <c r="B271" s="262" t="str">
        <f>' План финансирования кап.вложен'!B268</f>
        <v>Испытательный комплекс для РЗА РЕТОМ-51 (в комплекте с управляющим устройством и стойкой СПУ) (2 шт.)</v>
      </c>
      <c r="C271" s="2" t="str">
        <f>' План финансирования кап.вложен'!C268</f>
        <v>I_ОНМ_2017_1.6.3</v>
      </c>
      <c r="D271" s="224">
        <v>1</v>
      </c>
      <c r="E271" s="224"/>
      <c r="F271" s="224"/>
      <c r="G271" s="224"/>
      <c r="H271" s="224"/>
      <c r="I271" s="224">
        <v>1</v>
      </c>
      <c r="J271" s="224"/>
      <c r="K271" s="224"/>
      <c r="L271" s="224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W271" s="224"/>
      <c r="X271" s="224"/>
      <c r="Y271" s="224"/>
      <c r="Z271" s="224"/>
      <c r="AA271" s="224"/>
      <c r="AB271" s="224"/>
      <c r="AC271" s="224"/>
      <c r="AD271" s="224"/>
      <c r="AE271" s="224"/>
      <c r="AF271" s="224"/>
      <c r="AG271" s="224"/>
    </row>
    <row r="272" spans="1:33" x14ac:dyDescent="0.25">
      <c r="A272" s="2" t="str">
        <f>' План финансирования кап.вложен'!A269</f>
        <v>1.6.4</v>
      </c>
      <c r="B272" s="262" t="str">
        <f>' План финансирования кап.вложен'!B269</f>
        <v>Нептун 3 (3 шт.)</v>
      </c>
      <c r="C272" s="2" t="str">
        <f>' План финансирования кап.вложен'!C269</f>
        <v>I_ОНМ_2017_1.6.4</v>
      </c>
      <c r="D272" s="224">
        <v>1</v>
      </c>
      <c r="E272" s="224"/>
      <c r="F272" s="224"/>
      <c r="G272" s="224"/>
      <c r="H272" s="224"/>
      <c r="I272" s="224">
        <v>1</v>
      </c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</row>
    <row r="273" spans="1:33" x14ac:dyDescent="0.25">
      <c r="A273" s="2" t="str">
        <f>' План финансирования кап.вложен'!A270</f>
        <v>1.6.5</v>
      </c>
      <c r="B273" s="262" t="str">
        <f>' План финансирования кап.вложен'!B270</f>
        <v>Бензопила Husqvarna 395 XP (2 шт.)</v>
      </c>
      <c r="C273" s="2" t="str">
        <f>' План финансирования кап.вложен'!C270</f>
        <v>I_ОНМ_2017_1.6.5</v>
      </c>
      <c r="D273" s="224">
        <v>1</v>
      </c>
      <c r="E273" s="224"/>
      <c r="F273" s="224"/>
      <c r="G273" s="224"/>
      <c r="H273" s="224"/>
      <c r="I273" s="224">
        <v>1</v>
      </c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</row>
    <row r="274" spans="1:33" x14ac:dyDescent="0.25">
      <c r="A274" s="2" t="str">
        <f>' План финансирования кап.вложен'!A271</f>
        <v>1.6.6</v>
      </c>
      <c r="B274" s="262" t="str">
        <f>' План финансирования кап.вложен'!B271</f>
        <v>Кусторез Husqvarna 555 Fx (2 шт.)</v>
      </c>
      <c r="C274" s="2" t="str">
        <f>' План финансирования кап.вложен'!C271</f>
        <v>I_ОНМ_2017_1.6.6</v>
      </c>
      <c r="D274" s="224">
        <v>1</v>
      </c>
      <c r="E274" s="224"/>
      <c r="F274" s="224"/>
      <c r="G274" s="224"/>
      <c r="H274" s="224"/>
      <c r="I274" s="224">
        <v>1</v>
      </c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</row>
    <row r="275" spans="1:33" ht="31.5" x14ac:dyDescent="0.25">
      <c r="A275" s="2" t="str">
        <f>' План финансирования кап.вложен'!A272</f>
        <v>1.6.7</v>
      </c>
      <c r="B275" s="262" t="str">
        <f>' План финансирования кап.вложен'!B272</f>
        <v>Бензиновый опрыскиватель Maruyama MD181DX (1 шт.)</v>
      </c>
      <c r="C275" s="2" t="str">
        <f>' План финансирования кап.вложен'!C272</f>
        <v>I_ОНМ_2017_1.6.7</v>
      </c>
      <c r="D275" s="224">
        <v>1</v>
      </c>
      <c r="E275" s="224"/>
      <c r="F275" s="224"/>
      <c r="G275" s="224"/>
      <c r="H275" s="224"/>
      <c r="I275" s="224">
        <v>1</v>
      </c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</row>
    <row r="276" spans="1:33" ht="31.5" x14ac:dyDescent="0.25">
      <c r="A276" s="2" t="str">
        <f>' План финансирования кап.вложен'!A273</f>
        <v>1.6.8</v>
      </c>
      <c r="B276" s="262" t="str">
        <f>' План финансирования кап.вложен'!B273</f>
        <v>Фрезерно-сверлильный станок JET JMD-X1 50000025M (1 шт.)</v>
      </c>
      <c r="C276" s="2" t="str">
        <f>' План финансирования кап.вложен'!C273</f>
        <v>I_ОНМ_2017_1.6.8</v>
      </c>
      <c r="D276" s="224">
        <v>1</v>
      </c>
      <c r="E276" s="224"/>
      <c r="F276" s="224"/>
      <c r="G276" s="224"/>
      <c r="H276" s="224"/>
      <c r="I276" s="224">
        <v>1</v>
      </c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</row>
    <row r="277" spans="1:33" ht="31.5" x14ac:dyDescent="0.25">
      <c r="A277" s="2" t="str">
        <f>' План финансирования кап.вложен'!A274</f>
        <v>1.6.9</v>
      </c>
      <c r="B277" s="262" t="str">
        <f>' План финансирования кап.вложен'!B274</f>
        <v>Синхронный генератор GV 7000A Wacker Neuson (1 шт.)</v>
      </c>
      <c r="C277" s="2" t="str">
        <f>' План финансирования кап.вложен'!C274</f>
        <v>I_ОНМ_2017_1.6.9</v>
      </c>
      <c r="D277" s="224">
        <v>1</v>
      </c>
      <c r="E277" s="224"/>
      <c r="F277" s="224"/>
      <c r="G277" s="224"/>
      <c r="H277" s="224"/>
      <c r="I277" s="224">
        <v>1</v>
      </c>
      <c r="J277" s="224"/>
      <c r="K277" s="224"/>
      <c r="L277" s="224"/>
      <c r="M277" s="224"/>
      <c r="N277" s="224"/>
      <c r="O277" s="224"/>
      <c r="P277" s="224"/>
      <c r="Q277" s="224"/>
      <c r="R277" s="224"/>
      <c r="S277" s="224"/>
      <c r="T277" s="224"/>
      <c r="U277" s="224"/>
      <c r="V277" s="224"/>
      <c r="W277" s="224"/>
      <c r="X277" s="224"/>
      <c r="Y277" s="224"/>
      <c r="Z277" s="224"/>
      <c r="AA277" s="224"/>
      <c r="AB277" s="224"/>
      <c r="AC277" s="224"/>
      <c r="AD277" s="224"/>
      <c r="AE277" s="224"/>
      <c r="AF277" s="224"/>
      <c r="AG277" s="224"/>
    </row>
    <row r="278" spans="1:33" ht="31.5" x14ac:dyDescent="0.25">
      <c r="A278" s="2" t="str">
        <f>' План финансирования кап.вложен'!A275</f>
        <v>1.6.10</v>
      </c>
      <c r="B278" s="262" t="str">
        <f>' План финансирования кап.вложен'!B275</f>
        <v>Приобретение оргтехники для ОИТиСК (1 комплект)</v>
      </c>
      <c r="C278" s="2" t="str">
        <f>' План финансирования кап.вложен'!C275</f>
        <v>I_ОНМ_2017_1.6.13</v>
      </c>
      <c r="D278" s="224" t="s">
        <v>1267</v>
      </c>
      <c r="E278" s="224"/>
      <c r="F278" s="224"/>
      <c r="G278" s="224"/>
      <c r="H278" s="224"/>
      <c r="I278" s="224">
        <v>1</v>
      </c>
      <c r="J278" s="224"/>
      <c r="K278" s="224"/>
      <c r="L278" s="224"/>
      <c r="M278" s="224"/>
      <c r="N278" s="224"/>
      <c r="O278" s="224"/>
      <c r="P278" s="224"/>
      <c r="Q278" s="224"/>
      <c r="R278" s="224"/>
      <c r="S278" s="224"/>
      <c r="T278" s="224"/>
      <c r="U278" s="224"/>
      <c r="V278" s="224"/>
      <c r="W278" s="224"/>
      <c r="X278" s="224"/>
      <c r="Y278" s="224"/>
      <c r="Z278" s="224"/>
      <c r="AA278" s="224"/>
      <c r="AB278" s="224"/>
      <c r="AC278" s="224"/>
      <c r="AD278" s="224"/>
      <c r="AE278" s="224"/>
      <c r="AF278" s="224"/>
      <c r="AG278" s="224"/>
    </row>
    <row r="279" spans="1:33" x14ac:dyDescent="0.25">
      <c r="A279" s="2" t="str">
        <f>' План финансирования кап.вложен'!A276</f>
        <v>1.6.11</v>
      </c>
      <c r="B279" s="262" t="str">
        <f>' План финансирования кап.вложен'!B276</f>
        <v>КАМАЗ-45141,с/с, 6х6,14т. (1 шт.)</v>
      </c>
      <c r="C279" s="2" t="str">
        <f>' План финансирования кап.вложен'!C276</f>
        <v>I_ОНМ_2017_1.6.15</v>
      </c>
      <c r="D279" s="224">
        <v>1</v>
      </c>
      <c r="E279" s="224"/>
      <c r="F279" s="224"/>
      <c r="G279" s="224"/>
      <c r="H279" s="224"/>
      <c r="I279" s="224">
        <v>1</v>
      </c>
      <c r="J279" s="224"/>
      <c r="K279" s="224"/>
      <c r="L279" s="224"/>
      <c r="M279" s="224"/>
      <c r="N279" s="224"/>
      <c r="O279" s="224"/>
      <c r="P279" s="224"/>
      <c r="Q279" s="224"/>
      <c r="R279" s="224"/>
      <c r="S279" s="224"/>
      <c r="T279" s="224"/>
      <c r="U279" s="224"/>
      <c r="V279" s="224"/>
      <c r="W279" s="224"/>
      <c r="X279" s="224"/>
      <c r="Y279" s="224"/>
      <c r="Z279" s="224"/>
      <c r="AA279" s="224"/>
      <c r="AB279" s="224"/>
      <c r="AC279" s="224"/>
      <c r="AD279" s="224"/>
      <c r="AE279" s="224"/>
      <c r="AF279" s="224"/>
      <c r="AG279" s="224"/>
    </row>
    <row r="280" spans="1:33" ht="31.5" x14ac:dyDescent="0.25">
      <c r="A280" s="2" t="str">
        <f>' План финансирования кап.вложен'!A277</f>
        <v>1.6.12</v>
      </c>
      <c r="B280" s="262" t="str">
        <f>' План финансирования кап.вложен'!B277</f>
        <v>Бригадный а/м на базе КАМАЗ 43118 (1 шт.)</v>
      </c>
      <c r="C280" s="2" t="str">
        <f>' План финансирования кап.вложен'!C277</f>
        <v>I_ОНМ_2017_1.6.16</v>
      </c>
      <c r="D280" s="224">
        <v>1</v>
      </c>
      <c r="E280" s="224"/>
      <c r="F280" s="224"/>
      <c r="G280" s="224"/>
      <c r="H280" s="224"/>
      <c r="I280" s="224">
        <v>1</v>
      </c>
      <c r="J280" s="224"/>
      <c r="K280" s="224"/>
      <c r="L280" s="224"/>
      <c r="M280" s="224"/>
      <c r="N280" s="224"/>
      <c r="O280" s="224"/>
      <c r="P280" s="224"/>
      <c r="Q280" s="224"/>
      <c r="R280" s="224"/>
      <c r="S280" s="224"/>
      <c r="T280" s="224"/>
      <c r="U280" s="224"/>
      <c r="V280" s="224"/>
      <c r="W280" s="224"/>
      <c r="X280" s="224"/>
      <c r="Y280" s="224"/>
      <c r="Z280" s="224"/>
      <c r="AA280" s="224"/>
      <c r="AB280" s="224"/>
      <c r="AC280" s="224"/>
      <c r="AD280" s="224"/>
      <c r="AE280" s="224"/>
      <c r="AF280" s="224"/>
      <c r="AG280" s="224"/>
    </row>
    <row r="281" spans="1:33" x14ac:dyDescent="0.25">
      <c r="A281" s="2" t="str">
        <f>' План финансирования кап.вложен'!A278</f>
        <v>1.6.13</v>
      </c>
      <c r="B281" s="262" t="str">
        <f>' План финансирования кап.вложен'!B278</f>
        <v>ГАЗ-2705, (7 мест), дизель (1 шт.)</v>
      </c>
      <c r="C281" s="2" t="str">
        <f>' План финансирования кап.вложен'!C278</f>
        <v>I_ОНМ_2017_1.6.17</v>
      </c>
      <c r="D281" s="224">
        <v>1</v>
      </c>
      <c r="E281" s="224"/>
      <c r="F281" s="224"/>
      <c r="G281" s="224"/>
      <c r="H281" s="224"/>
      <c r="I281" s="224">
        <v>1</v>
      </c>
      <c r="J281" s="224"/>
      <c r="K281" s="224"/>
      <c r="L281" s="224"/>
      <c r="M281" s="224"/>
      <c r="N281" s="224"/>
      <c r="O281" s="224"/>
      <c r="P281" s="224"/>
      <c r="Q281" s="224"/>
      <c r="R281" s="224"/>
      <c r="S281" s="224"/>
      <c r="T281" s="224"/>
      <c r="U281" s="224"/>
      <c r="V281" s="224"/>
      <c r="W281" s="224"/>
      <c r="X281" s="224"/>
      <c r="Y281" s="224"/>
      <c r="Z281" s="224"/>
      <c r="AA281" s="224"/>
      <c r="AB281" s="224"/>
      <c r="AC281" s="224"/>
      <c r="AD281" s="224"/>
      <c r="AE281" s="224"/>
      <c r="AF281" s="224"/>
      <c r="AG281" s="224"/>
    </row>
    <row r="282" spans="1:33" x14ac:dyDescent="0.25">
      <c r="A282" s="2" t="str">
        <f>' План финансирования кап.вложен'!A279</f>
        <v>1.6.14</v>
      </c>
      <c r="B282" s="262" t="str">
        <f>' План финансирования кап.вложен'!B279</f>
        <v>Газ-2217 Соболь (6 мест) (1 шт.)</v>
      </c>
      <c r="C282" s="2" t="str">
        <f>' План финансирования кап.вложен'!C279</f>
        <v>I_ОНМ_2017_1.6.20</v>
      </c>
      <c r="D282" s="224">
        <v>1</v>
      </c>
      <c r="E282" s="224"/>
      <c r="F282" s="224"/>
      <c r="G282" s="224"/>
      <c r="H282" s="224"/>
      <c r="I282" s="224">
        <v>1</v>
      </c>
      <c r="J282" s="224"/>
      <c r="K282" s="224"/>
      <c r="L282" s="224"/>
      <c r="M282" s="224"/>
      <c r="N282" s="224"/>
      <c r="O282" s="224"/>
      <c r="P282" s="224"/>
      <c r="Q282" s="224"/>
      <c r="R282" s="224"/>
      <c r="S282" s="224"/>
      <c r="T282" s="224"/>
      <c r="U282" s="224"/>
      <c r="V282" s="224"/>
      <c r="W282" s="224"/>
      <c r="X282" s="224"/>
      <c r="Y282" s="224"/>
      <c r="Z282" s="224"/>
      <c r="AA282" s="224"/>
      <c r="AB282" s="224"/>
      <c r="AC282" s="224"/>
      <c r="AD282" s="224"/>
      <c r="AE282" s="224"/>
      <c r="AF282" s="224"/>
      <c r="AG282" s="224"/>
    </row>
    <row r="283" spans="1:33" x14ac:dyDescent="0.25">
      <c r="A283" s="2" t="str">
        <f>' План финансирования кап.вложен'!A280</f>
        <v>1.6.15</v>
      </c>
      <c r="B283" s="262" t="str">
        <f>' План финансирования кап.вложен'!B280</f>
        <v>Приобретение ноутбука Lenovo</v>
      </c>
      <c r="C283" s="2" t="str">
        <f>' План финансирования кап.вложен'!C280</f>
        <v>I_ОНМ_2017_1.6.21</v>
      </c>
      <c r="D283" s="224">
        <v>3</v>
      </c>
      <c r="E283" s="224"/>
      <c r="F283" s="224"/>
      <c r="G283" s="224"/>
      <c r="H283" s="224"/>
      <c r="I283" s="224">
        <v>1</v>
      </c>
      <c r="J283" s="224"/>
      <c r="K283" s="224"/>
      <c r="L283" s="224"/>
      <c r="M283" s="224"/>
      <c r="N283" s="224"/>
      <c r="O283" s="224"/>
      <c r="P283" s="224"/>
      <c r="Q283" s="224"/>
      <c r="R283" s="224"/>
      <c r="S283" s="224"/>
      <c r="T283" s="224"/>
      <c r="U283" s="224"/>
      <c r="V283" s="224"/>
      <c r="W283" s="224"/>
      <c r="X283" s="224"/>
      <c r="Y283" s="224"/>
      <c r="Z283" s="224"/>
      <c r="AA283" s="224"/>
      <c r="AB283" s="224"/>
      <c r="AC283" s="224"/>
      <c r="AD283" s="224"/>
      <c r="AE283" s="224"/>
      <c r="AF283" s="224"/>
      <c r="AG283" s="224"/>
    </row>
    <row r="284" spans="1:33" x14ac:dyDescent="0.25">
      <c r="A284" s="2" t="str">
        <f>' План финансирования кап.вложен'!A281</f>
        <v>1.6.16</v>
      </c>
      <c r="B284" s="262" t="str">
        <f>' План финансирования кап.вложен'!B281</f>
        <v>Ямаха викинг (3 шт.)</v>
      </c>
      <c r="C284" s="2" t="str">
        <f>' План финансирования кап.вложен'!C281</f>
        <v>I_ОНМ_2018_1.6.8</v>
      </c>
      <c r="D284" s="224"/>
      <c r="E284" s="224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  <c r="P284" s="224"/>
      <c r="Q284" s="224"/>
      <c r="R284" s="224"/>
      <c r="S284" s="224"/>
      <c r="T284" s="224"/>
      <c r="U284" s="224"/>
      <c r="V284" s="224"/>
      <c r="W284" s="224"/>
      <c r="X284" s="224"/>
      <c r="Y284" s="224"/>
      <c r="Z284" s="224"/>
      <c r="AA284" s="224"/>
      <c r="AB284" s="224"/>
      <c r="AC284" s="224"/>
      <c r="AD284" s="224"/>
      <c r="AE284" s="224"/>
      <c r="AF284" s="224"/>
      <c r="AG284" s="224"/>
    </row>
    <row r="285" spans="1:33" ht="47.25" x14ac:dyDescent="0.25">
      <c r="A285" s="2" t="str">
        <f>' План финансирования кап.вложен'!A282</f>
        <v>1.6.17</v>
      </c>
      <c r="B285" s="262" t="str">
        <f>' План финансирования кап.вложен'!B282</f>
        <v>МЗСА-817711.001-05 с тентом, уклон спереди.(стойка, зап. Кол. С креплением) 5 шт.</v>
      </c>
      <c r="C285" s="2" t="str">
        <f>' План финансирования кап.вложен'!C282</f>
        <v>I_ОНМ_2018_1.6.9</v>
      </c>
      <c r="D285" s="224"/>
      <c r="E285" s="224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  <c r="P285" s="224"/>
      <c r="Q285" s="224"/>
      <c r="R285" s="224"/>
      <c r="S285" s="224"/>
      <c r="T285" s="224"/>
      <c r="U285" s="224"/>
      <c r="V285" s="224"/>
      <c r="W285" s="224"/>
      <c r="X285" s="224"/>
      <c r="Y285" s="224"/>
      <c r="Z285" s="224"/>
      <c r="AA285" s="224"/>
      <c r="AB285" s="224"/>
      <c r="AC285" s="224"/>
      <c r="AD285" s="224"/>
      <c r="AE285" s="224"/>
      <c r="AF285" s="224"/>
      <c r="AG285" s="224"/>
    </row>
    <row r="286" spans="1:33" x14ac:dyDescent="0.25">
      <c r="A286" s="2" t="str">
        <f>' План финансирования кап.вложен'!A283</f>
        <v>1.6.18</v>
      </c>
      <c r="B286" s="262" t="str">
        <f>' План финансирования кап.вложен'!B283</f>
        <v>Газ-2705, 7 мест, диз. Дв. (4 шт)</v>
      </c>
      <c r="C286" s="2" t="str">
        <f>' План финансирования кап.вложен'!C283</f>
        <v>I_ОНМ_2018_1.6.10</v>
      </c>
      <c r="D286" s="224"/>
      <c r="E286" s="224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</row>
    <row r="287" spans="1:33" x14ac:dyDescent="0.25">
      <c r="A287" s="2" t="str">
        <f>' План финансирования кап.вложен'!A284</f>
        <v>1.6.19</v>
      </c>
      <c r="B287" s="262" t="str">
        <f>' План финансирования кап.вложен'!B284</f>
        <v>ГАЗель NEXT ГАЗ-A65R32, Турист.</v>
      </c>
      <c r="C287" s="2" t="str">
        <f>' План финансирования кап.вложен'!C284</f>
        <v>I_ОНМ_2018_1.6.13</v>
      </c>
      <c r="D287" s="224"/>
      <c r="E287" s="224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</row>
    <row r="288" spans="1:33" ht="31.5" x14ac:dyDescent="0.25">
      <c r="A288" s="2" t="str">
        <f>' План финансирования кап.вложен'!A285</f>
        <v>1.6.20</v>
      </c>
      <c r="B288" s="262" t="str">
        <f>' План финансирования кап.вложен'!B285</f>
        <v>Приобретение 20 местного пасажирского автобуса  2 шт.</v>
      </c>
      <c r="C288" s="2" t="str">
        <f>' План финансирования кап.вложен'!C285</f>
        <v>I_ОНМ_2018_1.6.14</v>
      </c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</row>
    <row r="289" spans="1:33" x14ac:dyDescent="0.25">
      <c r="A289" s="2" t="str">
        <f>' План финансирования кап.вложен'!A286</f>
        <v>1.6.21</v>
      </c>
      <c r="B289" s="262" t="str">
        <f>' План финансирования кап.вложен'!B286</f>
        <v>Мегаомметр цифровой</v>
      </c>
      <c r="C289" s="2" t="str">
        <f>' План финансирования кап.вложен'!C286</f>
        <v>I_ОНМ_2018_1.6.16</v>
      </c>
      <c r="D289" s="224"/>
      <c r="E289" s="224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</row>
    <row r="290" spans="1:33" ht="31.5" x14ac:dyDescent="0.25">
      <c r="A290" s="2" t="str">
        <f>' План финансирования кап.вложен'!A287</f>
        <v>1.6.22</v>
      </c>
      <c r="B290" s="262" t="str">
        <f>' План финансирования кап.вложен'!B287</f>
        <v>Прибор контроля устройств РПН трансформаторов</v>
      </c>
      <c r="C290" s="2" t="str">
        <f>' План финансирования кап.вложен'!C287</f>
        <v>I_ОНМ_2018_1.6.17</v>
      </c>
      <c r="D290" s="224"/>
      <c r="E290" s="224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</row>
    <row r="291" spans="1:33" ht="31.5" x14ac:dyDescent="0.25">
      <c r="A291" s="2" t="str">
        <f>' План финансирования кап.вложен'!A288</f>
        <v>1.6.23</v>
      </c>
      <c r="B291" s="262" t="str">
        <f>' План финансирования кап.вложен'!B288</f>
        <v>Устройство контроля тока проводимости ОПН</v>
      </c>
      <c r="C291" s="2" t="str">
        <f>' План финансирования кап.вложен'!C288</f>
        <v>I_ОНМ_2018_1.6.19</v>
      </c>
      <c r="D291" s="224"/>
      <c r="E291" s="224"/>
      <c r="F291" s="224"/>
      <c r="G291" s="224"/>
      <c r="H291" s="224"/>
      <c r="I291" s="224"/>
      <c r="J291" s="224"/>
      <c r="K291" s="224"/>
      <c r="L291" s="224"/>
      <c r="M291" s="224"/>
      <c r="N291" s="224"/>
      <c r="O291" s="224"/>
      <c r="P291" s="224"/>
      <c r="Q291" s="224"/>
      <c r="R291" s="224"/>
      <c r="S291" s="224"/>
      <c r="T291" s="224"/>
      <c r="U291" s="224"/>
      <c r="V291" s="224"/>
      <c r="W291" s="224"/>
      <c r="X291" s="224"/>
      <c r="Y291" s="224"/>
      <c r="Z291" s="224"/>
      <c r="AA291" s="224"/>
      <c r="AB291" s="224"/>
      <c r="AC291" s="224"/>
      <c r="AD291" s="224"/>
      <c r="AE291" s="224"/>
      <c r="AF291" s="224"/>
      <c r="AG291" s="224"/>
    </row>
    <row r="292" spans="1:33" ht="31.5" x14ac:dyDescent="0.25">
      <c r="A292" s="2" t="str">
        <f>' План финансирования кап.вложен'!A289</f>
        <v>1.6.24</v>
      </c>
      <c r="B292" s="262" t="str">
        <f>' План финансирования кап.вложен'!B289</f>
        <v>Хроматограф газовый серии "Хроматэк-Кристалл"</v>
      </c>
      <c r="C292" s="2" t="str">
        <f>' План финансирования кап.вложен'!C289</f>
        <v>I_ОНМ_2018_1.6.20</v>
      </c>
      <c r="D292" s="224"/>
      <c r="E292" s="224"/>
      <c r="F292" s="224"/>
      <c r="G292" s="224"/>
      <c r="H292" s="224"/>
      <c r="I292" s="224"/>
      <c r="J292" s="224"/>
      <c r="K292" s="224"/>
      <c r="L292" s="224"/>
      <c r="M292" s="224"/>
      <c r="N292" s="224"/>
      <c r="O292" s="224"/>
      <c r="P292" s="224"/>
      <c r="Q292" s="224"/>
      <c r="R292" s="224"/>
      <c r="S292" s="224"/>
      <c r="T292" s="224"/>
      <c r="U292" s="224"/>
      <c r="V292" s="224"/>
      <c r="W292" s="224"/>
      <c r="X292" s="224"/>
      <c r="Y292" s="224"/>
      <c r="Z292" s="224"/>
      <c r="AA292" s="224"/>
      <c r="AB292" s="224"/>
      <c r="AC292" s="224"/>
      <c r="AD292" s="224"/>
      <c r="AE292" s="224"/>
      <c r="AF292" s="224"/>
      <c r="AG292" s="224"/>
    </row>
    <row r="293" spans="1:33" x14ac:dyDescent="0.25">
      <c r="A293" s="2" t="str">
        <f>' План финансирования кап.вложен'!A290</f>
        <v>1.6.25</v>
      </c>
      <c r="B293" s="262" t="str">
        <f>' План финансирования кап.вложен'!B290</f>
        <v xml:space="preserve">Снегоуборщик </v>
      </c>
      <c r="C293" s="2" t="str">
        <f>' План финансирования кап.вложен'!C290</f>
        <v>I_ОНМ_2018_1.6.21</v>
      </c>
      <c r="D293" s="224"/>
      <c r="E293" s="224"/>
      <c r="F293" s="224"/>
      <c r="G293" s="224"/>
      <c r="H293" s="224"/>
      <c r="I293" s="224"/>
      <c r="J293" s="224"/>
      <c r="K293" s="224"/>
      <c r="L293" s="224"/>
      <c r="M293" s="224"/>
      <c r="N293" s="224"/>
      <c r="O293" s="224"/>
      <c r="P293" s="224"/>
      <c r="Q293" s="224"/>
      <c r="R293" s="224"/>
      <c r="S293" s="224"/>
      <c r="T293" s="224"/>
      <c r="U293" s="224"/>
      <c r="V293" s="224"/>
      <c r="W293" s="224"/>
      <c r="X293" s="224"/>
      <c r="Y293" s="224"/>
      <c r="Z293" s="224"/>
      <c r="AA293" s="224"/>
      <c r="AB293" s="224"/>
      <c r="AC293" s="224"/>
      <c r="AD293" s="224"/>
      <c r="AE293" s="224"/>
      <c r="AF293" s="224"/>
      <c r="AG293" s="224"/>
    </row>
    <row r="294" spans="1:33" x14ac:dyDescent="0.25">
      <c r="A294" s="2" t="str">
        <f>' План финансирования кап.вложен'!A291</f>
        <v>1.6.26</v>
      </c>
      <c r="B294" s="262" t="str">
        <f>' План финансирования кап.вложен'!B291</f>
        <v>Домкрат Werther-OMA 496P.5</v>
      </c>
      <c r="C294" s="2" t="str">
        <f>' План финансирования кап.вложен'!C291</f>
        <v>I_ОНМ_2018_1.6.24</v>
      </c>
      <c r="D294" s="224"/>
      <c r="E294" s="224"/>
      <c r="F294" s="224"/>
      <c r="G294" s="224"/>
      <c r="H294" s="224"/>
      <c r="I294" s="224"/>
      <c r="J294" s="224"/>
      <c r="K294" s="224"/>
      <c r="L294" s="224"/>
      <c r="M294" s="224"/>
      <c r="N294" s="224"/>
      <c r="O294" s="224"/>
      <c r="P294" s="224"/>
      <c r="Q294" s="224"/>
      <c r="R294" s="224"/>
      <c r="S294" s="224"/>
      <c r="T294" s="224"/>
      <c r="U294" s="224"/>
      <c r="V294" s="224"/>
      <c r="W294" s="224"/>
      <c r="X294" s="224"/>
      <c r="Y294" s="224"/>
      <c r="Z294" s="224"/>
      <c r="AA294" s="224"/>
      <c r="AB294" s="224"/>
      <c r="AC294" s="224"/>
      <c r="AD294" s="224"/>
      <c r="AE294" s="224"/>
      <c r="AF294" s="224"/>
      <c r="AG294" s="224"/>
    </row>
    <row r="295" spans="1:33" x14ac:dyDescent="0.25">
      <c r="A295" s="2" t="str">
        <f>' План финансирования кап.вложен'!A292</f>
        <v>1.6.27</v>
      </c>
      <c r="B295" s="262" t="str">
        <f>' План финансирования кап.вложен'!B292</f>
        <v>Квадрокоптер DL Mavic Pro Combo</v>
      </c>
      <c r="C295" s="2" t="str">
        <f>' План финансирования кап.вложен'!C292</f>
        <v>I_ОНМ_2018_1.6.25</v>
      </c>
      <c r="D295" s="224"/>
      <c r="E295" s="224"/>
      <c r="F295" s="224"/>
      <c r="G295" s="224"/>
      <c r="H295" s="224"/>
      <c r="I295" s="224"/>
      <c r="J295" s="224"/>
      <c r="K295" s="224"/>
      <c r="L295" s="224"/>
      <c r="M295" s="224"/>
      <c r="N295" s="224"/>
      <c r="O295" s="224"/>
      <c r="P295" s="224"/>
      <c r="Q295" s="224"/>
      <c r="R295" s="224"/>
      <c r="S295" s="224"/>
      <c r="T295" s="224"/>
      <c r="U295" s="224"/>
      <c r="V295" s="224"/>
      <c r="W295" s="224"/>
      <c r="X295" s="224"/>
      <c r="Y295" s="224"/>
      <c r="Z295" s="224"/>
      <c r="AA295" s="224"/>
      <c r="AB295" s="224"/>
      <c r="AC295" s="224"/>
      <c r="AD295" s="224"/>
      <c r="AE295" s="224"/>
      <c r="AF295" s="224"/>
      <c r="AG295" s="224"/>
    </row>
    <row r="296" spans="1:33" ht="47.25" x14ac:dyDescent="0.25">
      <c r="A296" s="2" t="str">
        <f>' План финансирования кап.вложен'!A293</f>
        <v>1.6.28</v>
      </c>
      <c r="B296" s="262" t="str">
        <f>' План финансирования кап.вложен'!B293</f>
        <v>Мойка высокого давления без подогрева воды Karcher HD 9/19 M plus *EU-I 1.524-308</v>
      </c>
      <c r="C296" s="2" t="str">
        <f>' План финансирования кап.вложен'!C293</f>
        <v>I_ОНМ_2018_1.6.26</v>
      </c>
      <c r="D296" s="224"/>
      <c r="E296" s="224"/>
      <c r="F296" s="224"/>
      <c r="G296" s="224"/>
      <c r="H296" s="224"/>
      <c r="I296" s="224"/>
      <c r="J296" s="224"/>
      <c r="K296" s="224"/>
      <c r="L296" s="224"/>
      <c r="M296" s="224"/>
      <c r="N296" s="224"/>
      <c r="O296" s="224"/>
      <c r="P296" s="224"/>
      <c r="Q296" s="224"/>
      <c r="R296" s="224"/>
      <c r="S296" s="224"/>
      <c r="T296" s="224"/>
      <c r="U296" s="224"/>
      <c r="V296" s="224"/>
      <c r="W296" s="224"/>
      <c r="X296" s="224"/>
      <c r="Y296" s="224"/>
      <c r="Z296" s="224"/>
      <c r="AA296" s="224"/>
      <c r="AB296" s="224"/>
      <c r="AC296" s="224"/>
      <c r="AD296" s="224"/>
      <c r="AE296" s="224"/>
      <c r="AF296" s="224"/>
      <c r="AG296" s="224"/>
    </row>
    <row r="297" spans="1:33" ht="31.5" x14ac:dyDescent="0.25">
      <c r="A297" s="2" t="str">
        <f>' План финансирования кап.вложен'!A294</f>
        <v>1.6.29</v>
      </c>
      <c r="B297" s="262" t="str">
        <f>' План финансирования кап.вложен'!B294</f>
        <v xml:space="preserve">Пусковое устройство BERKUT Smart Power SP-9024 </v>
      </c>
      <c r="C297" s="2" t="str">
        <f>' План финансирования кап.вложен'!C294</f>
        <v>I_ОНМ_2018_1.6.27</v>
      </c>
      <c r="D297" s="224"/>
      <c r="E297" s="224"/>
      <c r="F297" s="224"/>
      <c r="G297" s="224"/>
      <c r="H297" s="224"/>
      <c r="I297" s="224"/>
      <c r="J297" s="224"/>
      <c r="K297" s="224"/>
      <c r="L297" s="224"/>
      <c r="M297" s="224"/>
      <c r="N297" s="224"/>
      <c r="O297" s="224"/>
      <c r="P297" s="224"/>
      <c r="Q297" s="224"/>
      <c r="R297" s="224"/>
      <c r="S297" s="224"/>
      <c r="T297" s="224"/>
      <c r="U297" s="224"/>
      <c r="V297" s="224"/>
      <c r="W297" s="224"/>
      <c r="X297" s="224"/>
      <c r="Y297" s="224"/>
      <c r="Z297" s="224"/>
      <c r="AA297" s="224"/>
      <c r="AB297" s="224"/>
      <c r="AC297" s="224"/>
      <c r="AD297" s="224"/>
      <c r="AE297" s="224"/>
      <c r="AF297" s="224"/>
      <c r="AG297" s="224"/>
    </row>
    <row r="298" spans="1:33" ht="78.75" x14ac:dyDescent="0.25">
      <c r="A298" s="2" t="str">
        <f>' План финансирования кап.вложен'!A295</f>
        <v>1.6.30</v>
      </c>
      <c r="B298" s="262" t="str">
        <f>' План финансирования кап.вложен'!B295</f>
        <v>Пресс гидравлический Краб      HX 41.06.000, 36т с набором  матриц, насос  ручной                  HX 41.60.000-01 с рукавом высокого давления HX.41.69.000.(комплект)</v>
      </c>
      <c r="C298" s="2" t="str">
        <f>' План финансирования кап.вложен'!C295</f>
        <v>I_ОНМ_2018_1.6.28</v>
      </c>
      <c r="D298" s="224"/>
      <c r="E298" s="224"/>
      <c r="F298" s="224"/>
      <c r="G298" s="224"/>
      <c r="H298" s="224"/>
      <c r="I298" s="224"/>
      <c r="J298" s="224"/>
      <c r="K298" s="224"/>
      <c r="L298" s="224"/>
      <c r="M298" s="224"/>
      <c r="N298" s="224"/>
      <c r="O298" s="224"/>
      <c r="P298" s="224"/>
      <c r="Q298" s="224"/>
      <c r="R298" s="224"/>
      <c r="S298" s="224"/>
      <c r="T298" s="224"/>
      <c r="U298" s="224"/>
      <c r="V298" s="224"/>
      <c r="W298" s="224"/>
      <c r="X298" s="224"/>
      <c r="Y298" s="224"/>
      <c r="Z298" s="224"/>
      <c r="AA298" s="224"/>
      <c r="AB298" s="224"/>
      <c r="AC298" s="224"/>
      <c r="AD298" s="224"/>
      <c r="AE298" s="224"/>
      <c r="AF298" s="224"/>
      <c r="AG298" s="224"/>
    </row>
    <row r="299" spans="1:33" ht="31.5" x14ac:dyDescent="0.25">
      <c r="A299" s="2" t="str">
        <f>' План финансирования кап.вложен'!A296</f>
        <v>1.6.31</v>
      </c>
      <c r="B299" s="262" t="str">
        <f>' План финансирования кап.вложен'!B296</f>
        <v>Аппарат высокого давления "КАRCHER" НD 9/20-4М</v>
      </c>
      <c r="C299" s="2" t="str">
        <f>' План финансирования кап.вложен'!C296</f>
        <v>I_ОНМ_2018_1.6.29</v>
      </c>
      <c r="D299" s="224"/>
      <c r="E299" s="224"/>
      <c r="F299" s="224"/>
      <c r="G299" s="224"/>
      <c r="H299" s="224"/>
      <c r="I299" s="224"/>
      <c r="J299" s="224"/>
      <c r="K299" s="224"/>
      <c r="L299" s="224"/>
      <c r="M299" s="224"/>
      <c r="N299" s="224"/>
      <c r="O299" s="224"/>
      <c r="P299" s="224"/>
      <c r="Q299" s="224"/>
      <c r="R299" s="224"/>
      <c r="S299" s="224"/>
      <c r="T299" s="224"/>
      <c r="U299" s="224"/>
      <c r="V299" s="224"/>
      <c r="W299" s="224"/>
      <c r="X299" s="224"/>
      <c r="Y299" s="224"/>
      <c r="Z299" s="224"/>
      <c r="AA299" s="224"/>
      <c r="AB299" s="224"/>
      <c r="AC299" s="224"/>
      <c r="AD299" s="224"/>
      <c r="AE299" s="224"/>
      <c r="AF299" s="224"/>
      <c r="AG299" s="224"/>
    </row>
    <row r="300" spans="1:33" ht="47.25" x14ac:dyDescent="0.25">
      <c r="A300" s="2" t="str">
        <f>' План финансирования кап.вложен'!A297</f>
        <v>1.6.32</v>
      </c>
      <c r="B300" s="262" t="str">
        <f>' План финансирования кап.вложен'!B297</f>
        <v>Зубчатый (шестеренный) насос "Calpeda" IRR 25/4E  (ЗИП к дегазационной установке)</v>
      </c>
      <c r="C300" s="2" t="str">
        <f>' План финансирования кап.вложен'!C297</f>
        <v>I_ОНМ_2018_1.6.30</v>
      </c>
      <c r="D300" s="224"/>
      <c r="E300" s="224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</row>
    <row r="301" spans="1:33" ht="47.25" x14ac:dyDescent="0.25">
      <c r="A301" s="2" t="str">
        <f>' План финансирования кап.вложен'!A298</f>
        <v>1.6.33</v>
      </c>
      <c r="B301" s="262" t="str">
        <f>' План финансирования кап.вложен'!B298</f>
        <v xml:space="preserve">Пластинчато-роторный вакуумный насос "DVP" LC.12 (ЗИП к дегазационной установке) </v>
      </c>
      <c r="C301" s="2" t="str">
        <f>' План финансирования кап.вложен'!C298</f>
        <v>I_ОНМ_2018_1.6.31</v>
      </c>
      <c r="D301" s="224"/>
      <c r="E301" s="224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</row>
    <row r="302" spans="1:33" ht="31.5" x14ac:dyDescent="0.25">
      <c r="A302" s="2" t="str">
        <f>' План финансирования кап.вложен'!A299</f>
        <v>1.6.34</v>
      </c>
      <c r="B302" s="262" t="str">
        <f>' План финансирования кап.вложен'!B299</f>
        <v>Снегоочиститель шнекороторный СШР-2,0 на трактор МТЗ</v>
      </c>
      <c r="C302" s="2" t="str">
        <f>' План финансирования кап.вложен'!C299</f>
        <v>I_ОНМ_2018_1.6.32</v>
      </c>
      <c r="D302" s="224"/>
      <c r="E302" s="224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</row>
    <row r="303" spans="1:33" x14ac:dyDescent="0.25">
      <c r="A303" s="2" t="str">
        <f>' План финансирования кап.вложен'!A300</f>
        <v>1.6.35</v>
      </c>
      <c r="B303" s="262" t="str">
        <f>' План финансирования кап.вложен'!B300</f>
        <v>Прицеп 2 ПТС-4 самосвал (1 шт.)</v>
      </c>
      <c r="C303" s="2" t="str">
        <f>' План финансирования кап.вложен'!C300</f>
        <v>I_ОНМ_2018_1.6.33</v>
      </c>
      <c r="D303" s="224"/>
      <c r="E303" s="224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</row>
    <row r="304" spans="1:33" x14ac:dyDescent="0.25">
      <c r="A304" s="2" t="str">
        <f>' План финансирования кап.вложен'!A301</f>
        <v>1.6.36</v>
      </c>
      <c r="B304" s="262" t="str">
        <f>' План финансирования кап.вложен'!B301</f>
        <v>Плуг трехкорпусный навесной ПЛН 3-35</v>
      </c>
      <c r="C304" s="2" t="str">
        <f>' План финансирования кап.вложен'!C301</f>
        <v>I_ОНМ_2018_1.6.34</v>
      </c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</row>
    <row r="305" spans="1:33" ht="31.5" x14ac:dyDescent="0.25">
      <c r="A305" s="2" t="str">
        <f>' План финансирования кап.вложен'!A302</f>
        <v>1.6.37</v>
      </c>
      <c r="B305" s="262" t="str">
        <f>' План финансирования кап.вложен'!B302</f>
        <v>Прибор контроля высоковольтных выключателей ПКВ/М7 (с USB портом)</v>
      </c>
      <c r="C305" s="2" t="str">
        <f>' План финансирования кап.вложен'!C302</f>
        <v>I_ОНМ_2018_1.6.35</v>
      </c>
      <c r="D305" s="224"/>
      <c r="E305" s="224"/>
      <c r="F305" s="224"/>
      <c r="G305" s="224"/>
      <c r="H305" s="224"/>
      <c r="I305" s="224"/>
      <c r="J305" s="224"/>
      <c r="K305" s="224"/>
      <c r="L305" s="224"/>
      <c r="M305" s="224"/>
      <c r="N305" s="224"/>
      <c r="O305" s="224"/>
      <c r="P305" s="224"/>
      <c r="Q305" s="224"/>
      <c r="R305" s="224"/>
      <c r="S305" s="224"/>
      <c r="T305" s="224"/>
      <c r="U305" s="224"/>
      <c r="V305" s="224"/>
      <c r="W305" s="224"/>
      <c r="X305" s="224"/>
      <c r="Y305" s="224"/>
      <c r="Z305" s="224"/>
      <c r="AA305" s="224"/>
      <c r="AB305" s="224"/>
      <c r="AC305" s="224"/>
      <c r="AD305" s="224"/>
      <c r="AE305" s="224"/>
      <c r="AF305" s="224"/>
      <c r="AG305" s="224"/>
    </row>
    <row r="306" spans="1:33" x14ac:dyDescent="0.25">
      <c r="A306" s="2" t="str">
        <f>' План финансирования кап.вложен'!A303</f>
        <v>1.6.38</v>
      </c>
      <c r="B306" s="262" t="str">
        <f>' План финансирования кап.вложен'!B303</f>
        <v>Цифровой микроомметр МКИ-600</v>
      </c>
      <c r="C306" s="2" t="str">
        <f>' План финансирования кап.вложен'!C303</f>
        <v>I_ОНМ_2018_1.6.36</v>
      </c>
      <c r="D306" s="224"/>
      <c r="E306" s="224"/>
      <c r="F306" s="224"/>
      <c r="G306" s="224"/>
      <c r="H306" s="224"/>
      <c r="I306" s="224"/>
      <c r="J306" s="224"/>
      <c r="K306" s="224"/>
      <c r="L306" s="224"/>
      <c r="M306" s="224"/>
      <c r="N306" s="224"/>
      <c r="O306" s="224"/>
      <c r="P306" s="224"/>
      <c r="Q306" s="224"/>
      <c r="R306" s="224"/>
      <c r="S306" s="224"/>
      <c r="T306" s="224"/>
      <c r="U306" s="224"/>
      <c r="V306" s="224"/>
      <c r="W306" s="224"/>
      <c r="X306" s="224"/>
      <c r="Y306" s="224"/>
      <c r="Z306" s="224"/>
      <c r="AA306" s="224"/>
      <c r="AB306" s="224"/>
      <c r="AC306" s="224"/>
      <c r="AD306" s="224"/>
      <c r="AE306" s="224"/>
      <c r="AF306" s="224"/>
      <c r="AG306" s="224"/>
    </row>
    <row r="307" spans="1:33" ht="31.5" x14ac:dyDescent="0.25">
      <c r="A307" s="2" t="str">
        <f>' План финансирования кап.вложен'!A304</f>
        <v>1.6.39</v>
      </c>
      <c r="B307" s="262" t="str">
        <f>' План финансирования кап.вложен'!B304</f>
        <v>Вышка-тура алюминиевая KRAUSE MONTO "ProTec XXL" Н- 7,3 м</v>
      </c>
      <c r="C307" s="2" t="str">
        <f>' План финансирования кап.вложен'!C304</f>
        <v>I_ОНМ_2018_1.6.37</v>
      </c>
      <c r="D307" s="224"/>
      <c r="E307" s="224"/>
      <c r="F307" s="224"/>
      <c r="G307" s="224"/>
      <c r="H307" s="224"/>
      <c r="I307" s="224"/>
      <c r="J307" s="224"/>
      <c r="K307" s="224"/>
      <c r="L307" s="224"/>
      <c r="M307" s="224"/>
      <c r="N307" s="224"/>
      <c r="O307" s="224"/>
      <c r="P307" s="224"/>
      <c r="Q307" s="224"/>
      <c r="R307" s="224"/>
      <c r="S307" s="224"/>
      <c r="T307" s="224"/>
      <c r="U307" s="224"/>
      <c r="V307" s="224"/>
      <c r="W307" s="224"/>
      <c r="X307" s="224"/>
      <c r="Y307" s="224"/>
      <c r="Z307" s="224"/>
      <c r="AA307" s="224"/>
      <c r="AB307" s="224"/>
      <c r="AC307" s="224"/>
      <c r="AD307" s="224"/>
      <c r="AE307" s="224"/>
      <c r="AF307" s="224"/>
      <c r="AG307" s="224"/>
    </row>
    <row r="308" spans="1:33" ht="31.5" x14ac:dyDescent="0.25">
      <c r="A308" s="2" t="str">
        <f>' План финансирования кап.вложен'!A305</f>
        <v>1.6.40</v>
      </c>
      <c r="B308" s="262" t="str">
        <f>' План финансирования кап.вложен'!B305</f>
        <v>Мини-погрузчик АНТ 1000 с навесным оборуд.(Ковш, вилы, отвал, шнекоротор)</v>
      </c>
      <c r="C308" s="2" t="str">
        <f>' План финансирования кап.вложен'!C305</f>
        <v>I_ОНМ_2019_1.6.2</v>
      </c>
      <c r="D308" s="224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24"/>
      <c r="S308" s="224"/>
      <c r="T308" s="224"/>
      <c r="U308" s="224"/>
      <c r="V308" s="224"/>
      <c r="W308" s="224"/>
      <c r="X308" s="224"/>
      <c r="Y308" s="224"/>
      <c r="Z308" s="224"/>
      <c r="AA308" s="224"/>
      <c r="AB308" s="224"/>
      <c r="AC308" s="224"/>
      <c r="AD308" s="224"/>
      <c r="AE308" s="224"/>
      <c r="AF308" s="224"/>
      <c r="AG308" s="224"/>
    </row>
    <row r="309" spans="1:33" ht="31.5" x14ac:dyDescent="0.25">
      <c r="A309" s="2" t="str">
        <f>' План финансирования кап.вложен'!A306</f>
        <v>1.6.41</v>
      </c>
      <c r="B309" s="262" t="str">
        <f>' План финансирования кап.вложен'!B306</f>
        <v>Автовышка Socage DAJ-337 на базе УРАЛ НЕКСТ</v>
      </c>
      <c r="C309" s="2" t="str">
        <f>' План финансирования кап.вложен'!C306</f>
        <v>I_ОНМ_2019_1.6.6</v>
      </c>
      <c r="D309" s="224"/>
      <c r="E309" s="224"/>
      <c r="F309" s="224"/>
      <c r="G309" s="224"/>
      <c r="H309" s="224"/>
      <c r="I309" s="224"/>
      <c r="J309" s="224"/>
      <c r="K309" s="224"/>
      <c r="L309" s="224"/>
      <c r="M309" s="224"/>
      <c r="N309" s="224"/>
      <c r="O309" s="224"/>
      <c r="P309" s="224"/>
      <c r="Q309" s="224"/>
      <c r="R309" s="224"/>
      <c r="S309" s="224"/>
      <c r="T309" s="224"/>
      <c r="U309" s="224"/>
      <c r="V309" s="224"/>
      <c r="W309" s="224"/>
      <c r="X309" s="224"/>
      <c r="Y309" s="224"/>
      <c r="Z309" s="224"/>
      <c r="AA309" s="224"/>
      <c r="AB309" s="224"/>
      <c r="AC309" s="224"/>
      <c r="AD309" s="224"/>
      <c r="AE309" s="224"/>
      <c r="AF309" s="224"/>
      <c r="AG309" s="224"/>
    </row>
    <row r="310" spans="1:33" ht="31.5" x14ac:dyDescent="0.25">
      <c r="A310" s="2" t="str">
        <f>' План финансирования кап.вложен'!A307</f>
        <v>1.6.42</v>
      </c>
      <c r="B310" s="262" t="str">
        <f>' План финансирования кап.вложен'!B307</f>
        <v>МК 03 на базе МТЗ-82 (кош, отвал, вилы, щетка)</v>
      </c>
      <c r="C310" s="2" t="str">
        <f>' План финансирования кап.вложен'!C307</f>
        <v>I_ОНМ_2019_1.6.7</v>
      </c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224"/>
      <c r="V310" s="224"/>
      <c r="W310" s="224"/>
      <c r="X310" s="224"/>
      <c r="Y310" s="224"/>
      <c r="Z310" s="224"/>
      <c r="AA310" s="224"/>
      <c r="AB310" s="224"/>
      <c r="AC310" s="224"/>
      <c r="AD310" s="224"/>
      <c r="AE310" s="224"/>
      <c r="AF310" s="224"/>
      <c r="AG310" s="224"/>
    </row>
    <row r="311" spans="1:33" ht="31.5" x14ac:dyDescent="0.25">
      <c r="A311" s="2" t="str">
        <f>' План финансирования кап.вложен'!A308</f>
        <v>1.6.43</v>
      </c>
      <c r="B311" s="262" t="str">
        <f>' План финансирования кап.вложен'!B308</f>
        <v>Легковой автомобиль высокой с проходимостью (2 шт.)</v>
      </c>
      <c r="C311" s="2" t="str">
        <f>' План финансирования кап.вложен'!C308</f>
        <v>I_ОНМ_2019_1.6.8</v>
      </c>
      <c r="D311" s="224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  <c r="AA311" s="224"/>
      <c r="AB311" s="224"/>
      <c r="AC311" s="224"/>
      <c r="AD311" s="224"/>
      <c r="AE311" s="224"/>
      <c r="AF311" s="224"/>
      <c r="AG311" s="224"/>
    </row>
    <row r="312" spans="1:33" ht="47.25" x14ac:dyDescent="0.25">
      <c r="A312" s="2" t="str">
        <f>' План финансирования кап.вложен'!A309</f>
        <v>1.6.44</v>
      </c>
      <c r="B312" s="262" t="str">
        <f>' План финансирования кап.вложен'!B309</f>
        <v>цельнометаллический фургон Газель A31R32/A31R33 с короткой базой и средней крышей. 3 мест</v>
      </c>
      <c r="C312" s="2" t="str">
        <f>' План финансирования кап.вложен'!C309</f>
        <v>I_ОНМ_2019_1.6.9</v>
      </c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  <c r="AA312" s="224"/>
      <c r="AB312" s="224"/>
      <c r="AC312" s="224"/>
      <c r="AD312" s="224"/>
      <c r="AE312" s="224"/>
      <c r="AF312" s="224"/>
      <c r="AG312" s="224"/>
    </row>
    <row r="313" spans="1:33" x14ac:dyDescent="0.25">
      <c r="A313" s="2" t="str">
        <f>' План финансирования кап.вложен'!A310</f>
        <v>1.6.45</v>
      </c>
      <c r="B313" s="262" t="str">
        <f>' План финансирования кап.вложен'!B310</f>
        <v>Микроомметр</v>
      </c>
      <c r="C313" s="2" t="str">
        <f>' План финансирования кап.вложен'!C310</f>
        <v>I_ОНМ_2019_1.6.10</v>
      </c>
      <c r="D313" s="224"/>
      <c r="E313" s="224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</row>
    <row r="314" spans="1:33" ht="31.5" x14ac:dyDescent="0.25">
      <c r="A314" s="2" t="str">
        <f>' План финансирования кап.вложен'!A311</f>
        <v>1.6.46</v>
      </c>
      <c r="B314" s="262" t="str">
        <f>' План финансирования кап.вложен'!B311</f>
        <v>Установка очистки сточных вод ПОТОК 1М</v>
      </c>
      <c r="C314" s="2" t="str">
        <f>' План финансирования кап.вложен'!C311</f>
        <v>I_ОНМ_2019_1.6.13</v>
      </c>
      <c r="D314" s="224"/>
      <c r="E314" s="224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</row>
    <row r="315" spans="1:33" ht="31.5" x14ac:dyDescent="0.25">
      <c r="A315" s="2" t="str">
        <f>' План финансирования кап.вложен'!A312</f>
        <v>1.6.47</v>
      </c>
      <c r="B315" s="262" t="str">
        <f>' План финансирования кап.вложен'!B312</f>
        <v>Электроталь«Балканско Exo»   тип Т-10 г/п 5т.</v>
      </c>
      <c r="C315" s="2" t="str">
        <f>' План финансирования кап.вложен'!C312</f>
        <v>I_ОНМ_2019_1.6.14</v>
      </c>
      <c r="D315" s="224"/>
      <c r="E315" s="224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</row>
    <row r="316" spans="1:33" x14ac:dyDescent="0.25">
      <c r="A316" s="2" t="str">
        <f>' План финансирования кап.вложен'!A313</f>
        <v>1.6.48</v>
      </c>
      <c r="B316" s="262" t="str">
        <f>' План финансирования кап.вложен'!B313</f>
        <v>КС-35714К-2 на базе КАМАЗ 6х6</v>
      </c>
      <c r="C316" s="2" t="str">
        <f>' План финансирования кап.вложен'!C313</f>
        <v>I_ОНМ_2020_1.6.1.1</v>
      </c>
      <c r="D316" s="224"/>
      <c r="E316" s="224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</row>
    <row r="317" spans="1:33" ht="63" x14ac:dyDescent="0.25">
      <c r="A317" s="2" t="str">
        <f>' План финансирования кап.вложен'!A314</f>
        <v>1.6.49</v>
      </c>
      <c r="B317" s="262" t="str">
        <f>' План финансирования кап.вложен'!B314</f>
        <v>ЛВИ на базе ГАЗель цельнометаллический фургон A32R22/A32R23 с короткой базой и средней крышей. 7 мест</v>
      </c>
      <c r="C317" s="2" t="str">
        <f>' План финансирования кап.вложен'!C314</f>
        <v>I_ОНМ_2020_1.6.1.9</v>
      </c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</row>
    <row r="318" spans="1:33" x14ac:dyDescent="0.25">
      <c r="A318" s="2" t="str">
        <f>' План финансирования кап.вложен'!A315</f>
        <v>1.6.50</v>
      </c>
      <c r="B318" s="262" t="str">
        <f>' План финансирования кап.вложен'!B315</f>
        <v>КамАЗ-65117 КМУ-240-04</v>
      </c>
      <c r="C318" s="2" t="str">
        <f>' План финансирования кап.вложен'!C315</f>
        <v>I_ОНМ_2020_1.6.1.10</v>
      </c>
      <c r="D318" s="224"/>
      <c r="E318" s="224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</row>
    <row r="319" spans="1:33" x14ac:dyDescent="0.25">
      <c r="A319" s="2" t="str">
        <f>' План финансирования кап.вложен'!A316</f>
        <v>1.6.51</v>
      </c>
      <c r="B319" s="262" t="str">
        <f>' План финансирования кап.вложен'!B316</f>
        <v>Тепловизор профессиональный</v>
      </c>
      <c r="C319" s="2" t="str">
        <f>' План финансирования кап.вложен'!C316</f>
        <v>I_ОНМ_2020_1.6.1.12</v>
      </c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  <c r="P319" s="224"/>
      <c r="Q319" s="224"/>
      <c r="R319" s="224"/>
      <c r="S319" s="224"/>
      <c r="T319" s="224"/>
      <c r="U319" s="224"/>
      <c r="V319" s="224"/>
      <c r="W319" s="224"/>
      <c r="X319" s="224"/>
      <c r="Y319" s="224"/>
      <c r="Z319" s="224"/>
      <c r="AA319" s="224"/>
      <c r="AB319" s="224"/>
      <c r="AC319" s="224"/>
      <c r="AD319" s="224"/>
      <c r="AE319" s="224"/>
      <c r="AF319" s="224"/>
      <c r="AG319" s="224"/>
    </row>
    <row r="320" spans="1:33" x14ac:dyDescent="0.25">
      <c r="A320" s="2" t="str">
        <f>' План финансирования кап.вложен'!A317</f>
        <v>1.6.52</v>
      </c>
      <c r="B320" s="262" t="str">
        <f>' План финансирования кап.вложен'!B317</f>
        <v>Мост переменного тока</v>
      </c>
      <c r="C320" s="2" t="str">
        <f>' План финансирования кап.вложен'!C317</f>
        <v>I_ОНМ_2020_1.6.1.15</v>
      </c>
      <c r="D320" s="224"/>
      <c r="E320" s="224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</row>
    <row r="321" spans="1:33" x14ac:dyDescent="0.25">
      <c r="A321" s="2" t="str">
        <f>' План финансирования кап.вложен'!A318</f>
        <v>1.6.53</v>
      </c>
      <c r="B321" s="262" t="str">
        <f>' План финансирования кап.вложен'!B318</f>
        <v>Прибор контроля в/в выключателей</v>
      </c>
      <c r="C321" s="2" t="str">
        <f>' План финансирования кап.вложен'!C318</f>
        <v>I_ОНМ_2020_1.6.1.16</v>
      </c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4"/>
      <c r="P321" s="224"/>
      <c r="Q321" s="224"/>
      <c r="R321" s="224"/>
      <c r="S321" s="224"/>
      <c r="T321" s="224"/>
      <c r="U321" s="224"/>
      <c r="V321" s="224"/>
      <c r="W321" s="224"/>
      <c r="X321" s="224"/>
      <c r="Y321" s="224"/>
      <c r="Z321" s="224"/>
      <c r="AA321" s="224"/>
      <c r="AB321" s="224"/>
      <c r="AC321" s="224"/>
      <c r="AD321" s="224"/>
      <c r="AE321" s="224"/>
      <c r="AF321" s="224"/>
      <c r="AG321" s="224"/>
    </row>
    <row r="322" spans="1:33" ht="31.5" x14ac:dyDescent="0.25">
      <c r="A322" s="2" t="str">
        <f>' План финансирования кап.вложен'!A319</f>
        <v>1.6.54</v>
      </c>
      <c r="B322" s="262" t="str">
        <f>' План финансирования кап.вложен'!B319</f>
        <v>Мобильный индикаторный комплекс для проверки фарфоровых изоляторов</v>
      </c>
      <c r="C322" s="2" t="str">
        <f>' План финансирования кап.вложен'!C319</f>
        <v>I_ОНМ_2020_1.6.1.17</v>
      </c>
      <c r="D322" s="224"/>
      <c r="E322" s="224"/>
      <c r="F322" s="224"/>
      <c r="G322" s="224"/>
      <c r="H322" s="224"/>
      <c r="I322" s="224"/>
      <c r="J322" s="224"/>
      <c r="K322" s="224"/>
      <c r="L322" s="224"/>
      <c r="M322" s="224"/>
      <c r="N322" s="224"/>
      <c r="O322" s="224"/>
      <c r="P322" s="224"/>
      <c r="Q322" s="224"/>
      <c r="R322" s="224"/>
      <c r="S322" s="224"/>
      <c r="T322" s="224"/>
      <c r="U322" s="224"/>
      <c r="V322" s="224"/>
      <c r="W322" s="224"/>
      <c r="X322" s="224"/>
      <c r="Y322" s="224"/>
      <c r="Z322" s="224"/>
      <c r="AA322" s="224"/>
      <c r="AB322" s="224"/>
      <c r="AC322" s="224"/>
      <c r="AD322" s="224"/>
      <c r="AE322" s="224"/>
      <c r="AF322" s="224"/>
      <c r="AG322" s="224"/>
    </row>
    <row r="323" spans="1:33" x14ac:dyDescent="0.25">
      <c r="A323" s="2" t="str">
        <f>' План финансирования кап.вложен'!A320</f>
        <v>1.6.55</v>
      </c>
      <c r="B323" s="262" t="str">
        <f>' План финансирования кап.вложен'!B320</f>
        <v>Буран АДЕ</v>
      </c>
      <c r="C323" s="2" t="str">
        <f>' План финансирования кап.вложен'!C320</f>
        <v>I_ОНМ_2020_1.6.1.19</v>
      </c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224"/>
      <c r="V323" s="224"/>
      <c r="W323" s="224"/>
      <c r="X323" s="224"/>
      <c r="Y323" s="224"/>
      <c r="Z323" s="224"/>
      <c r="AA323" s="224"/>
      <c r="AB323" s="224"/>
      <c r="AC323" s="224"/>
      <c r="AD323" s="224"/>
      <c r="AE323" s="224"/>
      <c r="AF323" s="224"/>
      <c r="AG323" s="224"/>
    </row>
    <row r="324" spans="1:33" ht="31.5" x14ac:dyDescent="0.25">
      <c r="A324" s="2" t="str">
        <f>' План финансирования кап.вложен'!A321</f>
        <v>1.6.56</v>
      </c>
      <c r="B324" s="262" t="str">
        <f>' План финансирования кап.вложен'!B321</f>
        <v>Опрыскиватель « Hardi PU-300» с 2 к-та шлангов с распрыскивателями</v>
      </c>
      <c r="C324" s="2" t="str">
        <f>' План финансирования кап.вложен'!C321</f>
        <v>I_ОНМ_2020_1.6.1.20</v>
      </c>
      <c r="D324" s="224"/>
      <c r="E324" s="224"/>
      <c r="F324" s="224"/>
      <c r="G324" s="224"/>
      <c r="H324" s="224"/>
      <c r="I324" s="224"/>
      <c r="J324" s="224"/>
      <c r="K324" s="224"/>
      <c r="L324" s="224"/>
      <c r="M324" s="224"/>
      <c r="N324" s="224"/>
      <c r="O324" s="224"/>
      <c r="P324" s="224"/>
      <c r="Q324" s="224"/>
      <c r="R324" s="224"/>
      <c r="S324" s="224"/>
      <c r="T324" s="224"/>
      <c r="U324" s="224"/>
      <c r="V324" s="224"/>
      <c r="W324" s="224"/>
      <c r="X324" s="224"/>
      <c r="Y324" s="224"/>
      <c r="Z324" s="224"/>
      <c r="AA324" s="224"/>
      <c r="AB324" s="224"/>
      <c r="AC324" s="224"/>
      <c r="AD324" s="224"/>
      <c r="AE324" s="224"/>
      <c r="AF324" s="224"/>
      <c r="AG324" s="224"/>
    </row>
    <row r="325" spans="1:33" x14ac:dyDescent="0.25">
      <c r="A325" s="2" t="str">
        <f>' План финансирования кап.вложен'!A322</f>
        <v>1.6.57</v>
      </c>
      <c r="B325" s="262" t="str">
        <f>' План финансирования кап.вложен'!B322</f>
        <v xml:space="preserve">УАЗ –Патриот </v>
      </c>
      <c r="C325" s="2" t="str">
        <f>' План финансирования кап.вложен'!C322</f>
        <v>I_ОНМ_2020_1.6.1.21</v>
      </c>
      <c r="D325" s="224"/>
      <c r="E325" s="224"/>
      <c r="F325" s="224"/>
      <c r="G325" s="224"/>
      <c r="H325" s="224"/>
      <c r="I325" s="224">
        <v>1</v>
      </c>
      <c r="J325" s="224"/>
      <c r="K325" s="224"/>
      <c r="L325" s="224"/>
      <c r="M325" s="224"/>
      <c r="N325" s="224"/>
      <c r="O325" s="224"/>
      <c r="P325" s="224"/>
      <c r="Q325" s="224"/>
      <c r="R325" s="224"/>
      <c r="S325" s="224"/>
      <c r="T325" s="224"/>
      <c r="U325" s="224"/>
      <c r="V325" s="224"/>
      <c r="W325" s="224"/>
      <c r="X325" s="224"/>
      <c r="Y325" s="224"/>
      <c r="Z325" s="224"/>
      <c r="AA325" s="224"/>
      <c r="AB325" s="224"/>
      <c r="AC325" s="224"/>
      <c r="AD325" s="224"/>
      <c r="AE325" s="224"/>
      <c r="AF325" s="224"/>
      <c r="AG325" s="224"/>
    </row>
    <row r="326" spans="1:33" ht="47.25" x14ac:dyDescent="0.25">
      <c r="A326" s="2" t="str">
        <f>' План финансирования кап.вложен'!A323</f>
        <v>1.6.58</v>
      </c>
      <c r="B326" s="262" t="str">
        <f>' План финансирования кап.вложен'!B323</f>
        <v xml:space="preserve">Установка высокого высокого давления для мойки Профессиональная серия АВД U 200/15 на составной раме </v>
      </c>
      <c r="C326" s="2" t="str">
        <f>' План финансирования кап.вложен'!C323</f>
        <v>I_ОНМ_2020_1.6.1.23</v>
      </c>
      <c r="D326" s="224"/>
      <c r="E326" s="224"/>
      <c r="F326" s="224"/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</row>
    <row r="327" spans="1:33" ht="31.5" x14ac:dyDescent="0.25">
      <c r="A327" s="2" t="str">
        <f>' План финансирования кап.вложен'!A324</f>
        <v>1.6.59</v>
      </c>
      <c r="B327" s="262" t="str">
        <f>' План финансирования кап.вложен'!B324</f>
        <v xml:space="preserve">Пуско-зарядное устройство для автомобиля Gystart 1224T, GYS-025394.  </v>
      </c>
      <c r="C327" s="2" t="str">
        <f>' План финансирования кап.вложен'!C324</f>
        <v>I_ОНМ_2020_1.6.1.24</v>
      </c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</row>
    <row r="328" spans="1:33" ht="31.5" x14ac:dyDescent="0.25">
      <c r="A328" s="2" t="str">
        <f>' План финансирования кап.вложен'!A325</f>
        <v>1.6.60</v>
      </c>
      <c r="B328" s="262" t="str">
        <f>' План финансирования кап.вложен'!B325</f>
        <v>Бригадный а/м линейщиков на базе КАМАЗ-5350</v>
      </c>
      <c r="C328" s="2" t="str">
        <f>' План финансирования кап.вложен'!C325</f>
        <v>I_ОНМ_2021_1.6.1.1</v>
      </c>
      <c r="D328" s="224"/>
      <c r="E328" s="224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</row>
    <row r="329" spans="1:33" ht="47.25" x14ac:dyDescent="0.25">
      <c r="A329" s="2" t="str">
        <f>' План финансирования кап.вложен'!A326</f>
        <v>1.6.61</v>
      </c>
      <c r="B329" s="262" t="str">
        <f>' План финансирования кап.вложен'!B326</f>
        <v>Высоковольтная СНЧ установка для испытания кабелей с изоляцией из сшитого полителена до 10 кВ</v>
      </c>
      <c r="C329" s="2" t="str">
        <f>' План финансирования кап.вложен'!C326</f>
        <v>I_ОНМ_2021_1.6.1.2</v>
      </c>
      <c r="D329" s="224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</row>
    <row r="330" spans="1:33" ht="31.5" x14ac:dyDescent="0.25">
      <c r="A330" s="2" t="str">
        <f>' План финансирования кап.вложен'!A327</f>
        <v>1.6.62</v>
      </c>
      <c r="B330" s="262" t="str">
        <f>' План финансирования кап.вложен'!B327</f>
        <v>Приобретение прибора контроля выключателей ПКВ/М7</v>
      </c>
      <c r="C330" s="2" t="str">
        <f>' План финансирования кап.вложен'!C327</f>
        <v>I_ОНМ_2019_1.6.1.3</v>
      </c>
      <c r="D330" s="224"/>
      <c r="E330" s="224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</row>
    <row r="331" spans="1:33" ht="31.5" x14ac:dyDescent="0.25">
      <c r="A331" s="2" t="str">
        <f>' План финансирования кап.вложен'!A328</f>
        <v>1.6.63</v>
      </c>
      <c r="B331" s="262" t="str">
        <f>' План финансирования кап.вложен'!B328</f>
        <v>Приобретение установки для испытания трансформаторного масла Тангенс-3М</v>
      </c>
      <c r="C331" s="2" t="str">
        <f>' План финансирования кап.вложен'!C328</f>
        <v>I_ОНМ_2018_1.6.1.4</v>
      </c>
      <c r="D331" s="224"/>
      <c r="E331" s="224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</row>
    <row r="332" spans="1:33" ht="31.5" x14ac:dyDescent="0.25">
      <c r="A332" s="2" t="str">
        <f>' План финансирования кап.вложен'!A329</f>
        <v>1.6.64</v>
      </c>
      <c r="B332" s="262" t="str">
        <f>' План финансирования кап.вложен'!B329</f>
        <v>Приобретение анализатора характеристик выключателей EGIL</v>
      </c>
      <c r="C332" s="2" t="str">
        <f>' План финансирования кап.вложен'!C329</f>
        <v>I_ОНМ_2019_1.6.1.5</v>
      </c>
      <c r="D332" s="224"/>
      <c r="E332" s="224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</row>
  </sheetData>
  <autoFilter ref="A20:AR332"/>
  <mergeCells count="26">
    <mergeCell ref="AL18:AR18"/>
    <mergeCell ref="AH17:AK17"/>
    <mergeCell ref="AL17:AR17"/>
    <mergeCell ref="A12:AG12"/>
    <mergeCell ref="A15:AG15"/>
    <mergeCell ref="D16:AG16"/>
    <mergeCell ref="A16:A19"/>
    <mergeCell ref="B16:B19"/>
    <mergeCell ref="C16:C19"/>
    <mergeCell ref="V17:AA17"/>
    <mergeCell ref="P17:U17"/>
    <mergeCell ref="AH18:AK18"/>
    <mergeCell ref="D18:I18"/>
    <mergeCell ref="D17:I17"/>
    <mergeCell ref="J18:O18"/>
    <mergeCell ref="A8:AG8"/>
    <mergeCell ref="A7:AG7"/>
    <mergeCell ref="A5:AG5"/>
    <mergeCell ref="A4:AG4"/>
    <mergeCell ref="A13:AG13"/>
    <mergeCell ref="P18:U18"/>
    <mergeCell ref="V18:AA18"/>
    <mergeCell ref="J17:O17"/>
    <mergeCell ref="A10:AG10"/>
    <mergeCell ref="AB17:AG17"/>
    <mergeCell ref="AB18:AG18"/>
  </mergeCells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330"/>
  <sheetViews>
    <sheetView view="pageBreakPreview" zoomScale="70" zoomScaleNormal="25" zoomScaleSheetLayoutView="70" workbookViewId="0">
      <selection activeCell="AS25" sqref="AS25:AS330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5" width="12.140625" style="21" customWidth="1"/>
    <col min="46" max="16384" width="9.140625" style="21"/>
  </cols>
  <sheetData>
    <row r="1" spans="1:56" x14ac:dyDescent="0.25">
      <c r="M1" s="145"/>
      <c r="T1" s="145"/>
      <c r="AA1" s="145"/>
      <c r="AH1" s="145"/>
      <c r="AO1" s="145"/>
    </row>
    <row r="4" spans="1:56" ht="18.75" x14ac:dyDescent="0.3">
      <c r="A4" s="303" t="s">
        <v>252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</row>
    <row r="5" spans="1:56" ht="18.75" x14ac:dyDescent="0.3">
      <c r="A5" s="303" t="s">
        <v>322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</row>
    <row r="6" spans="1:56" ht="18.75" x14ac:dyDescent="0.3">
      <c r="A6" s="139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</row>
    <row r="7" spans="1:56" ht="18.75" x14ac:dyDescent="0.3">
      <c r="A7" s="303" t="str">
        <f>'Постановка объектов под напряже'!A7:AG7</f>
        <v>Инвестиционная программа ООО "Башкирская сетевая компания"  2017-2021гг.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</row>
    <row r="8" spans="1:56" ht="18.75" x14ac:dyDescent="0.3">
      <c r="A8" s="303" t="s">
        <v>0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  <c r="AG8" s="303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</row>
    <row r="9" spans="1:56" ht="18.75" x14ac:dyDescent="0.3">
      <c r="A9" s="303" t="s">
        <v>88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</row>
    <row r="10" spans="1:56" x14ac:dyDescent="0.25">
      <c r="F10" s="147"/>
      <c r="G10" s="145"/>
      <c r="H10" s="148"/>
    </row>
    <row r="11" spans="1:56" ht="18.75" x14ac:dyDescent="0.3">
      <c r="A11" s="303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</row>
    <row r="12" spans="1:56" x14ac:dyDescent="0.25">
      <c r="A12" s="304" t="s">
        <v>1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</row>
    <row r="13" spans="1:56" x14ac:dyDescent="0.25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</row>
    <row r="14" spans="1:56" x14ac:dyDescent="0.25">
      <c r="A14" s="344" t="s">
        <v>2</v>
      </c>
      <c r="B14" s="344" t="s">
        <v>3</v>
      </c>
      <c r="C14" s="344" t="s">
        <v>4</v>
      </c>
      <c r="D14" s="311" t="s">
        <v>326</v>
      </c>
      <c r="E14" s="311"/>
      <c r="F14" s="311"/>
      <c r="G14" s="311"/>
      <c r="H14" s="311"/>
      <c r="I14" s="311"/>
      <c r="J14" s="311"/>
      <c r="K14" s="354" t="s">
        <v>327</v>
      </c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</row>
    <row r="15" spans="1:56" ht="15.75" customHeight="1" x14ac:dyDescent="0.25">
      <c r="A15" s="345"/>
      <c r="B15" s="345"/>
      <c r="C15" s="345"/>
      <c r="D15" s="311"/>
      <c r="E15" s="311"/>
      <c r="F15" s="311"/>
      <c r="G15" s="311"/>
      <c r="H15" s="311"/>
      <c r="I15" s="311"/>
      <c r="J15" s="311"/>
      <c r="K15" s="314" t="s">
        <v>143</v>
      </c>
      <c r="L15" s="315"/>
      <c r="M15" s="315"/>
      <c r="N15" s="315"/>
      <c r="O15" s="315"/>
      <c r="P15" s="315"/>
      <c r="Q15" s="316"/>
      <c r="R15" s="314" t="s">
        <v>131</v>
      </c>
      <c r="S15" s="315"/>
      <c r="T15" s="315"/>
      <c r="U15" s="315"/>
      <c r="V15" s="315"/>
      <c r="W15" s="315"/>
      <c r="X15" s="316"/>
      <c r="Y15" s="314" t="s">
        <v>132</v>
      </c>
      <c r="Z15" s="315"/>
      <c r="AA15" s="315"/>
      <c r="AB15" s="315"/>
      <c r="AC15" s="315"/>
      <c r="AD15" s="315"/>
      <c r="AE15" s="316"/>
      <c r="AF15" s="314" t="s">
        <v>133</v>
      </c>
      <c r="AG15" s="315"/>
      <c r="AH15" s="315"/>
      <c r="AI15" s="315"/>
      <c r="AJ15" s="315"/>
      <c r="AK15" s="315"/>
      <c r="AL15" s="316"/>
      <c r="AM15" s="314" t="s">
        <v>134</v>
      </c>
      <c r="AN15" s="315"/>
      <c r="AO15" s="315"/>
      <c r="AP15" s="315"/>
      <c r="AQ15" s="315"/>
      <c r="AR15" s="315"/>
      <c r="AS15" s="316"/>
      <c r="AT15" s="343"/>
      <c r="AU15" s="343"/>
      <c r="AV15" s="343"/>
      <c r="AW15" s="343"/>
      <c r="AX15" s="343"/>
      <c r="AY15" s="343"/>
      <c r="AZ15" s="343"/>
      <c r="BA15" s="343"/>
      <c r="BB15" s="343"/>
      <c r="BC15" s="343"/>
      <c r="BD15" s="343"/>
    </row>
    <row r="16" spans="1:56" ht="15.75" customHeight="1" x14ac:dyDescent="0.25">
      <c r="A16" s="345"/>
      <c r="B16" s="345"/>
      <c r="C16" s="345"/>
      <c r="D16" s="314" t="s">
        <v>102</v>
      </c>
      <c r="E16" s="315"/>
      <c r="F16" s="315"/>
      <c r="G16" s="315"/>
      <c r="H16" s="315"/>
      <c r="I16" s="315"/>
      <c r="J16" s="316"/>
      <c r="K16" s="314" t="s">
        <v>102</v>
      </c>
      <c r="L16" s="315"/>
      <c r="M16" s="315"/>
      <c r="N16" s="315"/>
      <c r="O16" s="315"/>
      <c r="P16" s="315"/>
      <c r="Q16" s="316"/>
      <c r="R16" s="314" t="s">
        <v>102</v>
      </c>
      <c r="S16" s="315"/>
      <c r="T16" s="315"/>
      <c r="U16" s="315"/>
      <c r="V16" s="315"/>
      <c r="W16" s="315"/>
      <c r="X16" s="316"/>
      <c r="Y16" s="314" t="s">
        <v>102</v>
      </c>
      <c r="Z16" s="315"/>
      <c r="AA16" s="315"/>
      <c r="AB16" s="315"/>
      <c r="AC16" s="315"/>
      <c r="AD16" s="315"/>
      <c r="AE16" s="316"/>
      <c r="AF16" s="314" t="s">
        <v>102</v>
      </c>
      <c r="AG16" s="315"/>
      <c r="AH16" s="315"/>
      <c r="AI16" s="315"/>
      <c r="AJ16" s="315"/>
      <c r="AK16" s="315"/>
      <c r="AL16" s="316"/>
      <c r="AM16" s="314" t="s">
        <v>102</v>
      </c>
      <c r="AN16" s="315"/>
      <c r="AO16" s="315"/>
      <c r="AP16" s="315"/>
      <c r="AQ16" s="315"/>
      <c r="AR16" s="315"/>
      <c r="AS16" s="316"/>
      <c r="AT16" s="350"/>
      <c r="AU16" s="350"/>
      <c r="AV16" s="350"/>
      <c r="AW16" s="350"/>
      <c r="AX16" s="342"/>
      <c r="AY16" s="342"/>
      <c r="AZ16" s="342"/>
      <c r="BA16" s="342"/>
      <c r="BB16" s="342"/>
      <c r="BC16" s="342"/>
      <c r="BD16" s="342"/>
    </row>
    <row r="17" spans="1:56" ht="54.75" customHeight="1" x14ac:dyDescent="0.25">
      <c r="A17" s="346"/>
      <c r="B17" s="346"/>
      <c r="C17" s="346"/>
      <c r="D17" s="42" t="s">
        <v>147</v>
      </c>
      <c r="E17" s="42" t="s">
        <v>148</v>
      </c>
      <c r="F17" s="141" t="s">
        <v>323</v>
      </c>
      <c r="G17" s="141" t="s">
        <v>324</v>
      </c>
      <c r="H17" s="42" t="s">
        <v>325</v>
      </c>
      <c r="I17" s="42" t="s">
        <v>150</v>
      </c>
      <c r="J17" s="42" t="s">
        <v>151</v>
      </c>
      <c r="K17" s="42" t="s">
        <v>147</v>
      </c>
      <c r="L17" s="42" t="s">
        <v>148</v>
      </c>
      <c r="M17" s="141" t="s">
        <v>323</v>
      </c>
      <c r="N17" s="141" t="s">
        <v>324</v>
      </c>
      <c r="O17" s="42" t="s">
        <v>325</v>
      </c>
      <c r="P17" s="42" t="s">
        <v>150</v>
      </c>
      <c r="Q17" s="42" t="s">
        <v>151</v>
      </c>
      <c r="R17" s="42" t="s">
        <v>147</v>
      </c>
      <c r="S17" s="42" t="s">
        <v>148</v>
      </c>
      <c r="T17" s="141" t="s">
        <v>323</v>
      </c>
      <c r="U17" s="141" t="s">
        <v>324</v>
      </c>
      <c r="V17" s="42" t="s">
        <v>325</v>
      </c>
      <c r="W17" s="42" t="s">
        <v>150</v>
      </c>
      <c r="X17" s="42" t="s">
        <v>151</v>
      </c>
      <c r="Y17" s="42" t="s">
        <v>147</v>
      </c>
      <c r="Z17" s="42" t="s">
        <v>148</v>
      </c>
      <c r="AA17" s="141" t="s">
        <v>323</v>
      </c>
      <c r="AB17" s="141" t="s">
        <v>324</v>
      </c>
      <c r="AC17" s="42" t="s">
        <v>325</v>
      </c>
      <c r="AD17" s="42" t="s">
        <v>150</v>
      </c>
      <c r="AE17" s="42" t="s">
        <v>151</v>
      </c>
      <c r="AF17" s="42" t="s">
        <v>147</v>
      </c>
      <c r="AG17" s="42" t="s">
        <v>148</v>
      </c>
      <c r="AH17" s="141" t="s">
        <v>323</v>
      </c>
      <c r="AI17" s="141" t="s">
        <v>324</v>
      </c>
      <c r="AJ17" s="42" t="s">
        <v>325</v>
      </c>
      <c r="AK17" s="42" t="s">
        <v>150</v>
      </c>
      <c r="AL17" s="42" t="s">
        <v>151</v>
      </c>
      <c r="AM17" s="42" t="s">
        <v>147</v>
      </c>
      <c r="AN17" s="42" t="s">
        <v>148</v>
      </c>
      <c r="AO17" s="141" t="s">
        <v>323</v>
      </c>
      <c r="AP17" s="141" t="s">
        <v>324</v>
      </c>
      <c r="AQ17" s="42" t="s">
        <v>325</v>
      </c>
      <c r="AR17" s="42" t="s">
        <v>150</v>
      </c>
      <c r="AS17" s="42" t="s">
        <v>151</v>
      </c>
      <c r="AT17" s="48"/>
      <c r="AU17" s="48"/>
      <c r="AV17" s="48"/>
      <c r="AW17" s="49"/>
      <c r="AX17" s="49"/>
      <c r="AY17" s="49"/>
      <c r="AZ17" s="49"/>
      <c r="BA17" s="48"/>
      <c r="BB17" s="48"/>
      <c r="BC17" s="48"/>
      <c r="BD17" s="49"/>
    </row>
    <row r="18" spans="1:56" x14ac:dyDescent="0.25">
      <c r="A18" s="18">
        <v>1</v>
      </c>
      <c r="B18" s="356">
        <v>2</v>
      </c>
      <c r="C18" s="18">
        <v>3</v>
      </c>
      <c r="D18" s="255" t="s">
        <v>157</v>
      </c>
      <c r="E18" s="255" t="s">
        <v>158</v>
      </c>
      <c r="F18" s="255" t="s">
        <v>159</v>
      </c>
      <c r="G18" s="255" t="s">
        <v>160</v>
      </c>
      <c r="H18" s="255" t="s">
        <v>161</v>
      </c>
      <c r="I18" s="255" t="s">
        <v>162</v>
      </c>
      <c r="J18" s="255" t="s">
        <v>163</v>
      </c>
      <c r="K18" s="255" t="s">
        <v>194</v>
      </c>
      <c r="L18" s="255" t="s">
        <v>195</v>
      </c>
      <c r="M18" s="255" t="s">
        <v>196</v>
      </c>
      <c r="N18" s="255" t="s">
        <v>197</v>
      </c>
      <c r="O18" s="255" t="s">
        <v>198</v>
      </c>
      <c r="P18" s="255" t="s">
        <v>199</v>
      </c>
      <c r="Q18" s="255" t="s">
        <v>304</v>
      </c>
      <c r="R18" s="255" t="s">
        <v>200</v>
      </c>
      <c r="S18" s="255" t="s">
        <v>201</v>
      </c>
      <c r="T18" s="255" t="s">
        <v>202</v>
      </c>
      <c r="U18" s="255" t="s">
        <v>203</v>
      </c>
      <c r="V18" s="255" t="s">
        <v>204</v>
      </c>
      <c r="W18" s="255" t="s">
        <v>205</v>
      </c>
      <c r="X18" s="255" t="s">
        <v>305</v>
      </c>
      <c r="Y18" s="255" t="s">
        <v>200</v>
      </c>
      <c r="Z18" s="255" t="s">
        <v>201</v>
      </c>
      <c r="AA18" s="255" t="s">
        <v>202</v>
      </c>
      <c r="AB18" s="255" t="s">
        <v>203</v>
      </c>
      <c r="AC18" s="255" t="s">
        <v>204</v>
      </c>
      <c r="AD18" s="255" t="s">
        <v>205</v>
      </c>
      <c r="AE18" s="255"/>
      <c r="AF18" s="255" t="s">
        <v>200</v>
      </c>
      <c r="AG18" s="255" t="s">
        <v>201</v>
      </c>
      <c r="AH18" s="18" t="s">
        <v>202</v>
      </c>
      <c r="AI18" s="356" t="s">
        <v>203</v>
      </c>
      <c r="AJ18" s="18" t="s">
        <v>204</v>
      </c>
      <c r="AK18" s="255" t="s">
        <v>205</v>
      </c>
      <c r="AL18" s="255"/>
      <c r="AM18" s="255" t="s">
        <v>200</v>
      </c>
      <c r="AN18" s="255" t="s">
        <v>201</v>
      </c>
      <c r="AO18" s="255" t="s">
        <v>202</v>
      </c>
      <c r="AP18" s="255" t="s">
        <v>203</v>
      </c>
      <c r="AQ18" s="255" t="s">
        <v>204</v>
      </c>
      <c r="AR18" s="255" t="s">
        <v>205</v>
      </c>
      <c r="AS18" s="255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</row>
    <row r="19" spans="1:56" ht="31.5" x14ac:dyDescent="0.25">
      <c r="A19" s="18" t="str">
        <f>'Постановка объектов под напряже'!A21</f>
        <v>0</v>
      </c>
      <c r="B19" s="356" t="str">
        <f>'Постановка объектов под напряже'!B21</f>
        <v>ВСЕГО по инвестиционной программе, в том числе:</v>
      </c>
      <c r="C19" s="18" t="str">
        <f>'Постановка объектов под напряже'!C21</f>
        <v>Г</v>
      </c>
      <c r="D19" s="255"/>
      <c r="E19" s="255"/>
      <c r="F19" s="255"/>
      <c r="G19" s="255"/>
      <c r="H19" s="255"/>
      <c r="I19" s="255"/>
      <c r="J19" s="255">
        <f>Q19+X19+AE19+AL19+AS19</f>
        <v>1101</v>
      </c>
      <c r="K19" s="255"/>
      <c r="L19" s="255"/>
      <c r="M19" s="255"/>
      <c r="N19" s="255"/>
      <c r="O19" s="255"/>
      <c r="P19" s="255"/>
      <c r="Q19" s="255">
        <f>'Постановка объектов под напряже'!I21</f>
        <v>299</v>
      </c>
      <c r="R19" s="255"/>
      <c r="S19" s="255"/>
      <c r="T19" s="255"/>
      <c r="U19" s="255"/>
      <c r="V19" s="255"/>
      <c r="W19" s="255"/>
      <c r="X19" s="255">
        <f>'Постановка объектов под напряже'!O21</f>
        <v>123</v>
      </c>
      <c r="Y19" s="255"/>
      <c r="Z19" s="255"/>
      <c r="AA19" s="255"/>
      <c r="AB19" s="255"/>
      <c r="AC19" s="255"/>
      <c r="AD19" s="255"/>
      <c r="AE19" s="255">
        <f>'Постановка объектов под напряже'!U21</f>
        <v>235</v>
      </c>
      <c r="AF19" s="255"/>
      <c r="AG19" s="255"/>
      <c r="AH19" s="18"/>
      <c r="AI19" s="356"/>
      <c r="AJ19" s="18"/>
      <c r="AK19" s="255"/>
      <c r="AL19" s="255">
        <f>'Постановка объектов под напряже'!AA21</f>
        <v>218</v>
      </c>
      <c r="AM19" s="255"/>
      <c r="AN19" s="255"/>
      <c r="AO19" s="255"/>
      <c r="AP19" s="255"/>
      <c r="AQ19" s="255"/>
      <c r="AR19" s="255"/>
      <c r="AS19" s="255">
        <f>'Постановка объектов под напряже'!AG21</f>
        <v>226</v>
      </c>
    </row>
    <row r="20" spans="1:56" ht="47.25" x14ac:dyDescent="0.25">
      <c r="A20" s="18" t="str">
        <f>'Постановка объектов под напряже'!A22</f>
        <v>1.2</v>
      </c>
      <c r="B20" s="356" t="str">
        <f>'Постановка объектов под напряже'!B22</f>
        <v>Реконструкция, модернизация, техническое перевооружение всего, в том числе:</v>
      </c>
      <c r="C20" s="18" t="str">
        <f>'Постановка объектов под напряже'!C22</f>
        <v>Г</v>
      </c>
      <c r="D20" s="255"/>
      <c r="E20" s="255"/>
      <c r="F20" s="255"/>
      <c r="G20" s="255"/>
      <c r="H20" s="255"/>
      <c r="I20" s="255"/>
      <c r="J20" s="255">
        <f t="shared" ref="J20:J83" si="0">Q20+X20+AE20+AL20+AS20</f>
        <v>1100</v>
      </c>
      <c r="K20" s="255"/>
      <c r="L20" s="255"/>
      <c r="M20" s="255"/>
      <c r="N20" s="255"/>
      <c r="O20" s="255"/>
      <c r="P20" s="255"/>
      <c r="Q20" s="255">
        <f>'Постановка объектов под напряже'!I22</f>
        <v>298</v>
      </c>
      <c r="R20" s="255"/>
      <c r="S20" s="255"/>
      <c r="T20" s="255"/>
      <c r="U20" s="255"/>
      <c r="V20" s="255"/>
      <c r="W20" s="255"/>
      <c r="X20" s="255">
        <f>'Постановка объектов под напряже'!O22</f>
        <v>123</v>
      </c>
      <c r="Y20" s="255"/>
      <c r="Z20" s="255"/>
      <c r="AA20" s="255"/>
      <c r="AB20" s="255"/>
      <c r="AC20" s="255"/>
      <c r="AD20" s="255"/>
      <c r="AE20" s="255">
        <f>'Постановка объектов под напряже'!U22</f>
        <v>235</v>
      </c>
      <c r="AF20" s="255"/>
      <c r="AG20" s="255"/>
      <c r="AH20" s="18"/>
      <c r="AI20" s="356"/>
      <c r="AJ20" s="18"/>
      <c r="AK20" s="255"/>
      <c r="AL20" s="255">
        <f>'Постановка объектов под напряже'!AA22</f>
        <v>218</v>
      </c>
      <c r="AM20" s="255"/>
      <c r="AN20" s="255"/>
      <c r="AO20" s="255"/>
      <c r="AP20" s="255"/>
      <c r="AQ20" s="255"/>
      <c r="AR20" s="255"/>
      <c r="AS20" s="255">
        <f>'Постановка объектов под напряже'!AG22</f>
        <v>226</v>
      </c>
    </row>
    <row r="21" spans="1:56" ht="78.75" x14ac:dyDescent="0.25">
      <c r="A21" s="18" t="str">
        <f>'Постановка объектов под напряже'!A23</f>
        <v>1.2.1</v>
      </c>
      <c r="B21" s="356" t="str">
        <f>'Постановка объектов под напряже'!B23</f>
        <v>Реконструкция, модернизация, техническое перевооружение  трансформаторных и иных подстанций, распределительных пунктов, всего, в том числе:</v>
      </c>
      <c r="C21" s="18" t="str">
        <f>'Постановка объектов под напряже'!C23</f>
        <v>Г</v>
      </c>
      <c r="D21" s="255"/>
      <c r="E21" s="255"/>
      <c r="F21" s="255"/>
      <c r="G21" s="255"/>
      <c r="H21" s="255"/>
      <c r="I21" s="255"/>
      <c r="J21" s="255">
        <f t="shared" si="0"/>
        <v>1096</v>
      </c>
      <c r="K21" s="255"/>
      <c r="L21" s="255"/>
      <c r="M21" s="255"/>
      <c r="N21" s="255"/>
      <c r="O21" s="255"/>
      <c r="P21" s="255"/>
      <c r="Q21" s="255">
        <f>'Постановка объектов под напряже'!I23</f>
        <v>294</v>
      </c>
      <c r="R21" s="255"/>
      <c r="S21" s="255"/>
      <c r="T21" s="255"/>
      <c r="U21" s="255"/>
      <c r="V21" s="255"/>
      <c r="W21" s="255"/>
      <c r="X21" s="255">
        <f>'Постановка объектов под напряже'!O23</f>
        <v>123</v>
      </c>
      <c r="Y21" s="255"/>
      <c r="Z21" s="255"/>
      <c r="AA21" s="255"/>
      <c r="AB21" s="255"/>
      <c r="AC21" s="255"/>
      <c r="AD21" s="255"/>
      <c r="AE21" s="255">
        <f>'Постановка объектов под напряже'!U23</f>
        <v>235</v>
      </c>
      <c r="AF21" s="255"/>
      <c r="AG21" s="255"/>
      <c r="AH21" s="18"/>
      <c r="AI21" s="356"/>
      <c r="AJ21" s="18"/>
      <c r="AK21" s="255"/>
      <c r="AL21" s="255">
        <f>'Постановка объектов под напряже'!AA23</f>
        <v>218</v>
      </c>
      <c r="AM21" s="255"/>
      <c r="AN21" s="255"/>
      <c r="AO21" s="255"/>
      <c r="AP21" s="255"/>
      <c r="AQ21" s="255"/>
      <c r="AR21" s="255"/>
      <c r="AS21" s="255">
        <f>'Постановка объектов под напряже'!AG23</f>
        <v>226</v>
      </c>
    </row>
    <row r="22" spans="1:56" ht="63" customHeight="1" x14ac:dyDescent="0.25">
      <c r="A22" s="18" t="str">
        <f>'Постановка объектов под напряже'!A24</f>
        <v>1.2.1.1</v>
      </c>
      <c r="B22" s="356" t="str">
        <f>'Постановка объектов под напряже'!B24</f>
        <v>Реконструкция трансформаторных и иных подстанций, всего, в том числе:</v>
      </c>
      <c r="C22" s="18" t="str">
        <f>'Постановка объектов под напряже'!C24</f>
        <v>Г</v>
      </c>
      <c r="D22" s="255"/>
      <c r="E22" s="255"/>
      <c r="F22" s="255"/>
      <c r="G22" s="255"/>
      <c r="H22" s="255"/>
      <c r="I22" s="255"/>
      <c r="J22" s="255">
        <f t="shared" si="0"/>
        <v>1096</v>
      </c>
      <c r="K22" s="255"/>
      <c r="L22" s="255"/>
      <c r="M22" s="255"/>
      <c r="N22" s="255"/>
      <c r="O22" s="255"/>
      <c r="P22" s="255"/>
      <c r="Q22" s="255">
        <f>'Постановка объектов под напряже'!I24</f>
        <v>294</v>
      </c>
      <c r="R22" s="255"/>
      <c r="S22" s="255"/>
      <c r="T22" s="255"/>
      <c r="U22" s="255"/>
      <c r="V22" s="255"/>
      <c r="W22" s="255"/>
      <c r="X22" s="255">
        <f>'Постановка объектов под напряже'!O24</f>
        <v>123</v>
      </c>
      <c r="Y22" s="255"/>
      <c r="Z22" s="255"/>
      <c r="AA22" s="255"/>
      <c r="AB22" s="255"/>
      <c r="AC22" s="255"/>
      <c r="AD22" s="255"/>
      <c r="AE22" s="255">
        <f>'Постановка объектов под напряже'!U24</f>
        <v>235</v>
      </c>
      <c r="AF22" s="255"/>
      <c r="AG22" s="255"/>
      <c r="AH22" s="18"/>
      <c r="AI22" s="356"/>
      <c r="AJ22" s="18"/>
      <c r="AK22" s="255"/>
      <c r="AL22" s="255">
        <f>'Постановка объектов под напряже'!AA24</f>
        <v>218</v>
      </c>
      <c r="AM22" s="255"/>
      <c r="AN22" s="255"/>
      <c r="AO22" s="255"/>
      <c r="AP22" s="255"/>
      <c r="AQ22" s="255"/>
      <c r="AR22" s="255"/>
      <c r="AS22" s="255">
        <f>'Постановка объектов под напряже'!AG24</f>
        <v>226</v>
      </c>
    </row>
    <row r="23" spans="1:56" x14ac:dyDescent="0.25">
      <c r="A23" s="2" t="str">
        <f>'Постановка объектов под напряже'!A25</f>
        <v>1.2.1.1.1</v>
      </c>
      <c r="B23" s="262" t="str">
        <f>'Постановка объектов под напряже'!B25</f>
        <v>ПС Бекетово</v>
      </c>
      <c r="C23" s="2" t="str">
        <f>'Постановка объектов под напряже'!C25</f>
        <v>Г</v>
      </c>
      <c r="D23" s="224"/>
      <c r="E23" s="224"/>
      <c r="F23" s="224"/>
      <c r="G23" s="224"/>
      <c r="H23" s="224"/>
      <c r="I23" s="224"/>
      <c r="J23" s="255">
        <f t="shared" si="0"/>
        <v>91</v>
      </c>
      <c r="K23" s="224"/>
      <c r="L23" s="224"/>
      <c r="M23" s="224"/>
      <c r="N23" s="224"/>
      <c r="O23" s="224"/>
      <c r="P23" s="224"/>
      <c r="Q23" s="255">
        <f>'Постановка объектов под напряже'!I25</f>
        <v>18</v>
      </c>
      <c r="R23" s="224"/>
      <c r="S23" s="224"/>
      <c r="T23" s="224"/>
      <c r="U23" s="224"/>
      <c r="V23" s="224"/>
      <c r="W23" s="224"/>
      <c r="X23" s="255">
        <f>'Постановка объектов под напряже'!O25</f>
        <v>21</v>
      </c>
      <c r="Y23" s="224"/>
      <c r="Z23" s="224"/>
      <c r="AA23" s="224"/>
      <c r="AB23" s="224"/>
      <c r="AC23" s="224"/>
      <c r="AD23" s="224"/>
      <c r="AE23" s="255">
        <f>'Постановка объектов под напряже'!U25</f>
        <v>28</v>
      </c>
      <c r="AF23" s="224"/>
      <c r="AG23" s="224"/>
      <c r="AH23" s="2"/>
      <c r="AI23" s="262"/>
      <c r="AJ23" s="2"/>
      <c r="AK23" s="224"/>
      <c r="AL23" s="255">
        <f>'Постановка объектов под напряже'!AA25</f>
        <v>9</v>
      </c>
      <c r="AM23" s="224"/>
      <c r="AN23" s="224"/>
      <c r="AO23" s="224"/>
      <c r="AP23" s="224"/>
      <c r="AQ23" s="224"/>
      <c r="AR23" s="224"/>
      <c r="AS23" s="255">
        <f>'Постановка объектов под напряже'!AG25</f>
        <v>15</v>
      </c>
    </row>
    <row r="24" spans="1:56" x14ac:dyDescent="0.25">
      <c r="A24" s="2" t="str">
        <f>'Постановка объектов под напряже'!A26</f>
        <v>1.2.1.1.1.1</v>
      </c>
      <c r="B24" s="262" t="str">
        <f>'Постановка объектов под напряже'!B26</f>
        <v>Замена разъединителей</v>
      </c>
      <c r="C24" s="2" t="str">
        <f>'Постановка объектов под напряже'!C26</f>
        <v>I_СПС_2016_1.2.1.1.1.4</v>
      </c>
      <c r="D24" s="224"/>
      <c r="E24" s="224"/>
      <c r="F24" s="224"/>
      <c r="G24" s="224"/>
      <c r="H24" s="224"/>
      <c r="I24" s="224"/>
      <c r="J24" s="255">
        <f t="shared" si="0"/>
        <v>28</v>
      </c>
      <c r="K24" s="224"/>
      <c r="L24" s="224"/>
      <c r="M24" s="224"/>
      <c r="N24" s="224"/>
      <c r="O24" s="224"/>
      <c r="P24" s="224"/>
      <c r="Q24" s="255"/>
      <c r="R24" s="224"/>
      <c r="S24" s="224"/>
      <c r="T24" s="224"/>
      <c r="U24" s="224"/>
      <c r="V24" s="224"/>
      <c r="W24" s="224"/>
      <c r="X24" s="255">
        <f>'Постановка объектов под напряже'!O26</f>
        <v>5</v>
      </c>
      <c r="Y24" s="224"/>
      <c r="Z24" s="224"/>
      <c r="AA24" s="224"/>
      <c r="AB24" s="224"/>
      <c r="AC24" s="224"/>
      <c r="AD24" s="224"/>
      <c r="AE24" s="255">
        <f>'Постановка объектов под напряже'!U26</f>
        <v>6</v>
      </c>
      <c r="AF24" s="224"/>
      <c r="AG24" s="224"/>
      <c r="AH24" s="2"/>
      <c r="AI24" s="262"/>
      <c r="AJ24" s="2"/>
      <c r="AK24" s="224"/>
      <c r="AL24" s="255">
        <f>'Постановка объектов под напряже'!AA26</f>
        <v>5</v>
      </c>
      <c r="AM24" s="224"/>
      <c r="AN24" s="224"/>
      <c r="AO24" s="224"/>
      <c r="AP24" s="224"/>
      <c r="AQ24" s="224"/>
      <c r="AR24" s="224"/>
      <c r="AS24" s="255">
        <f>'Постановка объектов под напряже'!AG26</f>
        <v>12</v>
      </c>
    </row>
    <row r="25" spans="1:56" ht="63" customHeight="1" x14ac:dyDescent="0.25">
      <c r="A25" s="2" t="str">
        <f>'Постановка объектов под напряже'!A27</f>
        <v>1.2.1.1.1.2</v>
      </c>
      <c r="B25" s="262" t="str">
        <f>'Постановка объектов под напряже'!B27</f>
        <v>Замена ТТ-220кВ (Кредиторская задолжность 2016 г.)</v>
      </c>
      <c r="C25" s="2" t="str">
        <f>'Постановка объектов под напряже'!C27</f>
        <v>I_СПС_2016_1.2.1.1.1.5</v>
      </c>
      <c r="D25" s="224"/>
      <c r="E25" s="224"/>
      <c r="F25" s="224"/>
      <c r="G25" s="224"/>
      <c r="H25" s="224"/>
      <c r="I25" s="224"/>
      <c r="J25" s="255"/>
      <c r="K25" s="224"/>
      <c r="L25" s="224"/>
      <c r="M25" s="224"/>
      <c r="N25" s="224"/>
      <c r="O25" s="224"/>
      <c r="P25" s="224"/>
      <c r="Q25" s="255"/>
      <c r="R25" s="224"/>
      <c r="S25" s="224"/>
      <c r="T25" s="224"/>
      <c r="U25" s="224"/>
      <c r="V25" s="224"/>
      <c r="W25" s="224"/>
      <c r="X25" s="255"/>
      <c r="Y25" s="224"/>
      <c r="Z25" s="224"/>
      <c r="AA25" s="224"/>
      <c r="AB25" s="224"/>
      <c r="AC25" s="224"/>
      <c r="AD25" s="224"/>
      <c r="AE25" s="255"/>
      <c r="AF25" s="224"/>
      <c r="AG25" s="224"/>
      <c r="AH25" s="2"/>
      <c r="AI25" s="262"/>
      <c r="AJ25" s="2"/>
      <c r="AK25" s="224"/>
      <c r="AL25" s="255"/>
      <c r="AM25" s="224"/>
      <c r="AN25" s="224"/>
      <c r="AO25" s="224"/>
      <c r="AP25" s="224"/>
      <c r="AQ25" s="224"/>
      <c r="AR25" s="224"/>
      <c r="AS25" s="255"/>
    </row>
    <row r="26" spans="1:56" ht="31.5" x14ac:dyDescent="0.25">
      <c r="A26" s="2" t="str">
        <f>'Постановка объектов под напряже'!A28</f>
        <v>1.2.1.1.1.3</v>
      </c>
      <c r="B26" s="262" t="str">
        <f>'Постановка объектов под напряже'!B28</f>
        <v>Модернизация ПА-220 кВ (Кредиторская задолжность 2016 г.)</v>
      </c>
      <c r="C26" s="2" t="str">
        <f>'Постановка объектов под напряже'!C28</f>
        <v>I_РЗА_2016_1.2.1.1.1.7</v>
      </c>
      <c r="D26" s="224"/>
      <c r="E26" s="224"/>
      <c r="F26" s="224"/>
      <c r="G26" s="224"/>
      <c r="H26" s="224"/>
      <c r="I26" s="224"/>
      <c r="J26" s="255"/>
      <c r="K26" s="224"/>
      <c r="L26" s="224"/>
      <c r="M26" s="224"/>
      <c r="N26" s="224"/>
      <c r="O26" s="224"/>
      <c r="P26" s="224"/>
      <c r="Q26" s="255"/>
      <c r="R26" s="224"/>
      <c r="S26" s="224"/>
      <c r="T26" s="224"/>
      <c r="U26" s="224"/>
      <c r="V26" s="224"/>
      <c r="W26" s="224"/>
      <c r="X26" s="255"/>
      <c r="Y26" s="224"/>
      <c r="Z26" s="224"/>
      <c r="AA26" s="224"/>
      <c r="AB26" s="224"/>
      <c r="AC26" s="224"/>
      <c r="AD26" s="224"/>
      <c r="AE26" s="255"/>
      <c r="AF26" s="224"/>
      <c r="AG26" s="224"/>
      <c r="AH26" s="2"/>
      <c r="AI26" s="262"/>
      <c r="AJ26" s="2"/>
      <c r="AK26" s="224"/>
      <c r="AL26" s="255"/>
      <c r="AM26" s="224"/>
      <c r="AN26" s="224"/>
      <c r="AO26" s="224"/>
      <c r="AP26" s="224"/>
      <c r="AQ26" s="224"/>
      <c r="AR26" s="224"/>
      <c r="AS26" s="255"/>
    </row>
    <row r="27" spans="1:56" ht="63" customHeight="1" x14ac:dyDescent="0.25">
      <c r="A27" s="2" t="str">
        <f>'Постановка объектов под напряже'!A29</f>
        <v>1.2.1.1.1.4</v>
      </c>
      <c r="B27" s="262" t="str">
        <f>'Постановка объектов под напряже'!B29</f>
        <v>Замена ТН-500 кВ, замена вводов 500 кВ и 220 кВ ф.В АТ-5, замена ВАЗП, реконструкция пожаротушения</v>
      </c>
      <c r="C27" s="2" t="str">
        <f>'Постановка объектов под напряже'!C29</f>
        <v>I_СПС_2017_1.2.1.1.1.1</v>
      </c>
      <c r="D27" s="224"/>
      <c r="E27" s="224"/>
      <c r="F27" s="224"/>
      <c r="G27" s="224"/>
      <c r="H27" s="224"/>
      <c r="I27" s="224"/>
      <c r="J27" s="255">
        <f t="shared" si="0"/>
        <v>7</v>
      </c>
      <c r="K27" s="224"/>
      <c r="L27" s="224"/>
      <c r="M27" s="224"/>
      <c r="N27" s="224"/>
      <c r="O27" s="224"/>
      <c r="P27" s="224"/>
      <c r="Q27" s="255">
        <f>'Постановка объектов под напряже'!I29</f>
        <v>7</v>
      </c>
      <c r="R27" s="224"/>
      <c r="S27" s="224"/>
      <c r="T27" s="224"/>
      <c r="U27" s="224"/>
      <c r="V27" s="224"/>
      <c r="W27" s="224"/>
      <c r="X27" s="255"/>
      <c r="Y27" s="224"/>
      <c r="Z27" s="224"/>
      <c r="AA27" s="224"/>
      <c r="AB27" s="224"/>
      <c r="AC27" s="224"/>
      <c r="AD27" s="224"/>
      <c r="AE27" s="255"/>
      <c r="AF27" s="224"/>
      <c r="AG27" s="224"/>
      <c r="AH27" s="2"/>
      <c r="AI27" s="262"/>
      <c r="AJ27" s="2"/>
      <c r="AK27" s="224"/>
      <c r="AL27" s="255"/>
      <c r="AM27" s="224"/>
      <c r="AN27" s="224"/>
      <c r="AO27" s="224"/>
      <c r="AP27" s="224"/>
      <c r="AQ27" s="224"/>
      <c r="AR27" s="224"/>
      <c r="AS27" s="255"/>
    </row>
    <row r="28" spans="1:56" ht="63" customHeight="1" x14ac:dyDescent="0.25">
      <c r="A28" s="2" t="str">
        <f>'Постановка объектов под напряже'!A30</f>
        <v>1.2.1.1.1.5</v>
      </c>
      <c r="B28" s="262" t="str">
        <f>'Постановка объектов под напряже'!B30</f>
        <v>Замена РЗА ВЛ-500 кВ Смеловская</v>
      </c>
      <c r="C28" s="2" t="str">
        <f>'Постановка объектов под напряже'!C30</f>
        <v>I_РЗА_2017_1.2.1.1.1.2</v>
      </c>
      <c r="D28" s="224"/>
      <c r="E28" s="224"/>
      <c r="F28" s="224"/>
      <c r="G28" s="224"/>
      <c r="H28" s="224"/>
      <c r="I28" s="224"/>
      <c r="J28" s="255">
        <f t="shared" si="0"/>
        <v>14</v>
      </c>
      <c r="K28" s="224"/>
      <c r="L28" s="224"/>
      <c r="M28" s="224"/>
      <c r="N28" s="224"/>
      <c r="O28" s="224"/>
      <c r="P28" s="224"/>
      <c r="Q28" s="255">
        <f>'Постановка объектов под напряже'!I30</f>
        <v>11</v>
      </c>
      <c r="R28" s="224"/>
      <c r="S28" s="224"/>
      <c r="T28" s="224"/>
      <c r="U28" s="224"/>
      <c r="V28" s="224"/>
      <c r="W28" s="224"/>
      <c r="X28" s="255"/>
      <c r="Y28" s="224"/>
      <c r="Z28" s="224"/>
      <c r="AA28" s="224"/>
      <c r="AB28" s="224"/>
      <c r="AC28" s="224"/>
      <c r="AD28" s="224"/>
      <c r="AE28" s="255"/>
      <c r="AF28" s="224"/>
      <c r="AG28" s="224"/>
      <c r="AH28" s="2"/>
      <c r="AI28" s="262"/>
      <c r="AJ28" s="2"/>
      <c r="AK28" s="224"/>
      <c r="AL28" s="255">
        <f>'Постановка объектов под напряже'!AA30</f>
        <v>3</v>
      </c>
      <c r="AM28" s="224"/>
      <c r="AN28" s="224"/>
      <c r="AO28" s="224"/>
      <c r="AP28" s="224"/>
      <c r="AQ28" s="224"/>
      <c r="AR28" s="224"/>
      <c r="AS28" s="255"/>
    </row>
    <row r="29" spans="1:56" ht="94.5" customHeight="1" x14ac:dyDescent="0.25">
      <c r="A29" s="2" t="str">
        <f>'Постановка объектов под напряже'!A31</f>
        <v>1.2.1.1.1.6</v>
      </c>
      <c r="B29" s="262" t="str">
        <f>'Постановка объектов под напряже'!B31</f>
        <v>Реконструкция резервной фазы АТ-2 (Кредиторская задолжность 2016 г.)</v>
      </c>
      <c r="C29" s="2" t="str">
        <f>'Постановка объектов под напряже'!C31</f>
        <v>I_СПС_2017_1.2.1.1.1.4</v>
      </c>
      <c r="D29" s="224"/>
      <c r="E29" s="224"/>
      <c r="F29" s="224"/>
      <c r="G29" s="224"/>
      <c r="H29" s="224"/>
      <c r="I29" s="224"/>
      <c r="J29" s="255"/>
      <c r="K29" s="224"/>
      <c r="L29" s="224"/>
      <c r="M29" s="224"/>
      <c r="N29" s="224"/>
      <c r="O29" s="224"/>
      <c r="P29" s="224"/>
      <c r="Q29" s="255"/>
      <c r="R29" s="224"/>
      <c r="S29" s="224"/>
      <c r="T29" s="224"/>
      <c r="U29" s="224"/>
      <c r="V29" s="224"/>
      <c r="W29" s="224"/>
      <c r="X29" s="255"/>
      <c r="Y29" s="224"/>
      <c r="Z29" s="224"/>
      <c r="AA29" s="224"/>
      <c r="AB29" s="224"/>
      <c r="AC29" s="224"/>
      <c r="AD29" s="224"/>
      <c r="AE29" s="255"/>
      <c r="AF29" s="224"/>
      <c r="AG29" s="224"/>
      <c r="AH29" s="2"/>
      <c r="AI29" s="262"/>
      <c r="AJ29" s="2"/>
      <c r="AK29" s="224"/>
      <c r="AL29" s="255"/>
      <c r="AM29" s="224"/>
      <c r="AN29" s="224"/>
      <c r="AO29" s="224"/>
      <c r="AP29" s="224"/>
      <c r="AQ29" s="224"/>
      <c r="AR29" s="224"/>
      <c r="AS29" s="255"/>
    </row>
    <row r="30" spans="1:56" x14ac:dyDescent="0.25">
      <c r="A30" s="2" t="str">
        <f>'Постановка объектов под напряже'!A32</f>
        <v>1.2.1.1.1.7</v>
      </c>
      <c r="B30" s="262" t="str">
        <f>'Постановка объектов под напряже'!B32</f>
        <v>Замена РЗА ВЛ-110 кВ</v>
      </c>
      <c r="C30" s="2" t="str">
        <f>'Постановка объектов под напряже'!C32</f>
        <v>I_РЗА_2018_1.2.1.1.1.2</v>
      </c>
      <c r="D30" s="224"/>
      <c r="E30" s="224"/>
      <c r="F30" s="224"/>
      <c r="G30" s="224"/>
      <c r="H30" s="224"/>
      <c r="I30" s="224"/>
      <c r="J30" s="255"/>
      <c r="K30" s="224"/>
      <c r="L30" s="224"/>
      <c r="M30" s="224"/>
      <c r="N30" s="224"/>
      <c r="O30" s="224"/>
      <c r="P30" s="224"/>
      <c r="Q30" s="255"/>
      <c r="R30" s="224"/>
      <c r="S30" s="224"/>
      <c r="T30" s="224"/>
      <c r="U30" s="224"/>
      <c r="V30" s="224"/>
      <c r="W30" s="224"/>
      <c r="X30" s="255"/>
      <c r="Y30" s="224"/>
      <c r="Z30" s="224"/>
      <c r="AA30" s="224"/>
      <c r="AB30" s="224"/>
      <c r="AC30" s="224"/>
      <c r="AD30" s="224"/>
      <c r="AE30" s="255"/>
      <c r="AF30" s="224"/>
      <c r="AG30" s="224"/>
      <c r="AH30" s="2"/>
      <c r="AI30" s="262"/>
      <c r="AJ30" s="2"/>
      <c r="AK30" s="224"/>
      <c r="AL30" s="255"/>
      <c r="AM30" s="224"/>
      <c r="AN30" s="224"/>
      <c r="AO30" s="224"/>
      <c r="AP30" s="224"/>
      <c r="AQ30" s="224"/>
      <c r="AR30" s="224"/>
      <c r="AS30" s="255"/>
    </row>
    <row r="31" spans="1:56" x14ac:dyDescent="0.25">
      <c r="A31" s="2" t="str">
        <f>'Постановка объектов под напряже'!A33</f>
        <v>1.2.1.1.1.8</v>
      </c>
      <c r="B31" s="262" t="str">
        <f>'Постановка объектов под напряже'!B33</f>
        <v>Замена ТТ-500 кВ</v>
      </c>
      <c r="C31" s="2" t="str">
        <f>'Постановка объектов под напряже'!C33</f>
        <v>I_СПС_2018_1.2.1.1.1.4</v>
      </c>
      <c r="D31" s="224"/>
      <c r="E31" s="224"/>
      <c r="F31" s="224"/>
      <c r="G31" s="224"/>
      <c r="H31" s="224"/>
      <c r="I31" s="224"/>
      <c r="J31" s="255">
        <f t="shared" si="0"/>
        <v>3</v>
      </c>
      <c r="K31" s="224"/>
      <c r="L31" s="224"/>
      <c r="M31" s="224"/>
      <c r="N31" s="224"/>
      <c r="O31" s="224"/>
      <c r="P31" s="224"/>
      <c r="Q31" s="255"/>
      <c r="R31" s="224"/>
      <c r="S31" s="224"/>
      <c r="T31" s="224"/>
      <c r="U31" s="224"/>
      <c r="V31" s="224"/>
      <c r="W31" s="224"/>
      <c r="X31" s="255"/>
      <c r="Y31" s="224"/>
      <c r="Z31" s="224"/>
      <c r="AA31" s="224"/>
      <c r="AB31" s="224"/>
      <c r="AC31" s="224"/>
      <c r="AD31" s="224"/>
      <c r="AE31" s="255">
        <f>'Постановка объектов под напряже'!U33</f>
        <v>3</v>
      </c>
      <c r="AF31" s="224"/>
      <c r="AG31" s="224"/>
      <c r="AH31" s="2"/>
      <c r="AI31" s="262"/>
      <c r="AJ31" s="2"/>
      <c r="AK31" s="224"/>
      <c r="AL31" s="255"/>
      <c r="AM31" s="224"/>
      <c r="AN31" s="224"/>
      <c r="AO31" s="224"/>
      <c r="AP31" s="224"/>
      <c r="AQ31" s="224"/>
      <c r="AR31" s="224"/>
      <c r="AS31" s="255"/>
    </row>
    <row r="32" spans="1:56" ht="31.5" x14ac:dyDescent="0.25">
      <c r="A32" s="2" t="str">
        <f>'Постановка объектов под напряже'!A34</f>
        <v>1.2.1.1.1.9</v>
      </c>
      <c r="B32" s="262" t="str">
        <f>'Постановка объектов под напряже'!B34</f>
        <v>Реконструкция АТ с заменой вводов 500, 220 кВ</v>
      </c>
      <c r="C32" s="2" t="str">
        <f>'Постановка объектов под напряже'!C34</f>
        <v>I_СПС_2018_1.2.1.1.1.5</v>
      </c>
      <c r="D32" s="224"/>
      <c r="E32" s="224"/>
      <c r="F32" s="224"/>
      <c r="G32" s="224"/>
      <c r="H32" s="224"/>
      <c r="I32" s="224"/>
      <c r="J32" s="255">
        <f t="shared" si="0"/>
        <v>8</v>
      </c>
      <c r="K32" s="224"/>
      <c r="L32" s="224"/>
      <c r="M32" s="224"/>
      <c r="N32" s="224"/>
      <c r="O32" s="224"/>
      <c r="P32" s="224"/>
      <c r="Q32" s="255"/>
      <c r="R32" s="224"/>
      <c r="S32" s="224"/>
      <c r="T32" s="224"/>
      <c r="U32" s="224"/>
      <c r="V32" s="224"/>
      <c r="W32" s="224"/>
      <c r="X32" s="255">
        <f>'Постановка объектов под напряже'!O34</f>
        <v>5</v>
      </c>
      <c r="Y32" s="224"/>
      <c r="Z32" s="224"/>
      <c r="AA32" s="224"/>
      <c r="AB32" s="224"/>
      <c r="AC32" s="224"/>
      <c r="AD32" s="224"/>
      <c r="AE32" s="255">
        <f>'Постановка объектов под напряже'!U34</f>
        <v>3</v>
      </c>
      <c r="AF32" s="224"/>
      <c r="AG32" s="224"/>
      <c r="AH32" s="2"/>
      <c r="AI32" s="262"/>
      <c r="AJ32" s="2"/>
      <c r="AK32" s="224"/>
      <c r="AL32" s="255"/>
      <c r="AM32" s="224"/>
      <c r="AN32" s="224"/>
      <c r="AO32" s="224"/>
      <c r="AP32" s="224"/>
      <c r="AQ32" s="224"/>
      <c r="AR32" s="224"/>
      <c r="AS32" s="255"/>
    </row>
    <row r="33" spans="1:45" x14ac:dyDescent="0.25">
      <c r="A33" s="2" t="str">
        <f>'Постановка объектов под напряже'!A35</f>
        <v>1.2.1.1.1.10</v>
      </c>
      <c r="B33" s="262" t="str">
        <f>'Постановка объектов под напряже'!B35</f>
        <v>Замена ТТ-110 кВ</v>
      </c>
      <c r="C33" s="2" t="str">
        <f>'Постановка объектов под напряже'!C35</f>
        <v>I_СПС_2018_1.2.1.1.1.7</v>
      </c>
      <c r="D33" s="224"/>
      <c r="E33" s="224"/>
      <c r="F33" s="224"/>
      <c r="G33" s="224"/>
      <c r="H33" s="224"/>
      <c r="I33" s="224"/>
      <c r="J33" s="255">
        <f t="shared" si="0"/>
        <v>7</v>
      </c>
      <c r="K33" s="224"/>
      <c r="L33" s="224"/>
      <c r="M33" s="224"/>
      <c r="N33" s="224"/>
      <c r="O33" s="224"/>
      <c r="P33" s="224"/>
      <c r="Q33" s="255"/>
      <c r="R33" s="224"/>
      <c r="S33" s="224"/>
      <c r="T33" s="224"/>
      <c r="U33" s="224"/>
      <c r="V33" s="224"/>
      <c r="W33" s="224"/>
      <c r="X33" s="255"/>
      <c r="Y33" s="224"/>
      <c r="Z33" s="224"/>
      <c r="AA33" s="224"/>
      <c r="AB33" s="224"/>
      <c r="AC33" s="224"/>
      <c r="AD33" s="224"/>
      <c r="AE33" s="255">
        <f>'Постановка объектов под напряже'!U35</f>
        <v>3</v>
      </c>
      <c r="AF33" s="224"/>
      <c r="AG33" s="224"/>
      <c r="AH33" s="2"/>
      <c r="AI33" s="262"/>
      <c r="AJ33" s="2"/>
      <c r="AK33" s="224"/>
      <c r="AL33" s="255">
        <f>'Постановка объектов под напряже'!AA35</f>
        <v>1</v>
      </c>
      <c r="AM33" s="224"/>
      <c r="AN33" s="224"/>
      <c r="AO33" s="224"/>
      <c r="AP33" s="224"/>
      <c r="AQ33" s="224"/>
      <c r="AR33" s="224"/>
      <c r="AS33" s="255">
        <f>'Постановка объектов под напряже'!AG35</f>
        <v>3</v>
      </c>
    </row>
    <row r="34" spans="1:45" x14ac:dyDescent="0.25">
      <c r="A34" s="2" t="str">
        <f>'Постановка объектов под напряже'!A36</f>
        <v>1.2.1.1.1.11</v>
      </c>
      <c r="B34" s="262" t="str">
        <f>'Постановка объектов под напряже'!B36</f>
        <v>Замена ТН-110 кВ</v>
      </c>
      <c r="C34" s="2" t="str">
        <f>'Постановка объектов под напряже'!C36</f>
        <v>I_СПС_2018_1.2.1.1.1.8</v>
      </c>
      <c r="D34" s="224"/>
      <c r="E34" s="224"/>
      <c r="F34" s="224"/>
      <c r="G34" s="224"/>
      <c r="H34" s="224"/>
      <c r="I34" s="224"/>
      <c r="J34" s="255">
        <f t="shared" si="0"/>
        <v>3</v>
      </c>
      <c r="K34" s="224"/>
      <c r="L34" s="224"/>
      <c r="M34" s="224"/>
      <c r="N34" s="224"/>
      <c r="O34" s="224"/>
      <c r="P34" s="224"/>
      <c r="Q34" s="255"/>
      <c r="R34" s="224"/>
      <c r="S34" s="224"/>
      <c r="T34" s="224"/>
      <c r="U34" s="224"/>
      <c r="V34" s="224"/>
      <c r="W34" s="224"/>
      <c r="X34" s="255"/>
      <c r="Y34" s="224"/>
      <c r="Z34" s="224"/>
      <c r="AA34" s="224"/>
      <c r="AB34" s="224"/>
      <c r="AC34" s="224"/>
      <c r="AD34" s="224"/>
      <c r="AE34" s="255">
        <f>'Постановка объектов под напряже'!U36</f>
        <v>3</v>
      </c>
      <c r="AF34" s="224"/>
      <c r="AG34" s="224"/>
      <c r="AH34" s="2"/>
      <c r="AI34" s="262"/>
      <c r="AJ34" s="2"/>
      <c r="AK34" s="224"/>
      <c r="AL34" s="255"/>
      <c r="AM34" s="224"/>
      <c r="AN34" s="224"/>
      <c r="AO34" s="224"/>
      <c r="AP34" s="224"/>
      <c r="AQ34" s="224"/>
      <c r="AR34" s="224"/>
      <c r="AS34" s="255"/>
    </row>
    <row r="35" spans="1:45" x14ac:dyDescent="0.25">
      <c r="A35" s="2" t="str">
        <f>'Постановка объектов под напряже'!A37</f>
        <v>1.2.1.1.1.12</v>
      </c>
      <c r="B35" s="262" t="str">
        <f>'Постановка объектов под напряже'!B37</f>
        <v>Замена КРУН-10</v>
      </c>
      <c r="C35" s="2" t="str">
        <f>'Постановка объектов под напряже'!C37</f>
        <v>I_СПС_2018_1.2.1.1.1.9</v>
      </c>
      <c r="D35" s="224"/>
      <c r="E35" s="224"/>
      <c r="F35" s="224"/>
      <c r="G35" s="224"/>
      <c r="H35" s="224"/>
      <c r="I35" s="224"/>
      <c r="J35" s="255">
        <f t="shared" si="0"/>
        <v>1</v>
      </c>
      <c r="K35" s="224"/>
      <c r="L35" s="224"/>
      <c r="M35" s="224"/>
      <c r="N35" s="224"/>
      <c r="O35" s="224"/>
      <c r="P35" s="224"/>
      <c r="Q35" s="255"/>
      <c r="R35" s="224"/>
      <c r="S35" s="224"/>
      <c r="T35" s="224"/>
      <c r="U35" s="224"/>
      <c r="V35" s="224"/>
      <c r="W35" s="224"/>
      <c r="X35" s="255"/>
      <c r="Y35" s="224"/>
      <c r="Z35" s="224"/>
      <c r="AA35" s="224"/>
      <c r="AB35" s="224"/>
      <c r="AC35" s="224"/>
      <c r="AD35" s="224"/>
      <c r="AE35" s="255">
        <f>'Постановка объектов под напряже'!U37</f>
        <v>1</v>
      </c>
      <c r="AF35" s="224"/>
      <c r="AG35" s="224"/>
      <c r="AH35" s="2"/>
      <c r="AI35" s="262"/>
      <c r="AJ35" s="2"/>
      <c r="AK35" s="224"/>
      <c r="AL35" s="255"/>
      <c r="AM35" s="224"/>
      <c r="AN35" s="224"/>
      <c r="AO35" s="224"/>
      <c r="AP35" s="224"/>
      <c r="AQ35" s="224"/>
      <c r="AR35" s="224"/>
      <c r="AS35" s="255"/>
    </row>
    <row r="36" spans="1:45" x14ac:dyDescent="0.25">
      <c r="A36" s="2" t="str">
        <f>'Постановка объектов под напряже'!A38</f>
        <v>1.2.1.1.1.13</v>
      </c>
      <c r="B36" s="262" t="str">
        <f>'Постановка объектов под напряже'!B38</f>
        <v>Реконструкция пожаротушения</v>
      </c>
      <c r="C36" s="2" t="str">
        <f>'Постановка объектов под напряже'!C38</f>
        <v>I_СПС_2018_1.2.1.1.1.10</v>
      </c>
      <c r="D36" s="224"/>
      <c r="E36" s="224"/>
      <c r="F36" s="224"/>
      <c r="G36" s="224"/>
      <c r="H36" s="224"/>
      <c r="I36" s="224"/>
      <c r="J36" s="255">
        <f t="shared" si="0"/>
        <v>2</v>
      </c>
      <c r="K36" s="224"/>
      <c r="L36" s="224"/>
      <c r="M36" s="224"/>
      <c r="N36" s="224"/>
      <c r="O36" s="224"/>
      <c r="P36" s="224"/>
      <c r="Q36" s="255"/>
      <c r="R36" s="224"/>
      <c r="S36" s="224"/>
      <c r="T36" s="224"/>
      <c r="U36" s="224"/>
      <c r="V36" s="224"/>
      <c r="W36" s="224"/>
      <c r="X36" s="255">
        <f>'Постановка объектов под напряже'!O38</f>
        <v>1</v>
      </c>
      <c r="Y36" s="224"/>
      <c r="Z36" s="224"/>
      <c r="AA36" s="224"/>
      <c r="AB36" s="224"/>
      <c r="AC36" s="224"/>
      <c r="AD36" s="224"/>
      <c r="AE36" s="255">
        <f>'Постановка объектов под напряже'!U38</f>
        <v>1</v>
      </c>
      <c r="AF36" s="224"/>
      <c r="AG36" s="224"/>
      <c r="AH36" s="2"/>
      <c r="AI36" s="262"/>
      <c r="AJ36" s="2"/>
      <c r="AK36" s="224"/>
      <c r="AL36" s="255"/>
      <c r="AM36" s="224"/>
      <c r="AN36" s="224"/>
      <c r="AO36" s="224"/>
      <c r="AP36" s="224"/>
      <c r="AQ36" s="224"/>
      <c r="AR36" s="224"/>
      <c r="AS36" s="255"/>
    </row>
    <row r="37" spans="1:45" x14ac:dyDescent="0.25">
      <c r="A37" s="2" t="str">
        <f>'Постановка объектов под напряже'!A39</f>
        <v>1.2.1.1.1.14</v>
      </c>
      <c r="B37" s="262" t="str">
        <f>'Постановка объектов под напряже'!B39</f>
        <v>Замена ТН-500 кВ</v>
      </c>
      <c r="C37" s="2" t="str">
        <f>'Постановка объектов под напряже'!C39</f>
        <v>I_СПС_2018_1.2.1.1.1.11</v>
      </c>
      <c r="D37" s="224"/>
      <c r="E37" s="224"/>
      <c r="F37" s="224"/>
      <c r="G37" s="224"/>
      <c r="H37" s="224"/>
      <c r="I37" s="224"/>
      <c r="J37" s="255">
        <f t="shared" si="0"/>
        <v>3</v>
      </c>
      <c r="K37" s="224"/>
      <c r="L37" s="224"/>
      <c r="M37" s="224"/>
      <c r="N37" s="224"/>
      <c r="O37" s="224"/>
      <c r="P37" s="224"/>
      <c r="Q37" s="255"/>
      <c r="R37" s="224"/>
      <c r="S37" s="224"/>
      <c r="T37" s="224"/>
      <c r="U37" s="224"/>
      <c r="V37" s="224"/>
      <c r="W37" s="224"/>
      <c r="X37" s="255"/>
      <c r="Y37" s="224"/>
      <c r="Z37" s="224"/>
      <c r="AA37" s="224"/>
      <c r="AB37" s="224"/>
      <c r="AC37" s="224"/>
      <c r="AD37" s="224"/>
      <c r="AE37" s="255">
        <f>'Постановка объектов под напряже'!U39</f>
        <v>3</v>
      </c>
      <c r="AF37" s="224"/>
      <c r="AG37" s="224"/>
      <c r="AH37" s="2"/>
      <c r="AI37" s="262"/>
      <c r="AJ37" s="2"/>
      <c r="AK37" s="224"/>
      <c r="AL37" s="255"/>
      <c r="AM37" s="224"/>
      <c r="AN37" s="224"/>
      <c r="AO37" s="224"/>
      <c r="AP37" s="224"/>
      <c r="AQ37" s="224"/>
      <c r="AR37" s="224"/>
      <c r="AS37" s="255"/>
    </row>
    <row r="38" spans="1:45" ht="31.5" x14ac:dyDescent="0.25">
      <c r="A38" s="2" t="str">
        <f>'Постановка объектов под напряже'!A40</f>
        <v>1.2.1.1.1.15</v>
      </c>
      <c r="B38" s="262" t="str">
        <f>'Постановка объектов под напряже'!B40</f>
        <v>Реконструкция центральной сигнализации</v>
      </c>
      <c r="C38" s="2" t="str">
        <f>'Постановка объектов под напряже'!C40</f>
        <v>I_РЗА_2018_1.2.1.1.1.12</v>
      </c>
      <c r="D38" s="224"/>
      <c r="E38" s="224"/>
      <c r="F38" s="224"/>
      <c r="G38" s="224"/>
      <c r="H38" s="224"/>
      <c r="I38" s="224"/>
      <c r="J38" s="255">
        <f t="shared" si="0"/>
        <v>2</v>
      </c>
      <c r="K38" s="224"/>
      <c r="L38" s="224"/>
      <c r="M38" s="224"/>
      <c r="N38" s="224"/>
      <c r="O38" s="224"/>
      <c r="P38" s="224"/>
      <c r="Q38" s="255"/>
      <c r="R38" s="224"/>
      <c r="S38" s="224"/>
      <c r="T38" s="224"/>
      <c r="U38" s="224"/>
      <c r="V38" s="224"/>
      <c r="W38" s="224"/>
      <c r="X38" s="255">
        <f>'Постановка объектов под напряже'!O40</f>
        <v>2</v>
      </c>
      <c r="Y38" s="224"/>
      <c r="Z38" s="224"/>
      <c r="AA38" s="224"/>
      <c r="AB38" s="224"/>
      <c r="AC38" s="224"/>
      <c r="AD38" s="224"/>
      <c r="AE38" s="255"/>
      <c r="AF38" s="224"/>
      <c r="AG38" s="224"/>
      <c r="AH38" s="2"/>
      <c r="AI38" s="262"/>
      <c r="AJ38" s="2"/>
      <c r="AK38" s="224"/>
      <c r="AL38" s="255"/>
      <c r="AM38" s="224"/>
      <c r="AN38" s="224"/>
      <c r="AO38" s="224"/>
      <c r="AP38" s="224"/>
      <c r="AQ38" s="224"/>
      <c r="AR38" s="224"/>
      <c r="AS38" s="255"/>
    </row>
    <row r="39" spans="1:45" x14ac:dyDescent="0.25">
      <c r="A39" s="2" t="str">
        <f>'Постановка объектов под напряже'!A41</f>
        <v>1.2.1.1.1.16</v>
      </c>
      <c r="B39" s="262" t="str">
        <f>'Постановка объектов под напряже'!B41</f>
        <v>Модернизация АОПО (Дема 1,2,3)</v>
      </c>
      <c r="C39" s="2" t="str">
        <f>'Постановка объектов под напряже'!C41</f>
        <v>I_РЗА_2018_1.2.1.1.1.13</v>
      </c>
      <c r="D39" s="224"/>
      <c r="E39" s="224"/>
      <c r="F39" s="224"/>
      <c r="G39" s="224"/>
      <c r="H39" s="224"/>
      <c r="I39" s="224"/>
      <c r="J39" s="255">
        <f t="shared" si="0"/>
        <v>6</v>
      </c>
      <c r="K39" s="224"/>
      <c r="L39" s="224"/>
      <c r="M39" s="224"/>
      <c r="N39" s="224"/>
      <c r="O39" s="224"/>
      <c r="P39" s="224"/>
      <c r="Q39" s="255"/>
      <c r="R39" s="224"/>
      <c r="S39" s="224"/>
      <c r="T39" s="224"/>
      <c r="U39" s="224"/>
      <c r="V39" s="224"/>
      <c r="W39" s="224"/>
      <c r="X39" s="255">
        <f>'Постановка объектов под напряже'!O41</f>
        <v>6</v>
      </c>
      <c r="Y39" s="224"/>
      <c r="Z39" s="224"/>
      <c r="AA39" s="224"/>
      <c r="AB39" s="224"/>
      <c r="AC39" s="224"/>
      <c r="AD39" s="224"/>
      <c r="AE39" s="255"/>
      <c r="AF39" s="224"/>
      <c r="AG39" s="224"/>
      <c r="AH39" s="2"/>
      <c r="AI39" s="262"/>
      <c r="AJ39" s="2"/>
      <c r="AK39" s="224"/>
      <c r="AL39" s="255"/>
      <c r="AM39" s="224"/>
      <c r="AN39" s="224"/>
      <c r="AO39" s="224"/>
      <c r="AP39" s="224"/>
      <c r="AQ39" s="224"/>
      <c r="AR39" s="224"/>
      <c r="AS39" s="255"/>
    </row>
    <row r="40" spans="1:45" x14ac:dyDescent="0.25">
      <c r="A40" s="2" t="str">
        <f>'Постановка объектов под напряже'!A42</f>
        <v>1.2.1.1.1.17</v>
      </c>
      <c r="B40" s="262" t="str">
        <f>'Постановка объектов под напряже'!B42</f>
        <v>Замена ОПН-500 кВ</v>
      </c>
      <c r="C40" s="2" t="str">
        <f>'Постановка объектов под напряже'!C42</f>
        <v>I_СПС_2019_1.2.1.1.1.7</v>
      </c>
      <c r="D40" s="224"/>
      <c r="E40" s="224"/>
      <c r="F40" s="224"/>
      <c r="G40" s="224"/>
      <c r="H40" s="224"/>
      <c r="I40" s="224"/>
      <c r="J40" s="255"/>
      <c r="K40" s="224"/>
      <c r="L40" s="224"/>
      <c r="M40" s="224"/>
      <c r="N40" s="224"/>
      <c r="O40" s="224"/>
      <c r="P40" s="224"/>
      <c r="Q40" s="255"/>
      <c r="R40" s="224"/>
      <c r="S40" s="224"/>
      <c r="T40" s="224"/>
      <c r="U40" s="224"/>
      <c r="V40" s="224"/>
      <c r="W40" s="224"/>
      <c r="X40" s="255"/>
      <c r="Y40" s="224"/>
      <c r="Z40" s="224"/>
      <c r="AA40" s="224"/>
      <c r="AB40" s="224"/>
      <c r="AC40" s="224"/>
      <c r="AD40" s="224"/>
      <c r="AE40" s="255"/>
      <c r="AF40" s="224"/>
      <c r="AG40" s="224"/>
      <c r="AH40" s="2"/>
      <c r="AI40" s="262"/>
      <c r="AJ40" s="2"/>
      <c r="AK40" s="224"/>
      <c r="AL40" s="255"/>
      <c r="AM40" s="224"/>
      <c r="AN40" s="224"/>
      <c r="AO40" s="224"/>
      <c r="AP40" s="224"/>
      <c r="AQ40" s="224"/>
      <c r="AR40" s="224"/>
      <c r="AS40" s="255"/>
    </row>
    <row r="41" spans="1:45" ht="31.5" x14ac:dyDescent="0.25">
      <c r="A41" s="2" t="str">
        <f>'Постановка объектов под напряже'!A43</f>
        <v>1.2.1.1.1.18</v>
      </c>
      <c r="B41" s="262" t="str">
        <f>'Постановка объектов под напряже'!B43</f>
        <v>Реконструкция АРА АТ-2, АТ-5, АРА АТ-6</v>
      </c>
      <c r="C41" s="2" t="str">
        <f>'Постановка объектов под напряже'!C43</f>
        <v>I_РЗА_2019_1.2.1.1.1.11</v>
      </c>
      <c r="D41" s="224"/>
      <c r="E41" s="224"/>
      <c r="F41" s="224"/>
      <c r="G41" s="224"/>
      <c r="H41" s="224"/>
      <c r="I41" s="224"/>
      <c r="J41" s="255">
        <f t="shared" si="0"/>
        <v>3</v>
      </c>
      <c r="K41" s="224"/>
      <c r="L41" s="224"/>
      <c r="M41" s="224"/>
      <c r="N41" s="224"/>
      <c r="O41" s="224"/>
      <c r="P41" s="224"/>
      <c r="Q41" s="255"/>
      <c r="R41" s="224"/>
      <c r="S41" s="224"/>
      <c r="T41" s="224"/>
      <c r="U41" s="224"/>
      <c r="V41" s="224"/>
      <c r="W41" s="224"/>
      <c r="X41" s="255">
        <f>'Постановка объектов под напряже'!O43</f>
        <v>1</v>
      </c>
      <c r="Y41" s="224"/>
      <c r="Z41" s="224"/>
      <c r="AA41" s="224"/>
      <c r="AB41" s="224"/>
      <c r="AC41" s="224"/>
      <c r="AD41" s="224"/>
      <c r="AE41" s="255">
        <f>'Постановка объектов под напряже'!U43</f>
        <v>2</v>
      </c>
      <c r="AF41" s="224"/>
      <c r="AG41" s="224"/>
      <c r="AH41" s="2"/>
      <c r="AI41" s="262"/>
      <c r="AJ41" s="2"/>
      <c r="AK41" s="224"/>
      <c r="AL41" s="255"/>
      <c r="AM41" s="224"/>
      <c r="AN41" s="224"/>
      <c r="AO41" s="224"/>
      <c r="AP41" s="224"/>
      <c r="AQ41" s="224"/>
      <c r="AR41" s="224"/>
      <c r="AS41" s="255"/>
    </row>
    <row r="42" spans="1:45" x14ac:dyDescent="0.25">
      <c r="A42" s="2" t="str">
        <f>'Постановка объектов под напряже'!A44</f>
        <v>1.2.1.1.1.19</v>
      </c>
      <c r="B42" s="262" t="str">
        <f>'Постановка объектов под напряже'!B44</f>
        <v xml:space="preserve">Реконструкция ДЗШ, УРОВ 220 кВ </v>
      </c>
      <c r="C42" s="2" t="str">
        <f>'Постановка объектов под напряже'!C44</f>
        <v>I_РЗА_2019_1.2.1.1.1.12</v>
      </c>
      <c r="D42" s="224"/>
      <c r="E42" s="224"/>
      <c r="F42" s="224"/>
      <c r="G42" s="224"/>
      <c r="H42" s="224"/>
      <c r="I42" s="224"/>
      <c r="J42" s="255">
        <f t="shared" si="0"/>
        <v>4</v>
      </c>
      <c r="K42" s="224"/>
      <c r="L42" s="224"/>
      <c r="M42" s="224"/>
      <c r="N42" s="224"/>
      <c r="O42" s="224"/>
      <c r="P42" s="224"/>
      <c r="Q42" s="255"/>
      <c r="R42" s="224"/>
      <c r="S42" s="224"/>
      <c r="T42" s="224"/>
      <c r="U42" s="224"/>
      <c r="V42" s="224"/>
      <c r="W42" s="224"/>
      <c r="X42" s="255">
        <f>'Постановка объектов под напряже'!O44</f>
        <v>1</v>
      </c>
      <c r="Y42" s="224"/>
      <c r="Z42" s="224"/>
      <c r="AA42" s="224"/>
      <c r="AB42" s="224"/>
      <c r="AC42" s="224"/>
      <c r="AD42" s="224"/>
      <c r="AE42" s="255">
        <f>'Постановка объектов под напряже'!U44</f>
        <v>3</v>
      </c>
      <c r="AF42" s="224"/>
      <c r="AG42" s="224"/>
      <c r="AH42" s="2"/>
      <c r="AI42" s="262"/>
      <c r="AJ42" s="2"/>
      <c r="AK42" s="224"/>
      <c r="AL42" s="255"/>
      <c r="AM42" s="224"/>
      <c r="AN42" s="224"/>
      <c r="AO42" s="224"/>
      <c r="AP42" s="224"/>
      <c r="AQ42" s="224"/>
      <c r="AR42" s="224"/>
      <c r="AS42" s="255"/>
    </row>
    <row r="43" spans="1:45" x14ac:dyDescent="0.25">
      <c r="A43" s="2" t="str">
        <f>'Постановка объектов под напряже'!A45</f>
        <v>1.2.1.1.1.20</v>
      </c>
      <c r="B43" s="262" t="str">
        <f>'Постановка объектов под напряже'!B45</f>
        <v>Замена В-220 (ПИР)</v>
      </c>
      <c r="C43" s="2" t="str">
        <f>'Постановка объектов под напряже'!C45</f>
        <v>I_СПС_2021_1.2.1.1.1.1</v>
      </c>
      <c r="D43" s="224"/>
      <c r="E43" s="224"/>
      <c r="F43" s="224"/>
      <c r="G43" s="224"/>
      <c r="H43" s="224"/>
      <c r="I43" s="224"/>
      <c r="J43" s="255"/>
      <c r="K43" s="224"/>
      <c r="L43" s="224"/>
      <c r="M43" s="224"/>
      <c r="N43" s="224"/>
      <c r="O43" s="224"/>
      <c r="P43" s="224"/>
      <c r="Q43" s="255"/>
      <c r="R43" s="224"/>
      <c r="S43" s="224"/>
      <c r="T43" s="224"/>
      <c r="U43" s="224"/>
      <c r="V43" s="224"/>
      <c r="W43" s="224"/>
      <c r="X43" s="255"/>
      <c r="Y43" s="224"/>
      <c r="Z43" s="224"/>
      <c r="AA43" s="224"/>
      <c r="AB43" s="224"/>
      <c r="AC43" s="224"/>
      <c r="AD43" s="224"/>
      <c r="AE43" s="255"/>
      <c r="AF43" s="224"/>
      <c r="AG43" s="224"/>
      <c r="AH43" s="2"/>
      <c r="AI43" s="262"/>
      <c r="AJ43" s="2"/>
      <c r="AK43" s="224"/>
      <c r="AL43" s="255"/>
      <c r="AM43" s="224"/>
      <c r="AN43" s="224"/>
      <c r="AO43" s="224"/>
      <c r="AP43" s="224"/>
      <c r="AQ43" s="224"/>
      <c r="AR43" s="224"/>
      <c r="AS43" s="255"/>
    </row>
    <row r="44" spans="1:45" x14ac:dyDescent="0.25">
      <c r="A44" s="2" t="str">
        <f>'Постановка объектов под напряже'!A46</f>
        <v>1.2.1.1.1.21</v>
      </c>
      <c r="B44" s="262" t="str">
        <f>'Постановка объектов под напряже'!B46</f>
        <v>Замена разъединителей 35кВ</v>
      </c>
      <c r="C44" s="2" t="str">
        <f>'Постановка объектов под напряже'!C46</f>
        <v>I_СПС_2021_1.2.1.1.1.2</v>
      </c>
      <c r="D44" s="224"/>
      <c r="E44" s="224"/>
      <c r="F44" s="224"/>
      <c r="G44" s="224"/>
      <c r="H44" s="224"/>
      <c r="I44" s="224"/>
      <c r="J44" s="255"/>
      <c r="K44" s="224"/>
      <c r="L44" s="224"/>
      <c r="M44" s="224"/>
      <c r="N44" s="224"/>
      <c r="O44" s="224"/>
      <c r="P44" s="224"/>
      <c r="Q44" s="255"/>
      <c r="R44" s="224"/>
      <c r="S44" s="224"/>
      <c r="T44" s="224"/>
      <c r="U44" s="224"/>
      <c r="V44" s="224"/>
      <c r="W44" s="224"/>
      <c r="X44" s="255"/>
      <c r="Y44" s="224"/>
      <c r="Z44" s="224"/>
      <c r="AA44" s="224"/>
      <c r="AB44" s="224"/>
      <c r="AC44" s="224"/>
      <c r="AD44" s="224"/>
      <c r="AE44" s="255"/>
      <c r="AF44" s="224"/>
      <c r="AG44" s="224"/>
      <c r="AH44" s="2"/>
      <c r="AI44" s="262"/>
      <c r="AJ44" s="2"/>
      <c r="AK44" s="224"/>
      <c r="AL44" s="255"/>
      <c r="AM44" s="224"/>
      <c r="AN44" s="224"/>
      <c r="AO44" s="224"/>
      <c r="AP44" s="224"/>
      <c r="AQ44" s="224"/>
      <c r="AR44" s="224"/>
      <c r="AS44" s="255"/>
    </row>
    <row r="45" spans="1:45" x14ac:dyDescent="0.25">
      <c r="A45" s="2" t="str">
        <f>'Постановка объектов под напряже'!A47</f>
        <v>1.2.1.1.1.22</v>
      </c>
      <c r="B45" s="262" t="str">
        <f>'Постановка объектов под напряже'!B47</f>
        <v>Реконструкция РЗА АТ (ПИР)</v>
      </c>
      <c r="C45" s="2" t="str">
        <f>'Постановка объектов под напряже'!C47</f>
        <v>I_РЗА_2021_1.2.1.1.1.4</v>
      </c>
      <c r="D45" s="224"/>
      <c r="E45" s="224"/>
      <c r="F45" s="224"/>
      <c r="G45" s="224"/>
      <c r="H45" s="224"/>
      <c r="I45" s="224"/>
      <c r="J45" s="255"/>
      <c r="K45" s="224"/>
      <c r="L45" s="224"/>
      <c r="M45" s="224"/>
      <c r="N45" s="224"/>
      <c r="O45" s="224"/>
      <c r="P45" s="224"/>
      <c r="Q45" s="255"/>
      <c r="R45" s="224"/>
      <c r="S45" s="224"/>
      <c r="T45" s="224"/>
      <c r="U45" s="224"/>
      <c r="V45" s="224"/>
      <c r="W45" s="224"/>
      <c r="X45" s="255"/>
      <c r="Y45" s="224"/>
      <c r="Z45" s="224"/>
      <c r="AA45" s="224"/>
      <c r="AB45" s="224"/>
      <c r="AC45" s="224"/>
      <c r="AD45" s="224"/>
      <c r="AE45" s="255"/>
      <c r="AF45" s="224"/>
      <c r="AG45" s="224"/>
      <c r="AH45" s="2"/>
      <c r="AI45" s="262"/>
      <c r="AJ45" s="2"/>
      <c r="AK45" s="224"/>
      <c r="AL45" s="255"/>
      <c r="AM45" s="224"/>
      <c r="AN45" s="224"/>
      <c r="AO45" s="224"/>
      <c r="AP45" s="224"/>
      <c r="AQ45" s="224"/>
      <c r="AR45" s="224"/>
      <c r="AS45" s="255"/>
    </row>
    <row r="46" spans="1:45" x14ac:dyDescent="0.25">
      <c r="A46" s="2" t="str">
        <f>'Постановка объектов под напряже'!A48</f>
        <v>1.2.1.1.1.23</v>
      </c>
      <c r="B46" s="262" t="str">
        <f>'Постановка объектов под напряже'!B48</f>
        <v>Реконструкция ОБР (ПИР)</v>
      </c>
      <c r="C46" s="2" t="str">
        <f>'Постановка объектов под напряже'!C48</f>
        <v>I_РЗА_2021_1.2.1.1.1.5</v>
      </c>
      <c r="D46" s="224"/>
      <c r="E46" s="224"/>
      <c r="F46" s="224"/>
      <c r="G46" s="224"/>
      <c r="H46" s="224"/>
      <c r="I46" s="224"/>
      <c r="J46" s="255"/>
      <c r="K46" s="224"/>
      <c r="L46" s="224"/>
      <c r="M46" s="224"/>
      <c r="N46" s="224"/>
      <c r="O46" s="224"/>
      <c r="P46" s="224"/>
      <c r="Q46" s="255"/>
      <c r="R46" s="224"/>
      <c r="S46" s="224"/>
      <c r="T46" s="224"/>
      <c r="U46" s="224"/>
      <c r="V46" s="224"/>
      <c r="W46" s="224"/>
      <c r="X46" s="255"/>
      <c r="Y46" s="224"/>
      <c r="Z46" s="224"/>
      <c r="AA46" s="224"/>
      <c r="AB46" s="224"/>
      <c r="AC46" s="224"/>
      <c r="AD46" s="224"/>
      <c r="AE46" s="255"/>
      <c r="AF46" s="224"/>
      <c r="AG46" s="224"/>
      <c r="AH46" s="2"/>
      <c r="AI46" s="262"/>
      <c r="AJ46" s="2"/>
      <c r="AK46" s="224"/>
      <c r="AL46" s="255"/>
      <c r="AM46" s="224"/>
      <c r="AN46" s="224"/>
      <c r="AO46" s="224"/>
      <c r="AP46" s="224"/>
      <c r="AQ46" s="224"/>
      <c r="AR46" s="224"/>
      <c r="AS46" s="255"/>
    </row>
    <row r="47" spans="1:45" ht="31.5" x14ac:dyDescent="0.25">
      <c r="A47" s="18" t="str">
        <f>'Постановка объектов под напряже'!A49</f>
        <v>1.2.1.1.1.24</v>
      </c>
      <c r="B47" s="356" t="str">
        <f>'Постановка объектов под напряже'!B49</f>
        <v>Реконструкция автоматики сигнализации ЩПТ (ПИР)</v>
      </c>
      <c r="C47" s="18" t="str">
        <f>'Постановка объектов под напряже'!C49</f>
        <v>I_РЗА_2021_1.2.1.1.1.6</v>
      </c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18"/>
      <c r="AI47" s="356"/>
      <c r="AJ47" s="18"/>
      <c r="AK47" s="255"/>
      <c r="AL47" s="255"/>
      <c r="AM47" s="255"/>
      <c r="AN47" s="255"/>
      <c r="AO47" s="255"/>
      <c r="AP47" s="255"/>
      <c r="AQ47" s="255"/>
      <c r="AR47" s="255"/>
      <c r="AS47" s="255"/>
    </row>
    <row r="48" spans="1:45" x14ac:dyDescent="0.25">
      <c r="A48" s="2" t="str">
        <f>'Постановка объектов под напряже'!A50</f>
        <v>1.2.1.1.2</v>
      </c>
      <c r="B48" s="262" t="str">
        <f>'Постановка объектов под напряже'!B50</f>
        <v>ПС Буйская</v>
      </c>
      <c r="C48" s="2" t="str">
        <f>'Постановка объектов под напряже'!C50</f>
        <v>Г</v>
      </c>
      <c r="D48" s="224"/>
      <c r="E48" s="224"/>
      <c r="F48" s="224"/>
      <c r="G48" s="224"/>
      <c r="H48" s="224"/>
      <c r="I48" s="224"/>
      <c r="J48" s="255">
        <f t="shared" si="0"/>
        <v>94</v>
      </c>
      <c r="K48" s="224"/>
      <c r="L48" s="224"/>
      <c r="M48" s="224"/>
      <c r="N48" s="224"/>
      <c r="O48" s="224"/>
      <c r="P48" s="224"/>
      <c r="Q48" s="255">
        <f>'Постановка объектов под напряже'!I50</f>
        <v>1</v>
      </c>
      <c r="R48" s="224"/>
      <c r="S48" s="224"/>
      <c r="T48" s="224"/>
      <c r="U48" s="224"/>
      <c r="V48" s="224"/>
      <c r="W48" s="224"/>
      <c r="X48" s="255">
        <f>'Постановка объектов под напряже'!O50</f>
        <v>11</v>
      </c>
      <c r="Y48" s="224"/>
      <c r="Z48" s="224"/>
      <c r="AA48" s="224"/>
      <c r="AB48" s="224"/>
      <c r="AC48" s="224"/>
      <c r="AD48" s="224"/>
      <c r="AE48" s="255">
        <f>'Постановка объектов под напряже'!U50</f>
        <v>19</v>
      </c>
      <c r="AF48" s="224"/>
      <c r="AG48" s="224"/>
      <c r="AH48" s="2"/>
      <c r="AI48" s="262"/>
      <c r="AJ48" s="2"/>
      <c r="AK48" s="224"/>
      <c r="AL48" s="255">
        <f>'Постановка объектов под напряже'!AA50</f>
        <v>29</v>
      </c>
      <c r="AM48" s="224"/>
      <c r="AN48" s="224"/>
      <c r="AO48" s="224"/>
      <c r="AP48" s="224"/>
      <c r="AQ48" s="224"/>
      <c r="AR48" s="224"/>
      <c r="AS48" s="255">
        <f>'Постановка объектов под напряже'!AG50</f>
        <v>34</v>
      </c>
    </row>
    <row r="49" spans="1:45" s="120" customFormat="1" x14ac:dyDescent="0.25">
      <c r="A49" s="2" t="str">
        <f>'Постановка объектов под напряже'!A51</f>
        <v>1.2.1.1.2.1</v>
      </c>
      <c r="B49" s="262" t="str">
        <f>'Постановка объектов под напряже'!B51</f>
        <v>Замена ТТ-500 кВ</v>
      </c>
      <c r="C49" s="2" t="str">
        <f>'Постановка объектов под напряже'!C51</f>
        <v>I_СПС_2016_1.2.1.1.2.2</v>
      </c>
      <c r="D49" s="224"/>
      <c r="E49" s="224"/>
      <c r="F49" s="224"/>
      <c r="G49" s="224"/>
      <c r="H49" s="224"/>
      <c r="I49" s="224"/>
      <c r="J49" s="255">
        <f t="shared" si="0"/>
        <v>1</v>
      </c>
      <c r="K49" s="224"/>
      <c r="L49" s="224"/>
      <c r="M49" s="224"/>
      <c r="N49" s="224"/>
      <c r="O49" s="224"/>
      <c r="P49" s="224"/>
      <c r="Q49" s="255">
        <f>'Постановка объектов под напряже'!I51</f>
        <v>1</v>
      </c>
      <c r="R49" s="224"/>
      <c r="S49" s="224"/>
      <c r="T49" s="224"/>
      <c r="U49" s="224"/>
      <c r="V49" s="224"/>
      <c r="W49" s="224"/>
      <c r="X49" s="255"/>
      <c r="Y49" s="224"/>
      <c r="Z49" s="224"/>
      <c r="AA49" s="224"/>
      <c r="AB49" s="224"/>
      <c r="AC49" s="224"/>
      <c r="AD49" s="224"/>
      <c r="AE49" s="255"/>
      <c r="AF49" s="224"/>
      <c r="AG49" s="224"/>
      <c r="AH49" s="2"/>
      <c r="AI49" s="262"/>
      <c r="AJ49" s="2"/>
      <c r="AK49" s="224"/>
      <c r="AL49" s="255"/>
      <c r="AM49" s="224"/>
      <c r="AN49" s="224"/>
      <c r="AO49" s="224"/>
      <c r="AP49" s="224"/>
      <c r="AQ49" s="224"/>
      <c r="AR49" s="224"/>
      <c r="AS49" s="255"/>
    </row>
    <row r="50" spans="1:45" x14ac:dyDescent="0.25">
      <c r="A50" s="2" t="str">
        <f>'Постановка объектов под напряже'!A52</f>
        <v>1.2.1.1.2.2</v>
      </c>
      <c r="B50" s="262" t="str">
        <f>'Постановка объектов под напряже'!B52</f>
        <v xml:space="preserve">Модернизация ПА-220, 500 кВ </v>
      </c>
      <c r="C50" s="2" t="str">
        <f>'Постановка объектов под напряже'!C52</f>
        <v>I_РЗА_2016_1.2.1.1.2.5</v>
      </c>
      <c r="D50" s="224"/>
      <c r="E50" s="224"/>
      <c r="F50" s="224"/>
      <c r="G50" s="224"/>
      <c r="H50" s="224"/>
      <c r="I50" s="224"/>
      <c r="J50" s="255">
        <f t="shared" si="0"/>
        <v>4</v>
      </c>
      <c r="K50" s="224"/>
      <c r="L50" s="224"/>
      <c r="M50" s="224"/>
      <c r="N50" s="224"/>
      <c r="O50" s="224"/>
      <c r="P50" s="224"/>
      <c r="Q50" s="255"/>
      <c r="R50" s="224"/>
      <c r="S50" s="224"/>
      <c r="T50" s="224"/>
      <c r="U50" s="224"/>
      <c r="V50" s="224"/>
      <c r="W50" s="224"/>
      <c r="X50" s="255"/>
      <c r="Y50" s="224"/>
      <c r="Z50" s="224"/>
      <c r="AA50" s="224"/>
      <c r="AB50" s="224"/>
      <c r="AC50" s="224"/>
      <c r="AD50" s="224"/>
      <c r="AE50" s="255">
        <f>'Постановка объектов под напряже'!U52</f>
        <v>4</v>
      </c>
      <c r="AF50" s="224"/>
      <c r="AG50" s="224"/>
      <c r="AH50" s="2"/>
      <c r="AI50" s="262"/>
      <c r="AJ50" s="2"/>
      <c r="AK50" s="224"/>
      <c r="AL50" s="255"/>
      <c r="AM50" s="224"/>
      <c r="AN50" s="224"/>
      <c r="AO50" s="224"/>
      <c r="AP50" s="224"/>
      <c r="AQ50" s="224"/>
      <c r="AR50" s="224"/>
      <c r="AS50" s="255"/>
    </row>
    <row r="51" spans="1:45" x14ac:dyDescent="0.25">
      <c r="A51" s="2" t="str">
        <f>'Постановка объектов под напряже'!A53</f>
        <v>1.2.1.1.2.3</v>
      </c>
      <c r="B51" s="262" t="str">
        <f>'Постановка объектов под напряже'!B53</f>
        <v>Реконструкция защит ВЛ-500 кВ</v>
      </c>
      <c r="C51" s="2" t="str">
        <f>'Постановка объектов под напряже'!C53</f>
        <v>I_РЗА_2018_1.2.1.1.2.1</v>
      </c>
      <c r="D51" s="224"/>
      <c r="E51" s="224"/>
      <c r="F51" s="224"/>
      <c r="G51" s="224"/>
      <c r="H51" s="224"/>
      <c r="I51" s="224"/>
      <c r="J51" s="255">
        <f t="shared" si="0"/>
        <v>13</v>
      </c>
      <c r="K51" s="224"/>
      <c r="L51" s="224"/>
      <c r="M51" s="224"/>
      <c r="N51" s="224"/>
      <c r="O51" s="224"/>
      <c r="P51" s="224"/>
      <c r="Q51" s="255"/>
      <c r="R51" s="224"/>
      <c r="S51" s="224"/>
      <c r="T51" s="224"/>
      <c r="U51" s="224"/>
      <c r="V51" s="224"/>
      <c r="W51" s="224"/>
      <c r="X51" s="255">
        <f>'Постановка объектов под напряже'!O53</f>
        <v>1</v>
      </c>
      <c r="Y51" s="224"/>
      <c r="Z51" s="224"/>
      <c r="AA51" s="224"/>
      <c r="AB51" s="224"/>
      <c r="AC51" s="224"/>
      <c r="AD51" s="224"/>
      <c r="AE51" s="255">
        <f>'Постановка объектов под напряже'!U53</f>
        <v>5</v>
      </c>
      <c r="AF51" s="224"/>
      <c r="AG51" s="224"/>
      <c r="AH51" s="2"/>
      <c r="AI51" s="262"/>
      <c r="AJ51" s="2"/>
      <c r="AK51" s="224"/>
      <c r="AL51" s="255">
        <f>'Постановка объектов под напряже'!AA53</f>
        <v>7</v>
      </c>
      <c r="AM51" s="224"/>
      <c r="AN51" s="224"/>
      <c r="AO51" s="224"/>
      <c r="AP51" s="224"/>
      <c r="AQ51" s="224"/>
      <c r="AR51" s="224"/>
      <c r="AS51" s="255"/>
    </row>
    <row r="52" spans="1:45" x14ac:dyDescent="0.25">
      <c r="A52" s="2" t="str">
        <f>'Постановка объектов под напряже'!A54</f>
        <v>1.2.1.1.2.4</v>
      </c>
      <c r="B52" s="262" t="str">
        <f>'Постановка объектов под напряже'!B54</f>
        <v>Замена РЗА ВЛ-220 кВ</v>
      </c>
      <c r="C52" s="2" t="str">
        <f>'Постановка объектов под напряже'!C54</f>
        <v>I_РЗА_2018_1.2.1.1.2.3</v>
      </c>
      <c r="D52" s="224"/>
      <c r="E52" s="224"/>
      <c r="F52" s="224"/>
      <c r="G52" s="224"/>
      <c r="H52" s="224"/>
      <c r="I52" s="224"/>
      <c r="J52" s="255">
        <f t="shared" si="0"/>
        <v>2</v>
      </c>
      <c r="K52" s="224"/>
      <c r="L52" s="224"/>
      <c r="M52" s="224"/>
      <c r="N52" s="224"/>
      <c r="O52" s="224"/>
      <c r="P52" s="224"/>
      <c r="Q52" s="255"/>
      <c r="R52" s="224"/>
      <c r="S52" s="224"/>
      <c r="T52" s="224"/>
      <c r="U52" s="224"/>
      <c r="V52" s="224"/>
      <c r="W52" s="224"/>
      <c r="X52" s="255">
        <f>'Постановка объектов под напряже'!O54</f>
        <v>2</v>
      </c>
      <c r="Y52" s="224"/>
      <c r="Z52" s="224"/>
      <c r="AA52" s="224"/>
      <c r="AB52" s="224"/>
      <c r="AC52" s="224"/>
      <c r="AD52" s="224"/>
      <c r="AE52" s="255"/>
      <c r="AF52" s="224"/>
      <c r="AG52" s="224"/>
      <c r="AH52" s="2"/>
      <c r="AI52" s="262"/>
      <c r="AJ52" s="2"/>
      <c r="AK52" s="224"/>
      <c r="AL52" s="255"/>
      <c r="AM52" s="224"/>
      <c r="AN52" s="224"/>
      <c r="AO52" s="224"/>
      <c r="AP52" s="224"/>
      <c r="AQ52" s="224"/>
      <c r="AR52" s="224"/>
      <c r="AS52" s="255"/>
    </row>
    <row r="53" spans="1:45" x14ac:dyDescent="0.25">
      <c r="A53" s="2" t="str">
        <f>'Постановка объектов под напряже'!A55</f>
        <v>1.2.1.1.2.5</v>
      </c>
      <c r="B53" s="262" t="str">
        <f>'Постановка объектов под напряже'!B55</f>
        <v>Реконструкция ДЗШ-500 кВ</v>
      </c>
      <c r="C53" s="2" t="str">
        <f>'Постановка объектов под напряже'!C55</f>
        <v>I_РЗА_2018_1.2.1.1.2.5</v>
      </c>
      <c r="D53" s="224"/>
      <c r="E53" s="224"/>
      <c r="F53" s="224"/>
      <c r="G53" s="224"/>
      <c r="H53" s="224"/>
      <c r="I53" s="224"/>
      <c r="J53" s="255">
        <f t="shared" si="0"/>
        <v>4</v>
      </c>
      <c r="K53" s="224"/>
      <c r="L53" s="224"/>
      <c r="M53" s="224"/>
      <c r="N53" s="224"/>
      <c r="O53" s="224"/>
      <c r="P53" s="224"/>
      <c r="Q53" s="255"/>
      <c r="R53" s="224"/>
      <c r="S53" s="224"/>
      <c r="T53" s="224"/>
      <c r="U53" s="224"/>
      <c r="V53" s="224"/>
      <c r="W53" s="224"/>
      <c r="X53" s="255">
        <f>'Постановка объектов под напряже'!O55</f>
        <v>4</v>
      </c>
      <c r="Y53" s="224"/>
      <c r="Z53" s="224"/>
      <c r="AA53" s="224"/>
      <c r="AB53" s="224"/>
      <c r="AC53" s="224"/>
      <c r="AD53" s="224"/>
      <c r="AE53" s="255"/>
      <c r="AF53" s="224"/>
      <c r="AG53" s="224"/>
      <c r="AH53" s="2"/>
      <c r="AI53" s="262"/>
      <c r="AJ53" s="2"/>
      <c r="AK53" s="224"/>
      <c r="AL53" s="255"/>
      <c r="AM53" s="224"/>
      <c r="AN53" s="224"/>
      <c r="AO53" s="224"/>
      <c r="AP53" s="224"/>
      <c r="AQ53" s="224"/>
      <c r="AR53" s="224"/>
      <c r="AS53" s="255"/>
    </row>
    <row r="54" spans="1:45" x14ac:dyDescent="0.25">
      <c r="A54" s="2" t="str">
        <f>'Постановка объектов под напряже'!A56</f>
        <v>1.2.1.1.2.6</v>
      </c>
      <c r="B54" s="262" t="str">
        <f>'Постановка объектов под напряже'!B56</f>
        <v>Рекоснтрукция защит ВЛ 110 кВ</v>
      </c>
      <c r="C54" s="2" t="str">
        <f>'Постановка объектов под напряже'!C56</f>
        <v>I_РЗА_2018_1.2.1.1.2.6</v>
      </c>
      <c r="D54" s="224"/>
      <c r="E54" s="224"/>
      <c r="F54" s="224"/>
      <c r="G54" s="224"/>
      <c r="H54" s="224"/>
      <c r="I54" s="224"/>
      <c r="J54" s="255">
        <f t="shared" si="0"/>
        <v>3</v>
      </c>
      <c r="K54" s="224"/>
      <c r="L54" s="224"/>
      <c r="M54" s="224"/>
      <c r="N54" s="224"/>
      <c r="O54" s="224"/>
      <c r="P54" s="224"/>
      <c r="Q54" s="255"/>
      <c r="R54" s="224"/>
      <c r="S54" s="224"/>
      <c r="T54" s="224"/>
      <c r="U54" s="224"/>
      <c r="V54" s="224"/>
      <c r="W54" s="224"/>
      <c r="X54" s="255"/>
      <c r="Y54" s="224"/>
      <c r="Z54" s="224"/>
      <c r="AA54" s="224"/>
      <c r="AB54" s="224"/>
      <c r="AC54" s="224"/>
      <c r="AD54" s="224"/>
      <c r="AE54" s="255"/>
      <c r="AF54" s="224"/>
      <c r="AG54" s="224"/>
      <c r="AH54" s="2"/>
      <c r="AI54" s="262"/>
      <c r="AJ54" s="2"/>
      <c r="AK54" s="224"/>
      <c r="AL54" s="255">
        <f>'Постановка объектов под напряже'!AA56</f>
        <v>3</v>
      </c>
      <c r="AM54" s="224"/>
      <c r="AN54" s="224"/>
      <c r="AO54" s="224"/>
      <c r="AP54" s="224"/>
      <c r="AQ54" s="224"/>
      <c r="AR54" s="224"/>
      <c r="AS54" s="255"/>
    </row>
    <row r="55" spans="1:45" x14ac:dyDescent="0.25">
      <c r="A55" s="2" t="str">
        <f>'Постановка объектов под напряже'!A57</f>
        <v>1.2.1.1.2.7</v>
      </c>
      <c r="B55" s="262" t="str">
        <f>'Постановка объектов под напряже'!B57</f>
        <v xml:space="preserve">Замена КС-500 кВ </v>
      </c>
      <c r="C55" s="2" t="str">
        <f>'Постановка объектов под напряже'!C57</f>
        <v>I_СПС_2019_1.2.1.1.2.2</v>
      </c>
      <c r="D55" s="224"/>
      <c r="E55" s="224"/>
      <c r="F55" s="224"/>
      <c r="G55" s="224"/>
      <c r="H55" s="224"/>
      <c r="I55" s="224"/>
      <c r="J55" s="255">
        <f t="shared" si="0"/>
        <v>10</v>
      </c>
      <c r="K55" s="224"/>
      <c r="L55" s="224"/>
      <c r="M55" s="224"/>
      <c r="N55" s="224"/>
      <c r="O55" s="224"/>
      <c r="P55" s="224"/>
      <c r="Q55" s="255"/>
      <c r="R55" s="224"/>
      <c r="S55" s="224"/>
      <c r="T55" s="224"/>
      <c r="U55" s="224"/>
      <c r="V55" s="224"/>
      <c r="W55" s="224"/>
      <c r="X55" s="255"/>
      <c r="Y55" s="224"/>
      <c r="Z55" s="224"/>
      <c r="AA55" s="224"/>
      <c r="AB55" s="224"/>
      <c r="AC55" s="224"/>
      <c r="AD55" s="224"/>
      <c r="AE55" s="255">
        <f>'Постановка объектов под напряже'!U57</f>
        <v>10</v>
      </c>
      <c r="AF55" s="224"/>
      <c r="AG55" s="224"/>
      <c r="AH55" s="2"/>
      <c r="AI55" s="262"/>
      <c r="AJ55" s="2"/>
      <c r="AK55" s="224"/>
      <c r="AL55" s="255"/>
      <c r="AM55" s="224"/>
      <c r="AN55" s="224"/>
      <c r="AO55" s="224"/>
      <c r="AP55" s="224"/>
      <c r="AQ55" s="224"/>
      <c r="AR55" s="224"/>
      <c r="AS55" s="255"/>
    </row>
    <row r="56" spans="1:45" x14ac:dyDescent="0.25">
      <c r="A56" s="2" t="str">
        <f>'Постановка объектов под напряже'!A58</f>
        <v>1.2.1.1.2.8</v>
      </c>
      <c r="B56" s="262" t="str">
        <f>'Постановка объектов под напряже'!B58</f>
        <v>Реконструкция подъездной дороги</v>
      </c>
      <c r="C56" s="2" t="str">
        <f>'Постановка объектов под напряже'!C58</f>
        <v>I_СПС_2019_1.2.1.1.2.3</v>
      </c>
      <c r="D56" s="224"/>
      <c r="E56" s="224"/>
      <c r="F56" s="224"/>
      <c r="G56" s="224"/>
      <c r="H56" s="224"/>
      <c r="I56" s="224"/>
      <c r="J56" s="255"/>
      <c r="K56" s="224"/>
      <c r="L56" s="224"/>
      <c r="M56" s="224"/>
      <c r="N56" s="224"/>
      <c r="O56" s="224"/>
      <c r="P56" s="224"/>
      <c r="Q56" s="255"/>
      <c r="R56" s="224"/>
      <c r="S56" s="224"/>
      <c r="T56" s="224"/>
      <c r="U56" s="224"/>
      <c r="V56" s="224"/>
      <c r="W56" s="224"/>
      <c r="X56" s="255"/>
      <c r="Y56" s="224"/>
      <c r="Z56" s="224"/>
      <c r="AA56" s="224"/>
      <c r="AB56" s="224"/>
      <c r="AC56" s="224"/>
      <c r="AD56" s="224"/>
      <c r="AE56" s="255"/>
      <c r="AF56" s="224"/>
      <c r="AG56" s="224"/>
      <c r="AH56" s="2"/>
      <c r="AI56" s="262"/>
      <c r="AJ56" s="2"/>
      <c r="AK56" s="224"/>
      <c r="AL56" s="255"/>
      <c r="AM56" s="224"/>
      <c r="AN56" s="224"/>
      <c r="AO56" s="224"/>
      <c r="AP56" s="224"/>
      <c r="AQ56" s="224"/>
      <c r="AR56" s="224"/>
      <c r="AS56" s="255"/>
    </row>
    <row r="57" spans="1:45" x14ac:dyDescent="0.25">
      <c r="A57" s="2" t="str">
        <f>'Постановка объектов под напряже'!A59</f>
        <v>1.2.1.1.2.9</v>
      </c>
      <c r="B57" s="262" t="str">
        <f>'Постановка объектов под напряже'!B59</f>
        <v>Замена АТ-1</v>
      </c>
      <c r="C57" s="2" t="str">
        <f>'Постановка объектов под напряже'!C59</f>
        <v>I_СПС_2020_1.2.1.1.2.1</v>
      </c>
      <c r="D57" s="224"/>
      <c r="E57" s="224"/>
      <c r="F57" s="224"/>
      <c r="G57" s="224"/>
      <c r="H57" s="224"/>
      <c r="I57" s="224"/>
      <c r="J57" s="255">
        <f t="shared" si="0"/>
        <v>1</v>
      </c>
      <c r="K57" s="224"/>
      <c r="L57" s="224"/>
      <c r="M57" s="224"/>
      <c r="N57" s="224"/>
      <c r="O57" s="224"/>
      <c r="P57" s="224"/>
      <c r="Q57" s="255"/>
      <c r="R57" s="224"/>
      <c r="S57" s="224"/>
      <c r="T57" s="224"/>
      <c r="U57" s="224"/>
      <c r="V57" s="224"/>
      <c r="W57" s="224"/>
      <c r="X57" s="255"/>
      <c r="Y57" s="224"/>
      <c r="Z57" s="224"/>
      <c r="AA57" s="224"/>
      <c r="AB57" s="224"/>
      <c r="AC57" s="224"/>
      <c r="AD57" s="224"/>
      <c r="AE57" s="255"/>
      <c r="AF57" s="224"/>
      <c r="AG57" s="224"/>
      <c r="AH57" s="2"/>
      <c r="AI57" s="262"/>
      <c r="AJ57" s="2"/>
      <c r="AK57" s="224"/>
      <c r="AL57" s="255"/>
      <c r="AM57" s="224"/>
      <c r="AN57" s="224"/>
      <c r="AO57" s="224"/>
      <c r="AP57" s="224"/>
      <c r="AQ57" s="224"/>
      <c r="AR57" s="224"/>
      <c r="AS57" s="255">
        <f>'Постановка объектов под напряже'!AG59</f>
        <v>1</v>
      </c>
    </row>
    <row r="58" spans="1:45" x14ac:dyDescent="0.25">
      <c r="A58" s="2" t="str">
        <f>'Постановка объектов под напряже'!A60</f>
        <v>1.2.1.1.2.10</v>
      </c>
      <c r="B58" s="262" t="str">
        <f>'Постановка объектов под напряже'!B60</f>
        <v>Замена ТН-500кВ</v>
      </c>
      <c r="C58" s="2" t="str">
        <f>'Постановка объектов под напряже'!C60</f>
        <v>I_СПС_2020_1.2.1.1.2.2</v>
      </c>
      <c r="D58" s="224"/>
      <c r="E58" s="224"/>
      <c r="F58" s="224"/>
      <c r="G58" s="224"/>
      <c r="H58" s="224"/>
      <c r="I58" s="224"/>
      <c r="J58" s="255">
        <f t="shared" si="0"/>
        <v>3</v>
      </c>
      <c r="K58" s="224"/>
      <c r="L58" s="224"/>
      <c r="M58" s="224"/>
      <c r="N58" s="224"/>
      <c r="O58" s="224"/>
      <c r="P58" s="224"/>
      <c r="Q58" s="255"/>
      <c r="R58" s="224"/>
      <c r="S58" s="224"/>
      <c r="T58" s="224"/>
      <c r="U58" s="224"/>
      <c r="V58" s="224"/>
      <c r="W58" s="224"/>
      <c r="X58" s="255"/>
      <c r="Y58" s="224"/>
      <c r="Z58" s="224"/>
      <c r="AA58" s="224"/>
      <c r="AB58" s="224"/>
      <c r="AC58" s="224"/>
      <c r="AD58" s="224"/>
      <c r="AE58" s="255"/>
      <c r="AF58" s="224"/>
      <c r="AG58" s="224"/>
      <c r="AH58" s="2"/>
      <c r="AI58" s="262"/>
      <c r="AJ58" s="2"/>
      <c r="AK58" s="224"/>
      <c r="AL58" s="255"/>
      <c r="AM58" s="224"/>
      <c r="AN58" s="224"/>
      <c r="AO58" s="224"/>
      <c r="AP58" s="224"/>
      <c r="AQ58" s="224"/>
      <c r="AR58" s="224"/>
      <c r="AS58" s="255">
        <f>'Постановка объектов под напряже'!AG60</f>
        <v>3</v>
      </c>
    </row>
    <row r="59" spans="1:45" x14ac:dyDescent="0.25">
      <c r="A59" s="2" t="str">
        <f>'Постановка объектов под напряже'!A61</f>
        <v>1.2.1.1.2.11</v>
      </c>
      <c r="B59" s="262" t="str">
        <f>'Постановка объектов под напряже'!B61</f>
        <v>Замена ТТ-500 кВ и ОПН 500 кВ</v>
      </c>
      <c r="C59" s="2" t="str">
        <f>'Постановка объектов под напряже'!C61</f>
        <v>I_СПС_2020_1.2.1.1.2.3</v>
      </c>
      <c r="D59" s="224"/>
      <c r="E59" s="224"/>
      <c r="F59" s="224"/>
      <c r="G59" s="224"/>
      <c r="H59" s="224"/>
      <c r="I59" s="224"/>
      <c r="J59" s="255">
        <f t="shared" si="0"/>
        <v>6</v>
      </c>
      <c r="K59" s="224"/>
      <c r="L59" s="224"/>
      <c r="M59" s="224"/>
      <c r="N59" s="224"/>
      <c r="O59" s="224"/>
      <c r="P59" s="224"/>
      <c r="Q59" s="255"/>
      <c r="R59" s="224"/>
      <c r="S59" s="224"/>
      <c r="T59" s="224"/>
      <c r="U59" s="224"/>
      <c r="V59" s="224"/>
      <c r="W59" s="224"/>
      <c r="X59" s="255"/>
      <c r="Y59" s="224"/>
      <c r="Z59" s="224"/>
      <c r="AA59" s="224"/>
      <c r="AB59" s="224"/>
      <c r="AC59" s="224"/>
      <c r="AD59" s="224"/>
      <c r="AE59" s="255"/>
      <c r="AF59" s="224"/>
      <c r="AG59" s="224"/>
      <c r="AH59" s="2"/>
      <c r="AI59" s="262"/>
      <c r="AJ59" s="2"/>
      <c r="AK59" s="224"/>
      <c r="AL59" s="255"/>
      <c r="AM59" s="224"/>
      <c r="AN59" s="224"/>
      <c r="AO59" s="224"/>
      <c r="AP59" s="224"/>
      <c r="AQ59" s="224"/>
      <c r="AR59" s="224"/>
      <c r="AS59" s="255">
        <f>'Постановка объектов под напряже'!AG61</f>
        <v>6</v>
      </c>
    </row>
    <row r="60" spans="1:45" x14ac:dyDescent="0.25">
      <c r="A60" s="2" t="str">
        <f>'Постановка объектов под напряже'!A62</f>
        <v>1.2.1.1.2.12</v>
      </c>
      <c r="B60" s="262" t="str">
        <f>'Постановка объектов под напряже'!B62</f>
        <v>Замена ВАЗП</v>
      </c>
      <c r="C60" s="2" t="str">
        <f>'Постановка объектов под напряже'!C62</f>
        <v>I_СПС_2020_1.2.1.1.2.5</v>
      </c>
      <c r="D60" s="224"/>
      <c r="E60" s="224"/>
      <c r="F60" s="224"/>
      <c r="G60" s="224"/>
      <c r="H60" s="224"/>
      <c r="I60" s="224"/>
      <c r="J60" s="255">
        <f t="shared" si="0"/>
        <v>8</v>
      </c>
      <c r="K60" s="224"/>
      <c r="L60" s="224"/>
      <c r="M60" s="224"/>
      <c r="N60" s="224"/>
      <c r="O60" s="224"/>
      <c r="P60" s="224"/>
      <c r="Q60" s="255"/>
      <c r="R60" s="224"/>
      <c r="S60" s="224"/>
      <c r="T60" s="224"/>
      <c r="U60" s="224"/>
      <c r="V60" s="224"/>
      <c r="W60" s="224"/>
      <c r="X60" s="255">
        <f>'Постановка объектов под напряже'!O62</f>
        <v>4</v>
      </c>
      <c r="Y60" s="224"/>
      <c r="Z60" s="224"/>
      <c r="AA60" s="224"/>
      <c r="AB60" s="224"/>
      <c r="AC60" s="224"/>
      <c r="AD60" s="224"/>
      <c r="AE60" s="255"/>
      <c r="AF60" s="224"/>
      <c r="AG60" s="224"/>
      <c r="AH60" s="2"/>
      <c r="AI60" s="262"/>
      <c r="AJ60" s="2"/>
      <c r="AK60" s="224"/>
      <c r="AL60" s="255">
        <f>'Постановка объектов под напряже'!AA62</f>
        <v>4</v>
      </c>
      <c r="AM60" s="224"/>
      <c r="AN60" s="224"/>
      <c r="AO60" s="224"/>
      <c r="AP60" s="224"/>
      <c r="AQ60" s="224"/>
      <c r="AR60" s="224"/>
      <c r="AS60" s="255"/>
    </row>
    <row r="61" spans="1:45" x14ac:dyDescent="0.25">
      <c r="A61" s="2" t="str">
        <f>'Постановка объектов под напряже'!A63</f>
        <v>1.2.1.1.2.13</v>
      </c>
      <c r="B61" s="262" t="str">
        <f>'Постановка объектов под напряже'!B63</f>
        <v>Замена разъединителей 500 кВ</v>
      </c>
      <c r="C61" s="2" t="str">
        <f>'Постановка объектов под напряже'!C63</f>
        <v>I_СПС_2020_1.2.1.1.2.6</v>
      </c>
      <c r="D61" s="224"/>
      <c r="E61" s="224"/>
      <c r="F61" s="224"/>
      <c r="G61" s="224"/>
      <c r="H61" s="224"/>
      <c r="I61" s="224"/>
      <c r="J61" s="255">
        <f t="shared" si="0"/>
        <v>15</v>
      </c>
      <c r="K61" s="224"/>
      <c r="L61" s="224"/>
      <c r="M61" s="224"/>
      <c r="N61" s="224"/>
      <c r="O61" s="224"/>
      <c r="P61" s="224"/>
      <c r="Q61" s="255"/>
      <c r="R61" s="224"/>
      <c r="S61" s="224"/>
      <c r="T61" s="224"/>
      <c r="U61" s="224"/>
      <c r="V61" s="224"/>
      <c r="W61" s="224"/>
      <c r="X61" s="255"/>
      <c r="Y61" s="224"/>
      <c r="Z61" s="224"/>
      <c r="AA61" s="224"/>
      <c r="AB61" s="224"/>
      <c r="AC61" s="224"/>
      <c r="AD61" s="224"/>
      <c r="AE61" s="255"/>
      <c r="AF61" s="224"/>
      <c r="AG61" s="224"/>
      <c r="AH61" s="2"/>
      <c r="AI61" s="262"/>
      <c r="AJ61" s="2"/>
      <c r="AK61" s="224"/>
      <c r="AL61" s="255">
        <f>'Постановка объектов под напряже'!AA63</f>
        <v>9</v>
      </c>
      <c r="AM61" s="224"/>
      <c r="AN61" s="224"/>
      <c r="AO61" s="224"/>
      <c r="AP61" s="224"/>
      <c r="AQ61" s="224"/>
      <c r="AR61" s="224"/>
      <c r="AS61" s="255">
        <f>'Постановка объектов под напряже'!AG63</f>
        <v>6</v>
      </c>
    </row>
    <row r="62" spans="1:45" x14ac:dyDescent="0.25">
      <c r="A62" s="2" t="str">
        <f>'Постановка объектов под напряже'!A64</f>
        <v>1.2.1.1.2.14</v>
      </c>
      <c r="B62" s="262" t="str">
        <f>'Постановка объектов под напряже'!B64</f>
        <v>Замена В-35 кВ</v>
      </c>
      <c r="C62" s="2" t="str">
        <f>'Постановка объектов под напряже'!C64</f>
        <v>I_СПС_2020_1.2.1.1.2.7</v>
      </c>
      <c r="D62" s="224"/>
      <c r="E62" s="224"/>
      <c r="F62" s="224"/>
      <c r="G62" s="224"/>
      <c r="H62" s="224"/>
      <c r="I62" s="224"/>
      <c r="J62" s="255">
        <f t="shared" si="0"/>
        <v>6</v>
      </c>
      <c r="K62" s="224"/>
      <c r="L62" s="224"/>
      <c r="M62" s="224"/>
      <c r="N62" s="224"/>
      <c r="O62" s="224"/>
      <c r="P62" s="224"/>
      <c r="Q62" s="255"/>
      <c r="R62" s="224"/>
      <c r="S62" s="224"/>
      <c r="T62" s="224"/>
      <c r="U62" s="224"/>
      <c r="V62" s="224"/>
      <c r="W62" s="224"/>
      <c r="X62" s="255"/>
      <c r="Y62" s="224"/>
      <c r="Z62" s="224"/>
      <c r="AA62" s="224"/>
      <c r="AB62" s="224"/>
      <c r="AC62" s="224"/>
      <c r="AD62" s="224"/>
      <c r="AE62" s="255"/>
      <c r="AF62" s="224"/>
      <c r="AG62" s="224"/>
      <c r="AH62" s="2"/>
      <c r="AI62" s="262"/>
      <c r="AJ62" s="2"/>
      <c r="AK62" s="224"/>
      <c r="AL62" s="255">
        <f>'Постановка объектов под напряже'!AA64</f>
        <v>6</v>
      </c>
      <c r="AM62" s="224"/>
      <c r="AN62" s="224"/>
      <c r="AO62" s="224"/>
      <c r="AP62" s="224"/>
      <c r="AQ62" s="224"/>
      <c r="AR62" s="224"/>
      <c r="AS62" s="255"/>
    </row>
    <row r="63" spans="1:45" x14ac:dyDescent="0.25">
      <c r="A63" s="2" t="str">
        <f>'Постановка объектов под напряже'!A65</f>
        <v>1.2.1.1.2.15</v>
      </c>
      <c r="B63" s="262" t="str">
        <f>'Постановка объектов под напряже'!B65</f>
        <v>Реконструкции осн защит ВЛ 500</v>
      </c>
      <c r="C63" s="2" t="str">
        <f>'Постановка объектов под напряже'!C65</f>
        <v>I_РЗА_2020_1.2.1.1.2.9</v>
      </c>
      <c r="D63" s="224"/>
      <c r="E63" s="224"/>
      <c r="F63" s="224"/>
      <c r="G63" s="224"/>
      <c r="H63" s="224"/>
      <c r="I63" s="224"/>
      <c r="J63" s="255">
        <f t="shared" si="0"/>
        <v>2</v>
      </c>
      <c r="K63" s="224"/>
      <c r="L63" s="224"/>
      <c r="M63" s="224"/>
      <c r="N63" s="224"/>
      <c r="O63" s="224"/>
      <c r="P63" s="224"/>
      <c r="Q63" s="255"/>
      <c r="R63" s="224"/>
      <c r="S63" s="224"/>
      <c r="T63" s="224"/>
      <c r="U63" s="224"/>
      <c r="V63" s="224"/>
      <c r="W63" s="224"/>
      <c r="X63" s="255"/>
      <c r="Y63" s="224"/>
      <c r="Z63" s="224"/>
      <c r="AA63" s="224"/>
      <c r="AB63" s="224"/>
      <c r="AC63" s="224"/>
      <c r="AD63" s="224"/>
      <c r="AE63" s="255"/>
      <c r="AF63" s="224"/>
      <c r="AG63" s="224"/>
      <c r="AH63" s="2"/>
      <c r="AI63" s="262"/>
      <c r="AJ63" s="2"/>
      <c r="AK63" s="224"/>
      <c r="AL63" s="255"/>
      <c r="AM63" s="224"/>
      <c r="AN63" s="224"/>
      <c r="AO63" s="224"/>
      <c r="AP63" s="224"/>
      <c r="AQ63" s="224"/>
      <c r="AR63" s="224"/>
      <c r="AS63" s="255">
        <f>'Постановка объектов под напряже'!AG65</f>
        <v>2</v>
      </c>
    </row>
    <row r="64" spans="1:45" x14ac:dyDescent="0.25">
      <c r="A64" s="2" t="str">
        <f>'Постановка объектов под напряже'!A66</f>
        <v>1.2.1.1.2.16</v>
      </c>
      <c r="B64" s="262" t="str">
        <f>'Постановка объектов под напряже'!B66</f>
        <v>Рекоснтрукция РЗА ОВ 220 кВ</v>
      </c>
      <c r="C64" s="2" t="str">
        <f>'Постановка объектов под напряже'!C66</f>
        <v>I_РЗА_2020_1.2.1.1.2.11</v>
      </c>
      <c r="D64" s="224"/>
      <c r="E64" s="224"/>
      <c r="F64" s="224"/>
      <c r="G64" s="224"/>
      <c r="H64" s="224"/>
      <c r="I64" s="224"/>
      <c r="J64" s="255">
        <f t="shared" si="0"/>
        <v>2</v>
      </c>
      <c r="K64" s="224"/>
      <c r="L64" s="224"/>
      <c r="M64" s="224"/>
      <c r="N64" s="224"/>
      <c r="O64" s="224"/>
      <c r="P64" s="224"/>
      <c r="Q64" s="255"/>
      <c r="R64" s="224"/>
      <c r="S64" s="224"/>
      <c r="T64" s="224"/>
      <c r="U64" s="224"/>
      <c r="V64" s="224"/>
      <c r="W64" s="224"/>
      <c r="X64" s="255"/>
      <c r="Y64" s="224"/>
      <c r="Z64" s="224"/>
      <c r="AA64" s="224"/>
      <c r="AB64" s="224"/>
      <c r="AC64" s="224"/>
      <c r="AD64" s="224"/>
      <c r="AE64" s="255"/>
      <c r="AF64" s="224"/>
      <c r="AG64" s="224"/>
      <c r="AH64" s="2"/>
      <c r="AI64" s="262"/>
      <c r="AJ64" s="2"/>
      <c r="AK64" s="224"/>
      <c r="AL64" s="255"/>
      <c r="AM64" s="224"/>
      <c r="AN64" s="224"/>
      <c r="AO64" s="224"/>
      <c r="AP64" s="224"/>
      <c r="AQ64" s="224"/>
      <c r="AR64" s="224"/>
      <c r="AS64" s="255">
        <f>'Постановка объектов под напряже'!AG66</f>
        <v>2</v>
      </c>
    </row>
    <row r="65" spans="1:45" x14ac:dyDescent="0.25">
      <c r="A65" s="2" t="str">
        <f>'Постановка объектов под напряже'!A67</f>
        <v>1.2.1.1.2.17</v>
      </c>
      <c r="B65" s="262" t="str">
        <f>'Постановка объектов под напряже'!B67</f>
        <v>Замена ввода АТ 500 кВ</v>
      </c>
      <c r="C65" s="2" t="str">
        <f>'Постановка объектов под напряже'!C67</f>
        <v>I_СПС_2021_1.2.1.1.2.2</v>
      </c>
      <c r="D65" s="224"/>
      <c r="E65" s="224"/>
      <c r="F65" s="224"/>
      <c r="G65" s="224"/>
      <c r="H65" s="224"/>
      <c r="I65" s="224"/>
      <c r="J65" s="255">
        <f t="shared" si="0"/>
        <v>2</v>
      </c>
      <c r="K65" s="224"/>
      <c r="L65" s="224"/>
      <c r="M65" s="224"/>
      <c r="N65" s="224"/>
      <c r="O65" s="224"/>
      <c r="P65" s="224"/>
      <c r="Q65" s="255"/>
      <c r="R65" s="224"/>
      <c r="S65" s="224"/>
      <c r="T65" s="224"/>
      <c r="U65" s="224"/>
      <c r="V65" s="224"/>
      <c r="W65" s="224"/>
      <c r="X65" s="255"/>
      <c r="Y65" s="224"/>
      <c r="Z65" s="224"/>
      <c r="AA65" s="224"/>
      <c r="AB65" s="224"/>
      <c r="AC65" s="224"/>
      <c r="AD65" s="224"/>
      <c r="AE65" s="255"/>
      <c r="AF65" s="224"/>
      <c r="AG65" s="224"/>
      <c r="AH65" s="2"/>
      <c r="AI65" s="262"/>
      <c r="AJ65" s="2"/>
      <c r="AK65" s="224"/>
      <c r="AL65" s="255"/>
      <c r="AM65" s="224"/>
      <c r="AN65" s="224"/>
      <c r="AO65" s="224"/>
      <c r="AP65" s="224"/>
      <c r="AQ65" s="224"/>
      <c r="AR65" s="224"/>
      <c r="AS65" s="255">
        <f>'Постановка объектов под напряже'!AG67</f>
        <v>2</v>
      </c>
    </row>
    <row r="66" spans="1:45" s="120" customFormat="1" x14ac:dyDescent="0.25">
      <c r="A66" s="2" t="str">
        <f>'Постановка объектов под напряже'!A68</f>
        <v>1.2.1.1.2.18</v>
      </c>
      <c r="B66" s="262" t="str">
        <f>'Постановка объектов под напряже'!B68</f>
        <v>Замена В-220 кВ и ТТ-220 кВ (ПИР)</v>
      </c>
      <c r="C66" s="2" t="str">
        <f>'Постановка объектов под напряже'!C68</f>
        <v>I_СПС_2021_1.2.1.1.2.6</v>
      </c>
      <c r="D66" s="224"/>
      <c r="E66" s="224"/>
      <c r="F66" s="224"/>
      <c r="G66" s="224"/>
      <c r="H66" s="224"/>
      <c r="I66" s="224"/>
      <c r="J66" s="255"/>
      <c r="K66" s="224"/>
      <c r="L66" s="224"/>
      <c r="M66" s="224"/>
      <c r="N66" s="224"/>
      <c r="O66" s="224"/>
      <c r="P66" s="224"/>
      <c r="Q66" s="255"/>
      <c r="R66" s="224"/>
      <c r="S66" s="224"/>
      <c r="T66" s="224"/>
      <c r="U66" s="224"/>
      <c r="V66" s="224"/>
      <c r="W66" s="224"/>
      <c r="X66" s="255"/>
      <c r="Y66" s="224"/>
      <c r="Z66" s="224"/>
      <c r="AA66" s="224"/>
      <c r="AB66" s="224"/>
      <c r="AC66" s="224"/>
      <c r="AD66" s="224"/>
      <c r="AE66" s="255"/>
      <c r="AF66" s="224"/>
      <c r="AG66" s="224"/>
      <c r="AH66" s="2"/>
      <c r="AI66" s="262"/>
      <c r="AJ66" s="2"/>
      <c r="AK66" s="224"/>
      <c r="AL66" s="255"/>
      <c r="AM66" s="224"/>
      <c r="AN66" s="224"/>
      <c r="AO66" s="224"/>
      <c r="AP66" s="224"/>
      <c r="AQ66" s="224"/>
      <c r="AR66" s="224"/>
      <c r="AS66" s="255"/>
    </row>
    <row r="67" spans="1:45" x14ac:dyDescent="0.25">
      <c r="A67" s="2" t="str">
        <f>'Постановка объектов под напряже'!A69</f>
        <v>1.2.1.1.2.19</v>
      </c>
      <c r="B67" s="262" t="str">
        <f>'Постановка объектов под напряже'!B69</f>
        <v>Замена ТН-220кВ (ПИР)</v>
      </c>
      <c r="C67" s="2" t="str">
        <f>'Постановка объектов под напряже'!C69</f>
        <v>I_СПС_2021_1.2.1.1.2.8</v>
      </c>
      <c r="D67" s="224"/>
      <c r="E67" s="224"/>
      <c r="F67" s="224"/>
      <c r="G67" s="224"/>
      <c r="H67" s="224"/>
      <c r="I67" s="224"/>
      <c r="J67" s="255"/>
      <c r="K67" s="224"/>
      <c r="L67" s="224"/>
      <c r="M67" s="224"/>
      <c r="N67" s="224"/>
      <c r="O67" s="224"/>
      <c r="P67" s="224"/>
      <c r="Q67" s="255"/>
      <c r="R67" s="224"/>
      <c r="S67" s="224"/>
      <c r="T67" s="224"/>
      <c r="U67" s="224"/>
      <c r="V67" s="224"/>
      <c r="W67" s="224"/>
      <c r="X67" s="255"/>
      <c r="Y67" s="224"/>
      <c r="Z67" s="224"/>
      <c r="AA67" s="224"/>
      <c r="AB67" s="224"/>
      <c r="AC67" s="224"/>
      <c r="AD67" s="224"/>
      <c r="AE67" s="255"/>
      <c r="AF67" s="224"/>
      <c r="AG67" s="224"/>
      <c r="AH67" s="2"/>
      <c r="AI67" s="262"/>
      <c r="AJ67" s="2"/>
      <c r="AK67" s="224"/>
      <c r="AL67" s="255"/>
      <c r="AM67" s="224"/>
      <c r="AN67" s="224"/>
      <c r="AO67" s="224"/>
      <c r="AP67" s="224"/>
      <c r="AQ67" s="224"/>
      <c r="AR67" s="224"/>
      <c r="AS67" s="255"/>
    </row>
    <row r="68" spans="1:45" x14ac:dyDescent="0.25">
      <c r="A68" s="2" t="str">
        <f>'Постановка объектов под напряже'!A70</f>
        <v>1.2.1.1.2.20</v>
      </c>
      <c r="B68" s="262" t="str">
        <f>'Постановка объектов под напряже'!B70</f>
        <v>Замена разъединителей 110 кВ</v>
      </c>
      <c r="C68" s="2" t="str">
        <f>'Постановка объектов под напряже'!C70</f>
        <v>I_СПС_2021_1.2.1.1.2.12</v>
      </c>
      <c r="D68" s="224"/>
      <c r="E68" s="224"/>
      <c r="F68" s="224"/>
      <c r="G68" s="224"/>
      <c r="H68" s="224"/>
      <c r="I68" s="224"/>
      <c r="J68" s="255">
        <f t="shared" si="0"/>
        <v>12</v>
      </c>
      <c r="K68" s="224"/>
      <c r="L68" s="224"/>
      <c r="M68" s="224"/>
      <c r="N68" s="224"/>
      <c r="O68" s="224"/>
      <c r="P68" s="224"/>
      <c r="Q68" s="255"/>
      <c r="R68" s="224"/>
      <c r="S68" s="224"/>
      <c r="T68" s="224"/>
      <c r="U68" s="224"/>
      <c r="V68" s="224"/>
      <c r="W68" s="224"/>
      <c r="X68" s="255"/>
      <c r="Y68" s="224"/>
      <c r="Z68" s="224"/>
      <c r="AA68" s="224"/>
      <c r="AB68" s="224"/>
      <c r="AC68" s="224"/>
      <c r="AD68" s="224"/>
      <c r="AE68" s="255"/>
      <c r="AF68" s="224"/>
      <c r="AG68" s="224"/>
      <c r="AH68" s="2"/>
      <c r="AI68" s="262"/>
      <c r="AJ68" s="2"/>
      <c r="AK68" s="224"/>
      <c r="AL68" s="255"/>
      <c r="AM68" s="224"/>
      <c r="AN68" s="224"/>
      <c r="AO68" s="224"/>
      <c r="AP68" s="224"/>
      <c r="AQ68" s="224"/>
      <c r="AR68" s="224"/>
      <c r="AS68" s="255">
        <f>'Постановка объектов под напряже'!AG70</f>
        <v>12</v>
      </c>
    </row>
    <row r="69" spans="1:45" x14ac:dyDescent="0.25">
      <c r="A69" s="2" t="str">
        <f>'Постановка объектов под напряже'!A71</f>
        <v>1.2.1.1.2.21</v>
      </c>
      <c r="B69" s="262" t="str">
        <f>'Постановка объектов под напряже'!B71</f>
        <v>Реконструкция зданий и сооружений</v>
      </c>
      <c r="C69" s="2" t="str">
        <f>'Постановка объектов под напряже'!C71</f>
        <v>I_СПС_2021_1.2.1.1.2.13</v>
      </c>
      <c r="D69" s="224"/>
      <c r="E69" s="224"/>
      <c r="F69" s="224"/>
      <c r="G69" s="224"/>
      <c r="H69" s="224"/>
      <c r="I69" s="224"/>
      <c r="J69" s="255"/>
      <c r="K69" s="224"/>
      <c r="L69" s="224"/>
      <c r="M69" s="224"/>
      <c r="N69" s="224"/>
      <c r="O69" s="224"/>
      <c r="P69" s="224"/>
      <c r="Q69" s="255"/>
      <c r="R69" s="224"/>
      <c r="S69" s="224"/>
      <c r="T69" s="224"/>
      <c r="U69" s="224"/>
      <c r="V69" s="224"/>
      <c r="W69" s="224"/>
      <c r="X69" s="255"/>
      <c r="Y69" s="224"/>
      <c r="Z69" s="224"/>
      <c r="AA69" s="224"/>
      <c r="AB69" s="224"/>
      <c r="AC69" s="224"/>
      <c r="AD69" s="224"/>
      <c r="AE69" s="255"/>
      <c r="AF69" s="224"/>
      <c r="AG69" s="224"/>
      <c r="AH69" s="2"/>
      <c r="AI69" s="262"/>
      <c r="AJ69" s="2"/>
      <c r="AK69" s="224"/>
      <c r="AL69" s="255"/>
      <c r="AM69" s="224"/>
      <c r="AN69" s="224"/>
      <c r="AO69" s="224"/>
      <c r="AP69" s="224"/>
      <c r="AQ69" s="224"/>
      <c r="AR69" s="224"/>
      <c r="AS69" s="255"/>
    </row>
    <row r="70" spans="1:45" x14ac:dyDescent="0.25">
      <c r="A70" s="2" t="str">
        <f>'Постановка объектов под напряже'!A72</f>
        <v>1.2.1.1.2.22</v>
      </c>
      <c r="B70" s="262" t="str">
        <f>'Постановка объектов под напряже'!B72</f>
        <v>Реконструкция ОБР (ПИР)</v>
      </c>
      <c r="C70" s="2" t="str">
        <f>'Постановка объектов под напряже'!C72</f>
        <v>I_РЗА_2021_1.2.1.1.2.10</v>
      </c>
      <c r="D70" s="224"/>
      <c r="E70" s="224"/>
      <c r="F70" s="224"/>
      <c r="G70" s="224"/>
      <c r="H70" s="224"/>
      <c r="I70" s="224"/>
      <c r="J70" s="255"/>
      <c r="K70" s="224"/>
      <c r="L70" s="224"/>
      <c r="M70" s="224"/>
      <c r="N70" s="224"/>
      <c r="O70" s="224"/>
      <c r="P70" s="224"/>
      <c r="Q70" s="255"/>
      <c r="R70" s="224"/>
      <c r="S70" s="224"/>
      <c r="T70" s="224"/>
      <c r="U70" s="224"/>
      <c r="V70" s="224"/>
      <c r="W70" s="224"/>
      <c r="X70" s="255"/>
      <c r="Y70" s="224"/>
      <c r="Z70" s="224"/>
      <c r="AA70" s="224"/>
      <c r="AB70" s="224"/>
      <c r="AC70" s="224"/>
      <c r="AD70" s="224"/>
      <c r="AE70" s="255"/>
      <c r="AF70" s="224"/>
      <c r="AG70" s="224"/>
      <c r="AH70" s="2"/>
      <c r="AI70" s="262"/>
      <c r="AJ70" s="2"/>
      <c r="AK70" s="224"/>
      <c r="AL70" s="255"/>
      <c r="AM70" s="224"/>
      <c r="AN70" s="224"/>
      <c r="AO70" s="224"/>
      <c r="AP70" s="224"/>
      <c r="AQ70" s="224"/>
      <c r="AR70" s="224"/>
      <c r="AS70" s="255"/>
    </row>
    <row r="71" spans="1:45" ht="31.5" x14ac:dyDescent="0.25">
      <c r="A71" s="18" t="str">
        <f>'Постановка объектов под напряже'!A73</f>
        <v>1.2.1.1.2.23</v>
      </c>
      <c r="B71" s="356" t="str">
        <f>'Постановка объектов под напряже'!B73</f>
        <v>Реконструкция автоматики сигнализации ЩПТ (ПИР)</v>
      </c>
      <c r="C71" s="18" t="str">
        <f>'Постановка объектов под напряже'!C73</f>
        <v>I_РЗА_2021_1.2.1.1.2.11</v>
      </c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18"/>
      <c r="AI71" s="356"/>
      <c r="AJ71" s="18"/>
      <c r="AK71" s="255"/>
      <c r="AL71" s="255"/>
      <c r="AM71" s="255"/>
      <c r="AN71" s="255"/>
      <c r="AO71" s="255"/>
      <c r="AP71" s="255"/>
      <c r="AQ71" s="255"/>
      <c r="AR71" s="255"/>
      <c r="AS71" s="255"/>
    </row>
    <row r="72" spans="1:45" x14ac:dyDescent="0.25">
      <c r="A72" s="2" t="str">
        <f>'Постановка объектов под напряже'!A74</f>
        <v>1.2.1.1.3</v>
      </c>
      <c r="B72" s="262" t="str">
        <f>'Постановка объектов под напряже'!B74</f>
        <v>ПС Затон</v>
      </c>
      <c r="C72" s="2" t="str">
        <f>'Постановка объектов под напряже'!C74</f>
        <v>Г</v>
      </c>
      <c r="D72" s="224"/>
      <c r="E72" s="224"/>
      <c r="F72" s="224"/>
      <c r="G72" s="224"/>
      <c r="H72" s="224"/>
      <c r="I72" s="224"/>
      <c r="J72" s="255">
        <f t="shared" si="0"/>
        <v>7</v>
      </c>
      <c r="K72" s="224"/>
      <c r="L72" s="224"/>
      <c r="M72" s="224"/>
      <c r="N72" s="224"/>
      <c r="O72" s="224"/>
      <c r="P72" s="224"/>
      <c r="Q72" s="255">
        <f>'Постановка объектов под напряже'!I74</f>
        <v>1</v>
      </c>
      <c r="R72" s="224"/>
      <c r="S72" s="224"/>
      <c r="T72" s="224"/>
      <c r="U72" s="224"/>
      <c r="V72" s="224"/>
      <c r="W72" s="224"/>
      <c r="X72" s="255">
        <f>'Постановка объектов под напряже'!O74</f>
        <v>6</v>
      </c>
      <c r="Y72" s="224"/>
      <c r="Z72" s="224"/>
      <c r="AA72" s="224"/>
      <c r="AB72" s="224"/>
      <c r="AC72" s="224"/>
      <c r="AD72" s="224"/>
      <c r="AE72" s="255"/>
      <c r="AF72" s="224"/>
      <c r="AG72" s="224"/>
      <c r="AH72" s="2"/>
      <c r="AI72" s="262"/>
      <c r="AJ72" s="2"/>
      <c r="AK72" s="224"/>
      <c r="AL72" s="255"/>
      <c r="AM72" s="224"/>
      <c r="AN72" s="224"/>
      <c r="AO72" s="224"/>
      <c r="AP72" s="224"/>
      <c r="AQ72" s="224"/>
      <c r="AR72" s="224"/>
      <c r="AS72" s="255"/>
    </row>
    <row r="73" spans="1:45" x14ac:dyDescent="0.25">
      <c r="A73" s="2" t="str">
        <f>'Постановка объектов под напряже'!A75</f>
        <v>1.2.1.1.3.1</v>
      </c>
      <c r="B73" s="262" t="str">
        <f>'Постановка объектов под напряже'!B75</f>
        <v>Монтаж АТ-1</v>
      </c>
      <c r="C73" s="2" t="str">
        <f>'Постановка объектов под напряже'!C75</f>
        <v>I_СПС_2017_1.2.1.1.13.1</v>
      </c>
      <c r="D73" s="224"/>
      <c r="E73" s="224"/>
      <c r="F73" s="224"/>
      <c r="G73" s="224"/>
      <c r="H73" s="224"/>
      <c r="I73" s="224"/>
      <c r="J73" s="255">
        <f t="shared" si="0"/>
        <v>1</v>
      </c>
      <c r="K73" s="224"/>
      <c r="L73" s="224"/>
      <c r="M73" s="224"/>
      <c r="N73" s="224"/>
      <c r="O73" s="224"/>
      <c r="P73" s="224"/>
      <c r="Q73" s="255">
        <f>'Постановка объектов под напряже'!I75</f>
        <v>1</v>
      </c>
      <c r="R73" s="224"/>
      <c r="S73" s="224"/>
      <c r="T73" s="224"/>
      <c r="U73" s="224"/>
      <c r="V73" s="224"/>
      <c r="W73" s="224"/>
      <c r="X73" s="255"/>
      <c r="Y73" s="224"/>
      <c r="Z73" s="224"/>
      <c r="AA73" s="224"/>
      <c r="AB73" s="224"/>
      <c r="AC73" s="224"/>
      <c r="AD73" s="224"/>
      <c r="AE73" s="255"/>
      <c r="AF73" s="224"/>
      <c r="AG73" s="224"/>
      <c r="AH73" s="2"/>
      <c r="AI73" s="262"/>
      <c r="AJ73" s="2"/>
      <c r="AK73" s="224"/>
      <c r="AL73" s="255"/>
      <c r="AM73" s="224"/>
      <c r="AN73" s="224"/>
      <c r="AO73" s="224"/>
      <c r="AP73" s="224"/>
      <c r="AQ73" s="224"/>
      <c r="AR73" s="224"/>
      <c r="AS73" s="255"/>
    </row>
    <row r="74" spans="1:45" ht="31.5" x14ac:dyDescent="0.25">
      <c r="A74" s="18" t="str">
        <f>'Постановка объектов под напряже'!A76</f>
        <v>1.2.1.1.3.2</v>
      </c>
      <c r="B74" s="356" t="str">
        <f>'Постановка объектов под напряже'!B76</f>
        <v>Установка токограничивающих реакторов на стороне 10 кВ АТ</v>
      </c>
      <c r="C74" s="18" t="str">
        <f>'Постановка объектов под напряже'!C76</f>
        <v>I_СПС_2017_1.2.1.1.13.2</v>
      </c>
      <c r="D74" s="255"/>
      <c r="E74" s="255"/>
      <c r="F74" s="255"/>
      <c r="G74" s="255"/>
      <c r="H74" s="255"/>
      <c r="I74" s="255"/>
      <c r="J74" s="255">
        <f t="shared" si="0"/>
        <v>6</v>
      </c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>
        <f>'Постановка объектов под напряже'!O76</f>
        <v>6</v>
      </c>
      <c r="Y74" s="255"/>
      <c r="Z74" s="255"/>
      <c r="AA74" s="255"/>
      <c r="AB74" s="255"/>
      <c r="AC74" s="255"/>
      <c r="AD74" s="255"/>
      <c r="AE74" s="255"/>
      <c r="AF74" s="255"/>
      <c r="AG74" s="255"/>
      <c r="AH74" s="18"/>
      <c r="AI74" s="356"/>
      <c r="AJ74" s="18"/>
      <c r="AK74" s="255"/>
      <c r="AL74" s="255"/>
      <c r="AM74" s="255"/>
      <c r="AN74" s="255"/>
      <c r="AO74" s="255"/>
      <c r="AP74" s="255"/>
      <c r="AQ74" s="255"/>
      <c r="AR74" s="255"/>
      <c r="AS74" s="255"/>
    </row>
    <row r="75" spans="1:45" x14ac:dyDescent="0.25">
      <c r="A75" s="2" t="str">
        <f>'Постановка объектов под напряже'!A77</f>
        <v>1.2.1.1.4</v>
      </c>
      <c r="B75" s="262" t="str">
        <f>'Постановка объектов под напряже'!B77</f>
        <v>ПС НПЗ</v>
      </c>
      <c r="C75" s="2" t="str">
        <f>'Постановка объектов под напряже'!C77</f>
        <v>Г</v>
      </c>
      <c r="D75" s="224"/>
      <c r="E75" s="224"/>
      <c r="F75" s="224"/>
      <c r="G75" s="224"/>
      <c r="H75" s="224"/>
      <c r="I75" s="224"/>
      <c r="J75" s="255">
        <f t="shared" si="0"/>
        <v>51</v>
      </c>
      <c r="K75" s="224"/>
      <c r="L75" s="224"/>
      <c r="M75" s="224"/>
      <c r="N75" s="224"/>
      <c r="O75" s="224"/>
      <c r="P75" s="224"/>
      <c r="Q75" s="255"/>
      <c r="R75" s="224"/>
      <c r="S75" s="224"/>
      <c r="T75" s="224"/>
      <c r="U75" s="224"/>
      <c r="V75" s="224"/>
      <c r="W75" s="224"/>
      <c r="X75" s="255">
        <f>'Постановка объектов под напряже'!O77</f>
        <v>17</v>
      </c>
      <c r="Y75" s="224"/>
      <c r="Z75" s="224"/>
      <c r="AA75" s="224"/>
      <c r="AB75" s="224"/>
      <c r="AC75" s="224"/>
      <c r="AD75" s="224"/>
      <c r="AE75" s="255">
        <f>'Постановка объектов под напряже'!U77</f>
        <v>13</v>
      </c>
      <c r="AF75" s="224"/>
      <c r="AG75" s="224"/>
      <c r="AH75" s="2"/>
      <c r="AI75" s="262"/>
      <c r="AJ75" s="2"/>
      <c r="AK75" s="224"/>
      <c r="AL75" s="255">
        <f>'Постановка объектов под напряже'!AA77</f>
        <v>16</v>
      </c>
      <c r="AM75" s="224"/>
      <c r="AN75" s="224"/>
      <c r="AO75" s="224"/>
      <c r="AP75" s="224"/>
      <c r="AQ75" s="224"/>
      <c r="AR75" s="224"/>
      <c r="AS75" s="255">
        <f>'Постановка объектов под напряже'!AG77</f>
        <v>5</v>
      </c>
    </row>
    <row r="76" spans="1:45" ht="47.25" x14ac:dyDescent="0.25">
      <c r="A76" s="2" t="str">
        <f>'Постановка объектов под напряже'!A78</f>
        <v>1.2.1.1.4.1</v>
      </c>
      <c r="B76" s="262" t="str">
        <f>'Постановка объектов под напряже'!B78</f>
        <v>Реконструкция защит ШСВ-110 кВ, СВ-110кВ (Кредиторская задолжность 2016 г.)</v>
      </c>
      <c r="C76" s="2" t="str">
        <f>'Постановка объектов под напряже'!C78</f>
        <v>I_РЗА_2016_1.2.1.1.4.5</v>
      </c>
      <c r="D76" s="224"/>
      <c r="E76" s="224"/>
      <c r="F76" s="224"/>
      <c r="G76" s="224"/>
      <c r="H76" s="224"/>
      <c r="I76" s="224"/>
      <c r="J76" s="255"/>
      <c r="K76" s="224"/>
      <c r="L76" s="224"/>
      <c r="M76" s="224"/>
      <c r="N76" s="224"/>
      <c r="O76" s="224"/>
      <c r="P76" s="224"/>
      <c r="Q76" s="255"/>
      <c r="R76" s="224"/>
      <c r="S76" s="224"/>
      <c r="T76" s="224"/>
      <c r="U76" s="224"/>
      <c r="V76" s="224"/>
      <c r="W76" s="224"/>
      <c r="X76" s="255"/>
      <c r="Y76" s="224"/>
      <c r="Z76" s="224"/>
      <c r="AA76" s="224"/>
      <c r="AB76" s="224"/>
      <c r="AC76" s="224"/>
      <c r="AD76" s="224"/>
      <c r="AE76" s="255"/>
      <c r="AF76" s="224"/>
      <c r="AG76" s="224"/>
      <c r="AH76" s="2"/>
      <c r="AI76" s="262"/>
      <c r="AJ76" s="2"/>
      <c r="AK76" s="224"/>
      <c r="AL76" s="255"/>
      <c r="AM76" s="224"/>
      <c r="AN76" s="224"/>
      <c r="AO76" s="224"/>
      <c r="AP76" s="224"/>
      <c r="AQ76" s="224"/>
      <c r="AR76" s="224"/>
      <c r="AS76" s="255"/>
    </row>
    <row r="77" spans="1:45" x14ac:dyDescent="0.25">
      <c r="A77" s="2" t="str">
        <f>'Постановка объектов под напряже'!A79</f>
        <v>1.2.1.1.4.2</v>
      </c>
      <c r="B77" s="262" t="str">
        <f>'Постановка объектов под напряже'!B79</f>
        <v>Замена ЩСН-0,4 кВ</v>
      </c>
      <c r="C77" s="2" t="str">
        <f>'Постановка объектов под напряже'!C79</f>
        <v>I_СПС_2018_1.2.1.1.8.2</v>
      </c>
      <c r="D77" s="224"/>
      <c r="E77" s="224"/>
      <c r="F77" s="224"/>
      <c r="G77" s="224"/>
      <c r="H77" s="224"/>
      <c r="I77" s="224"/>
      <c r="J77" s="255">
        <f t="shared" si="0"/>
        <v>1</v>
      </c>
      <c r="K77" s="224"/>
      <c r="L77" s="224"/>
      <c r="M77" s="224"/>
      <c r="N77" s="224"/>
      <c r="O77" s="224"/>
      <c r="P77" s="224"/>
      <c r="Q77" s="255"/>
      <c r="R77" s="224"/>
      <c r="S77" s="224"/>
      <c r="T77" s="224"/>
      <c r="U77" s="224"/>
      <c r="V77" s="224"/>
      <c r="W77" s="224"/>
      <c r="X77" s="255"/>
      <c r="Y77" s="224"/>
      <c r="Z77" s="224"/>
      <c r="AA77" s="224"/>
      <c r="AB77" s="224"/>
      <c r="AC77" s="224"/>
      <c r="AD77" s="224"/>
      <c r="AE77" s="255">
        <f>'Постановка объектов под напряже'!U79</f>
        <v>1</v>
      </c>
      <c r="AF77" s="224"/>
      <c r="AG77" s="224"/>
      <c r="AH77" s="2"/>
      <c r="AI77" s="262"/>
      <c r="AJ77" s="2"/>
      <c r="AK77" s="224"/>
      <c r="AL77" s="255"/>
      <c r="AM77" s="224"/>
      <c r="AN77" s="224"/>
      <c r="AO77" s="224"/>
      <c r="AP77" s="224"/>
      <c r="AQ77" s="224"/>
      <c r="AR77" s="224"/>
      <c r="AS77" s="255"/>
    </row>
    <row r="78" spans="1:45" x14ac:dyDescent="0.25">
      <c r="A78" s="2" t="str">
        <f>'Постановка объектов под напряже'!A80</f>
        <v>1.2.1.1.4.3</v>
      </c>
      <c r="B78" s="262" t="str">
        <f>'Постановка объектов под напряже'!B80</f>
        <v>Замена разъеденителей 35кВ 110 кВ</v>
      </c>
      <c r="C78" s="2" t="str">
        <f>'Постановка объектов под напряже'!C80</f>
        <v>I_СПС_2018_1.2.1.1.8.3</v>
      </c>
      <c r="D78" s="224"/>
      <c r="E78" s="224"/>
      <c r="F78" s="224"/>
      <c r="G78" s="224"/>
      <c r="H78" s="224"/>
      <c r="I78" s="224"/>
      <c r="J78" s="255">
        <f t="shared" si="0"/>
        <v>28</v>
      </c>
      <c r="K78" s="224"/>
      <c r="L78" s="224"/>
      <c r="M78" s="224"/>
      <c r="N78" s="224"/>
      <c r="O78" s="224"/>
      <c r="P78" s="224"/>
      <c r="Q78" s="255"/>
      <c r="R78" s="224"/>
      <c r="S78" s="224"/>
      <c r="T78" s="224"/>
      <c r="U78" s="224"/>
      <c r="V78" s="224"/>
      <c r="W78" s="224"/>
      <c r="X78" s="255">
        <f>'Постановка объектов под напряже'!O80</f>
        <v>10</v>
      </c>
      <c r="Y78" s="224"/>
      <c r="Z78" s="224"/>
      <c r="AA78" s="224"/>
      <c r="AB78" s="224"/>
      <c r="AC78" s="224"/>
      <c r="AD78" s="224"/>
      <c r="AE78" s="255">
        <f>'Постановка объектов под напряже'!U80</f>
        <v>6</v>
      </c>
      <c r="AF78" s="224"/>
      <c r="AG78" s="224"/>
      <c r="AH78" s="2"/>
      <c r="AI78" s="262"/>
      <c r="AJ78" s="2"/>
      <c r="AK78" s="224"/>
      <c r="AL78" s="255">
        <f>'Постановка объектов под напряже'!AA80</f>
        <v>9</v>
      </c>
      <c r="AM78" s="224"/>
      <c r="AN78" s="224"/>
      <c r="AO78" s="224"/>
      <c r="AP78" s="224"/>
      <c r="AQ78" s="224"/>
      <c r="AR78" s="224"/>
      <c r="AS78" s="255">
        <f>'Постановка объектов под напряже'!AG80</f>
        <v>3</v>
      </c>
    </row>
    <row r="79" spans="1:45" ht="31.5" x14ac:dyDescent="0.25">
      <c r="A79" s="2" t="str">
        <f>'Постановка объектов под напряже'!A81</f>
        <v>1.2.1.1.4.4</v>
      </c>
      <c r="B79" s="262" t="str">
        <f>'Постановка объектов под напряже'!B81</f>
        <v>Реконструкция центральной сигнализации</v>
      </c>
      <c r="C79" s="2" t="str">
        <f>'Постановка объектов под напряже'!C81</f>
        <v>I_РЗА_2018_1.2.1.1.8.4</v>
      </c>
      <c r="D79" s="224"/>
      <c r="E79" s="224"/>
      <c r="F79" s="224"/>
      <c r="G79" s="224"/>
      <c r="H79" s="224"/>
      <c r="I79" s="224"/>
      <c r="J79" s="255">
        <f t="shared" si="0"/>
        <v>1</v>
      </c>
      <c r="K79" s="224"/>
      <c r="L79" s="224"/>
      <c r="M79" s="224"/>
      <c r="N79" s="224"/>
      <c r="O79" s="224"/>
      <c r="P79" s="224"/>
      <c r="Q79" s="255"/>
      <c r="R79" s="224"/>
      <c r="S79" s="224"/>
      <c r="T79" s="224"/>
      <c r="U79" s="224"/>
      <c r="V79" s="224"/>
      <c r="W79" s="224"/>
      <c r="X79" s="255"/>
      <c r="Y79" s="224"/>
      <c r="Z79" s="224"/>
      <c r="AA79" s="224"/>
      <c r="AB79" s="224"/>
      <c r="AC79" s="224"/>
      <c r="AD79" s="224"/>
      <c r="AE79" s="255">
        <f>'Постановка объектов под напряже'!U81</f>
        <v>1</v>
      </c>
      <c r="AF79" s="224"/>
      <c r="AG79" s="224"/>
      <c r="AH79" s="2"/>
      <c r="AI79" s="262"/>
      <c r="AJ79" s="2"/>
      <c r="AK79" s="224"/>
      <c r="AL79" s="255"/>
      <c r="AM79" s="224"/>
      <c r="AN79" s="224"/>
      <c r="AO79" s="224"/>
      <c r="AP79" s="224"/>
      <c r="AQ79" s="224"/>
      <c r="AR79" s="224"/>
      <c r="AS79" s="255"/>
    </row>
    <row r="80" spans="1:45" x14ac:dyDescent="0.25">
      <c r="A80" s="2" t="str">
        <f>'Постановка объектов под напряже'!A82</f>
        <v>1.2.1.1.4.5</v>
      </c>
      <c r="B80" s="262" t="str">
        <f>'Постановка объектов под напряже'!B82</f>
        <v>Реконструкция защит ВЛ-110 кВ</v>
      </c>
      <c r="C80" s="2" t="str">
        <f>'Постановка объектов под напряже'!C82</f>
        <v>I_РЗА_2018_1.2.1.1.8.5</v>
      </c>
      <c r="D80" s="224"/>
      <c r="E80" s="224"/>
      <c r="F80" s="224"/>
      <c r="G80" s="224"/>
      <c r="H80" s="224"/>
      <c r="I80" s="224"/>
      <c r="J80" s="255">
        <f t="shared" si="0"/>
        <v>8</v>
      </c>
      <c r="K80" s="224"/>
      <c r="L80" s="224"/>
      <c r="M80" s="224"/>
      <c r="N80" s="224"/>
      <c r="O80" s="224"/>
      <c r="P80" s="224"/>
      <c r="Q80" s="255"/>
      <c r="R80" s="224"/>
      <c r="S80" s="224"/>
      <c r="T80" s="224"/>
      <c r="U80" s="224"/>
      <c r="V80" s="224"/>
      <c r="W80" s="224"/>
      <c r="X80" s="255">
        <f>'Постановка объектов под напряже'!O82</f>
        <v>4</v>
      </c>
      <c r="Y80" s="224"/>
      <c r="Z80" s="224"/>
      <c r="AA80" s="224"/>
      <c r="AB80" s="224"/>
      <c r="AC80" s="224"/>
      <c r="AD80" s="224"/>
      <c r="AE80" s="255">
        <f>'Постановка объектов под напряже'!U82</f>
        <v>1</v>
      </c>
      <c r="AF80" s="224"/>
      <c r="AG80" s="224"/>
      <c r="AH80" s="2"/>
      <c r="AI80" s="262"/>
      <c r="AJ80" s="2"/>
      <c r="AK80" s="224"/>
      <c r="AL80" s="255">
        <f>'Постановка объектов под напряже'!AA82</f>
        <v>1</v>
      </c>
      <c r="AM80" s="224"/>
      <c r="AN80" s="224"/>
      <c r="AO80" s="224"/>
      <c r="AP80" s="224"/>
      <c r="AQ80" s="224"/>
      <c r="AR80" s="224"/>
      <c r="AS80" s="255">
        <f>'Постановка объектов под напряже'!AG82</f>
        <v>2</v>
      </c>
    </row>
    <row r="81" spans="1:45" x14ac:dyDescent="0.25">
      <c r="A81" s="2" t="str">
        <f>'Постановка объектов под напряже'!A83</f>
        <v>1.2.1.1.4.6</v>
      </c>
      <c r="B81" s="262" t="str">
        <f>'Постановка объектов под напряже'!B83</f>
        <v>Реконструкция ПА</v>
      </c>
      <c r="C81" s="2" t="str">
        <f>'Постановка объектов под напряже'!C83</f>
        <v>I_РЗА_2018_1.2.1.1.8.6</v>
      </c>
      <c r="D81" s="224"/>
      <c r="E81" s="224"/>
      <c r="F81" s="224"/>
      <c r="G81" s="224"/>
      <c r="H81" s="224"/>
      <c r="I81" s="224"/>
      <c r="J81" s="255">
        <f t="shared" si="0"/>
        <v>4</v>
      </c>
      <c r="K81" s="224"/>
      <c r="L81" s="224"/>
      <c r="M81" s="224"/>
      <c r="N81" s="224"/>
      <c r="O81" s="224"/>
      <c r="P81" s="224"/>
      <c r="Q81" s="255"/>
      <c r="R81" s="224"/>
      <c r="S81" s="224"/>
      <c r="T81" s="224"/>
      <c r="U81" s="224"/>
      <c r="V81" s="224"/>
      <c r="W81" s="224"/>
      <c r="X81" s="255">
        <f>'Постановка объектов под напряже'!O83</f>
        <v>1</v>
      </c>
      <c r="Y81" s="224"/>
      <c r="Z81" s="224"/>
      <c r="AA81" s="224"/>
      <c r="AB81" s="224"/>
      <c r="AC81" s="224"/>
      <c r="AD81" s="224"/>
      <c r="AE81" s="255">
        <f>'Постановка объектов под напряже'!U83</f>
        <v>3</v>
      </c>
      <c r="AF81" s="224"/>
      <c r="AG81" s="224"/>
      <c r="AH81" s="2"/>
      <c r="AI81" s="262"/>
      <c r="AJ81" s="2"/>
      <c r="AK81" s="224"/>
      <c r="AL81" s="255"/>
      <c r="AM81" s="224"/>
      <c r="AN81" s="224"/>
      <c r="AO81" s="224"/>
      <c r="AP81" s="224"/>
      <c r="AQ81" s="224"/>
      <c r="AR81" s="224"/>
      <c r="AS81" s="255"/>
    </row>
    <row r="82" spans="1:45" x14ac:dyDescent="0.25">
      <c r="A82" s="2" t="str">
        <f>'Постановка объектов под напряже'!A84</f>
        <v>1.2.1.1.4.7</v>
      </c>
      <c r="B82" s="262" t="str">
        <f>'Постановка объектов под напряже'!B84</f>
        <v>Реконструкция ДЗШ-110 кВ</v>
      </c>
      <c r="C82" s="2" t="str">
        <f>'Постановка объектов под напряже'!C84</f>
        <v>I_РЗА_2018_1.2.1.1.8.8</v>
      </c>
      <c r="D82" s="224"/>
      <c r="E82" s="224"/>
      <c r="F82" s="224"/>
      <c r="G82" s="224"/>
      <c r="H82" s="224"/>
      <c r="I82" s="224"/>
      <c r="J82" s="255">
        <f t="shared" si="0"/>
        <v>2</v>
      </c>
      <c r="K82" s="224"/>
      <c r="L82" s="224"/>
      <c r="M82" s="224"/>
      <c r="N82" s="224"/>
      <c r="O82" s="224"/>
      <c r="P82" s="224"/>
      <c r="Q82" s="255"/>
      <c r="R82" s="224"/>
      <c r="S82" s="224"/>
      <c r="T82" s="224"/>
      <c r="U82" s="224"/>
      <c r="V82" s="224"/>
      <c r="W82" s="224"/>
      <c r="X82" s="255">
        <f>'Постановка объектов под напряже'!O84</f>
        <v>1</v>
      </c>
      <c r="Y82" s="224"/>
      <c r="Z82" s="224"/>
      <c r="AA82" s="224"/>
      <c r="AB82" s="224"/>
      <c r="AC82" s="224"/>
      <c r="AD82" s="224"/>
      <c r="AE82" s="255"/>
      <c r="AF82" s="224"/>
      <c r="AG82" s="224"/>
      <c r="AH82" s="2"/>
      <c r="AI82" s="262"/>
      <c r="AJ82" s="2"/>
      <c r="AK82" s="224"/>
      <c r="AL82" s="255">
        <f>'Постановка объектов под напряже'!AA84</f>
        <v>1</v>
      </c>
      <c r="AM82" s="224"/>
      <c r="AN82" s="224"/>
      <c r="AO82" s="224"/>
      <c r="AP82" s="224"/>
      <c r="AQ82" s="224"/>
      <c r="AR82" s="224"/>
      <c r="AS82" s="255"/>
    </row>
    <row r="83" spans="1:45" x14ac:dyDescent="0.25">
      <c r="A83" s="2" t="str">
        <f>'Постановка объектов под напряже'!A85</f>
        <v>1.2.1.1.4.8</v>
      </c>
      <c r="B83" s="262" t="str">
        <f>'Постановка объектов под напряже'!B85</f>
        <v>Реконструкция защит ВЛ-220 кВ</v>
      </c>
      <c r="C83" s="2" t="str">
        <f>'Постановка объектов под напряже'!C85</f>
        <v>I_РЗА_2018_1.2.1.1.8.9</v>
      </c>
      <c r="D83" s="224"/>
      <c r="E83" s="224"/>
      <c r="F83" s="224"/>
      <c r="G83" s="224"/>
      <c r="H83" s="224"/>
      <c r="I83" s="224"/>
      <c r="J83" s="255">
        <f t="shared" si="0"/>
        <v>1</v>
      </c>
      <c r="K83" s="224"/>
      <c r="L83" s="224"/>
      <c r="M83" s="224"/>
      <c r="N83" s="224"/>
      <c r="O83" s="224"/>
      <c r="P83" s="224"/>
      <c r="Q83" s="255"/>
      <c r="R83" s="224"/>
      <c r="S83" s="224"/>
      <c r="T83" s="224"/>
      <c r="U83" s="224"/>
      <c r="V83" s="224"/>
      <c r="W83" s="224"/>
      <c r="X83" s="255">
        <f>'Постановка объектов под напряже'!O85</f>
        <v>1</v>
      </c>
      <c r="Y83" s="224"/>
      <c r="Z83" s="224"/>
      <c r="AA83" s="224"/>
      <c r="AB83" s="224"/>
      <c r="AC83" s="224"/>
      <c r="AD83" s="224"/>
      <c r="AE83" s="255"/>
      <c r="AF83" s="224"/>
      <c r="AG83" s="224"/>
      <c r="AH83" s="2"/>
      <c r="AI83" s="262"/>
      <c r="AJ83" s="2"/>
      <c r="AK83" s="224"/>
      <c r="AL83" s="255"/>
      <c r="AM83" s="224"/>
      <c r="AN83" s="224"/>
      <c r="AO83" s="224"/>
      <c r="AP83" s="224"/>
      <c r="AQ83" s="224"/>
      <c r="AR83" s="224"/>
      <c r="AS83" s="255"/>
    </row>
    <row r="84" spans="1:45" ht="47.25" x14ac:dyDescent="0.25">
      <c r="A84" s="2" t="str">
        <f>'Постановка объектов под напряже'!A86</f>
        <v>1.2.1.1.4.9</v>
      </c>
      <c r="B84" s="262" t="str">
        <f>'Постановка объектов под напряже'!B86</f>
        <v>Реконструкция системы охлаждения АТ с заменой двигателей вентиляторов, турбин насосов, ШАОТов</v>
      </c>
      <c r="C84" s="2" t="str">
        <f>'Постановка объектов под напряже'!C86</f>
        <v>I_СПС_2019_1.2.1.1.8.2</v>
      </c>
      <c r="D84" s="224"/>
      <c r="E84" s="224"/>
      <c r="F84" s="224"/>
      <c r="G84" s="224"/>
      <c r="H84" s="224"/>
      <c r="I84" s="224"/>
      <c r="J84" s="255">
        <f t="shared" ref="J84:J147" si="1">Q84+X84+AE84+AL84+AS84</f>
        <v>2</v>
      </c>
      <c r="K84" s="224"/>
      <c r="L84" s="224"/>
      <c r="M84" s="224"/>
      <c r="N84" s="224"/>
      <c r="O84" s="224"/>
      <c r="P84" s="224"/>
      <c r="Q84" s="255"/>
      <c r="R84" s="224"/>
      <c r="S84" s="224"/>
      <c r="T84" s="224"/>
      <c r="U84" s="224"/>
      <c r="V84" s="224"/>
      <c r="W84" s="224"/>
      <c r="X84" s="255"/>
      <c r="Y84" s="224"/>
      <c r="Z84" s="224"/>
      <c r="AA84" s="224"/>
      <c r="AB84" s="224"/>
      <c r="AC84" s="224"/>
      <c r="AD84" s="224"/>
      <c r="AE84" s="255">
        <f>'Постановка объектов под напряже'!U86</f>
        <v>1</v>
      </c>
      <c r="AF84" s="224"/>
      <c r="AG84" s="224"/>
      <c r="AH84" s="2"/>
      <c r="AI84" s="262"/>
      <c r="AJ84" s="2"/>
      <c r="AK84" s="224"/>
      <c r="AL84" s="255">
        <f>'Постановка объектов под напряже'!AA86</f>
        <v>1</v>
      </c>
      <c r="AM84" s="224"/>
      <c r="AN84" s="224"/>
      <c r="AO84" s="224"/>
      <c r="AP84" s="224"/>
      <c r="AQ84" s="224"/>
      <c r="AR84" s="224"/>
      <c r="AS84" s="255"/>
    </row>
    <row r="85" spans="1:45" ht="47.25" x14ac:dyDescent="0.25">
      <c r="A85" s="2" t="str">
        <f>'Постановка объектов под напряже'!A87</f>
        <v>1.2.1.1.4.10</v>
      </c>
      <c r="B85" s="262" t="str">
        <f>'Постановка объектов под напряже'!B87</f>
        <v>Реконструкция системы  вентиляции и охлаждения помещений РЩ здания ОПУ (установка кондиционеров)</v>
      </c>
      <c r="C85" s="2" t="str">
        <f>'Постановка объектов под напряже'!C87</f>
        <v>I_СПС_2019_1.2.1.1.8.1</v>
      </c>
      <c r="D85" s="224"/>
      <c r="E85" s="224"/>
      <c r="F85" s="224"/>
      <c r="G85" s="224"/>
      <c r="H85" s="224"/>
      <c r="I85" s="224"/>
      <c r="J85" s="255"/>
      <c r="K85" s="224"/>
      <c r="L85" s="224"/>
      <c r="M85" s="224"/>
      <c r="N85" s="224"/>
      <c r="O85" s="224"/>
      <c r="P85" s="224"/>
      <c r="Q85" s="255"/>
      <c r="R85" s="224"/>
      <c r="S85" s="224"/>
      <c r="T85" s="224"/>
      <c r="U85" s="224"/>
      <c r="V85" s="224"/>
      <c r="W85" s="224"/>
      <c r="X85" s="255"/>
      <c r="Y85" s="224"/>
      <c r="Z85" s="224"/>
      <c r="AA85" s="224"/>
      <c r="AB85" s="224"/>
      <c r="AC85" s="224"/>
      <c r="AD85" s="224"/>
      <c r="AE85" s="255"/>
      <c r="AF85" s="224"/>
      <c r="AG85" s="224"/>
      <c r="AH85" s="2"/>
      <c r="AI85" s="262"/>
      <c r="AJ85" s="2"/>
      <c r="AK85" s="224"/>
      <c r="AL85" s="255"/>
      <c r="AM85" s="224"/>
      <c r="AN85" s="224"/>
      <c r="AO85" s="224"/>
      <c r="AP85" s="224"/>
      <c r="AQ85" s="224"/>
      <c r="AR85" s="224"/>
      <c r="AS85" s="255"/>
    </row>
    <row r="86" spans="1:45" x14ac:dyDescent="0.25">
      <c r="A86" s="2" t="str">
        <f>'Постановка объектов под напряже'!A88</f>
        <v>1.2.1.1.4.11</v>
      </c>
      <c r="B86" s="262" t="str">
        <f>'Постановка объектов под напряже'!B88</f>
        <v>Замена ТН-110 кВ</v>
      </c>
      <c r="C86" s="2" t="str">
        <f>'Постановка объектов под напряже'!C88</f>
        <v>I_СПС_2020_1.2.1.1.8.2</v>
      </c>
      <c r="D86" s="224"/>
      <c r="E86" s="224"/>
      <c r="F86" s="224"/>
      <c r="G86" s="224"/>
      <c r="H86" s="224"/>
      <c r="I86" s="224"/>
      <c r="J86" s="255">
        <f t="shared" si="1"/>
        <v>3</v>
      </c>
      <c r="K86" s="224"/>
      <c r="L86" s="224"/>
      <c r="M86" s="224"/>
      <c r="N86" s="224"/>
      <c r="O86" s="224"/>
      <c r="P86" s="224"/>
      <c r="Q86" s="255"/>
      <c r="R86" s="224"/>
      <c r="S86" s="224"/>
      <c r="T86" s="224"/>
      <c r="U86" s="224"/>
      <c r="V86" s="224"/>
      <c r="W86" s="224"/>
      <c r="X86" s="255"/>
      <c r="Y86" s="224"/>
      <c r="Z86" s="224"/>
      <c r="AA86" s="224"/>
      <c r="AB86" s="224"/>
      <c r="AC86" s="224"/>
      <c r="AD86" s="224"/>
      <c r="AE86" s="255"/>
      <c r="AF86" s="224"/>
      <c r="AG86" s="224"/>
      <c r="AH86" s="2"/>
      <c r="AI86" s="262"/>
      <c r="AJ86" s="2"/>
      <c r="AK86" s="224"/>
      <c r="AL86" s="255">
        <f>'Постановка объектов под напряже'!AA88</f>
        <v>3</v>
      </c>
      <c r="AM86" s="224"/>
      <c r="AN86" s="224"/>
      <c r="AO86" s="224"/>
      <c r="AP86" s="224"/>
      <c r="AQ86" s="224"/>
      <c r="AR86" s="224"/>
      <c r="AS86" s="255"/>
    </row>
    <row r="87" spans="1:45" x14ac:dyDescent="0.25">
      <c r="A87" s="2" t="str">
        <f>'Постановка объектов под напряже'!A89</f>
        <v>1.2.1.1.4.12</v>
      </c>
      <c r="B87" s="262" t="str">
        <f>'Постановка объектов под напряже'!B89</f>
        <v>Реконструкция ОБР</v>
      </c>
      <c r="C87" s="2" t="str">
        <f>'Постановка объектов под напряже'!C89</f>
        <v>I_РЗА_2020_1.2.1.1.8.6</v>
      </c>
      <c r="D87" s="224"/>
      <c r="E87" s="224"/>
      <c r="F87" s="224"/>
      <c r="G87" s="224"/>
      <c r="H87" s="224"/>
      <c r="I87" s="224"/>
      <c r="J87" s="255">
        <f t="shared" si="1"/>
        <v>1</v>
      </c>
      <c r="K87" s="224"/>
      <c r="L87" s="224"/>
      <c r="M87" s="224"/>
      <c r="N87" s="224"/>
      <c r="O87" s="224"/>
      <c r="P87" s="224"/>
      <c r="Q87" s="255"/>
      <c r="R87" s="224"/>
      <c r="S87" s="224"/>
      <c r="T87" s="224"/>
      <c r="U87" s="224"/>
      <c r="V87" s="224"/>
      <c r="W87" s="224"/>
      <c r="X87" s="255"/>
      <c r="Y87" s="224"/>
      <c r="Z87" s="224"/>
      <c r="AA87" s="224"/>
      <c r="AB87" s="224"/>
      <c r="AC87" s="224"/>
      <c r="AD87" s="224"/>
      <c r="AE87" s="255"/>
      <c r="AF87" s="224"/>
      <c r="AG87" s="224"/>
      <c r="AH87" s="2"/>
      <c r="AI87" s="262"/>
      <c r="AJ87" s="2"/>
      <c r="AK87" s="224"/>
      <c r="AL87" s="255">
        <f>'Постановка объектов под напряже'!AA89</f>
        <v>1</v>
      </c>
      <c r="AM87" s="224"/>
      <c r="AN87" s="224"/>
      <c r="AO87" s="224"/>
      <c r="AP87" s="224"/>
      <c r="AQ87" s="224"/>
      <c r="AR87" s="224"/>
      <c r="AS87" s="255"/>
    </row>
    <row r="88" spans="1:45" ht="31.5" x14ac:dyDescent="0.25">
      <c r="A88" s="18" t="str">
        <f>'Постановка объектов под напряже'!A90</f>
        <v>1.2.1.1.4.13</v>
      </c>
      <c r="B88" s="356" t="str">
        <f>'Постановка объектов под напряже'!B90</f>
        <v>Реконструкция автоматики сигнализации ЩПТ</v>
      </c>
      <c r="C88" s="18" t="str">
        <f>'Постановка объектов под напряже'!C90</f>
        <v>I_РЗА_2020_1.2.1.1.8.7</v>
      </c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18"/>
      <c r="AI88" s="356"/>
      <c r="AJ88" s="18"/>
      <c r="AK88" s="255"/>
      <c r="AL88" s="255"/>
      <c r="AM88" s="255"/>
      <c r="AN88" s="255"/>
      <c r="AO88" s="255"/>
      <c r="AP88" s="255"/>
      <c r="AQ88" s="255"/>
      <c r="AR88" s="255"/>
      <c r="AS88" s="255"/>
    </row>
    <row r="89" spans="1:45" x14ac:dyDescent="0.25">
      <c r="A89" s="2" t="str">
        <f>'Постановка объектов под напряже'!A91</f>
        <v>1.2.1.1.5</v>
      </c>
      <c r="B89" s="262" t="str">
        <f>'Постановка объектов под напряже'!B91</f>
        <v>ПС Уфа-Южная</v>
      </c>
      <c r="C89" s="2" t="str">
        <f>'Постановка объектов под напряже'!C91</f>
        <v>Г</v>
      </c>
      <c r="D89" s="224"/>
      <c r="E89" s="224"/>
      <c r="F89" s="224"/>
      <c r="G89" s="224"/>
      <c r="H89" s="224"/>
      <c r="I89" s="224"/>
      <c r="J89" s="255">
        <f t="shared" si="1"/>
        <v>92</v>
      </c>
      <c r="K89" s="224"/>
      <c r="L89" s="224"/>
      <c r="M89" s="224"/>
      <c r="N89" s="224"/>
      <c r="O89" s="224"/>
      <c r="P89" s="224"/>
      <c r="Q89" s="255">
        <f>'Постановка объектов под напряже'!I91</f>
        <v>8</v>
      </c>
      <c r="R89" s="224"/>
      <c r="S89" s="224"/>
      <c r="T89" s="224"/>
      <c r="U89" s="224"/>
      <c r="V89" s="224"/>
      <c r="W89" s="224"/>
      <c r="X89" s="255">
        <f>'Постановка объектов под напряже'!O91</f>
        <v>5</v>
      </c>
      <c r="Y89" s="224"/>
      <c r="Z89" s="224"/>
      <c r="AA89" s="224"/>
      <c r="AB89" s="224"/>
      <c r="AC89" s="224"/>
      <c r="AD89" s="224"/>
      <c r="AE89" s="255">
        <f>'Постановка объектов под напряже'!U91</f>
        <v>31</v>
      </c>
      <c r="AF89" s="224"/>
      <c r="AG89" s="224"/>
      <c r="AH89" s="2"/>
      <c r="AI89" s="262"/>
      <c r="AJ89" s="2"/>
      <c r="AK89" s="224"/>
      <c r="AL89" s="255">
        <f>'Постановка объектов под напряже'!AA91</f>
        <v>15</v>
      </c>
      <c r="AM89" s="224"/>
      <c r="AN89" s="224"/>
      <c r="AO89" s="224"/>
      <c r="AP89" s="224"/>
      <c r="AQ89" s="224"/>
      <c r="AR89" s="224"/>
      <c r="AS89" s="255">
        <f>'Постановка объектов под напряже'!AG91</f>
        <v>33</v>
      </c>
    </row>
    <row r="90" spans="1:45" x14ac:dyDescent="0.25">
      <c r="A90" s="2" t="str">
        <f>'Постановка объектов под напряже'!A92</f>
        <v>1.2.1.1.5.1</v>
      </c>
      <c r="B90" s="262" t="str">
        <f>'Постановка объектов под напряже'!B92</f>
        <v>Замена разъединителей 220 кВ</v>
      </c>
      <c r="C90" s="2" t="str">
        <f>'Постановка объектов под напряже'!C92</f>
        <v>I_СПС_2016_1.2.1.1.5.2</v>
      </c>
      <c r="D90" s="224"/>
      <c r="E90" s="224"/>
      <c r="F90" s="224"/>
      <c r="G90" s="224"/>
      <c r="H90" s="224"/>
      <c r="I90" s="224"/>
      <c r="J90" s="255">
        <f t="shared" si="1"/>
        <v>23</v>
      </c>
      <c r="K90" s="224"/>
      <c r="L90" s="224"/>
      <c r="M90" s="224"/>
      <c r="N90" s="224"/>
      <c r="O90" s="224"/>
      <c r="P90" s="224"/>
      <c r="Q90" s="255">
        <f>'Постановка объектов под напряже'!I92</f>
        <v>8</v>
      </c>
      <c r="R90" s="224"/>
      <c r="S90" s="224"/>
      <c r="T90" s="224"/>
      <c r="U90" s="224"/>
      <c r="V90" s="224"/>
      <c r="W90" s="224"/>
      <c r="X90" s="255"/>
      <c r="Y90" s="224"/>
      <c r="Z90" s="224"/>
      <c r="AA90" s="224"/>
      <c r="AB90" s="224"/>
      <c r="AC90" s="224"/>
      <c r="AD90" s="224"/>
      <c r="AE90" s="255">
        <f>'Постановка объектов под напряже'!U92</f>
        <v>3</v>
      </c>
      <c r="AF90" s="224"/>
      <c r="AG90" s="224"/>
      <c r="AH90" s="2"/>
      <c r="AI90" s="262"/>
      <c r="AJ90" s="2"/>
      <c r="AK90" s="224"/>
      <c r="AL90" s="255">
        <f>'Постановка объектов под напряже'!AA92</f>
        <v>9</v>
      </c>
      <c r="AM90" s="224"/>
      <c r="AN90" s="224"/>
      <c r="AO90" s="224"/>
      <c r="AP90" s="224"/>
      <c r="AQ90" s="224"/>
      <c r="AR90" s="224"/>
      <c r="AS90" s="255">
        <f>'Постановка объектов под напряже'!AG92</f>
        <v>3</v>
      </c>
    </row>
    <row r="91" spans="1:45" x14ac:dyDescent="0.25">
      <c r="A91" s="2" t="str">
        <f>'Постановка объектов под напряже'!A93</f>
        <v>1.2.1.1.5.2</v>
      </c>
      <c r="B91" s="262" t="str">
        <f>'Постановка объектов под напряже'!B93</f>
        <v>Замена разъединителей 110 кВ</v>
      </c>
      <c r="C91" s="2" t="str">
        <f>'Постановка объектов под напряже'!C93</f>
        <v>I_СПС_2016_1.2.1.1.5.2</v>
      </c>
      <c r="D91" s="224"/>
      <c r="E91" s="224"/>
      <c r="F91" s="224"/>
      <c r="G91" s="224"/>
      <c r="H91" s="224"/>
      <c r="I91" s="224"/>
      <c r="J91" s="255">
        <f t="shared" si="1"/>
        <v>9</v>
      </c>
      <c r="K91" s="224"/>
      <c r="L91" s="224"/>
      <c r="M91" s="224"/>
      <c r="N91" s="224"/>
      <c r="O91" s="224"/>
      <c r="P91" s="224"/>
      <c r="Q91" s="255"/>
      <c r="R91" s="224"/>
      <c r="S91" s="224"/>
      <c r="T91" s="224"/>
      <c r="U91" s="224"/>
      <c r="V91" s="224"/>
      <c r="W91" s="224"/>
      <c r="X91" s="255"/>
      <c r="Y91" s="224"/>
      <c r="Z91" s="224"/>
      <c r="AA91" s="224"/>
      <c r="AB91" s="224"/>
      <c r="AC91" s="224"/>
      <c r="AD91" s="224"/>
      <c r="AE91" s="255"/>
      <c r="AF91" s="224"/>
      <c r="AG91" s="224"/>
      <c r="AH91" s="2"/>
      <c r="AI91" s="262"/>
      <c r="AJ91" s="2"/>
      <c r="AK91" s="224"/>
      <c r="AL91" s="255"/>
      <c r="AM91" s="224"/>
      <c r="AN91" s="224"/>
      <c r="AO91" s="224"/>
      <c r="AP91" s="224"/>
      <c r="AQ91" s="224"/>
      <c r="AR91" s="224"/>
      <c r="AS91" s="255">
        <f>'Постановка объектов под напряже'!AG93</f>
        <v>9</v>
      </c>
    </row>
    <row r="92" spans="1:45" x14ac:dyDescent="0.25">
      <c r="A92" s="2" t="str">
        <f>'Постановка объектов под напряже'!A94</f>
        <v>1.2.1.1.5.3</v>
      </c>
      <c r="B92" s="262" t="str">
        <f>'Постановка объектов под напряже'!B94</f>
        <v>Реконструкция защит ВЛ-220 кВ</v>
      </c>
      <c r="C92" s="2" t="str">
        <f>'Постановка объектов под напряже'!C94</f>
        <v>I_РЗА_2018_1.2.1.1.3.2</v>
      </c>
      <c r="D92" s="224"/>
      <c r="E92" s="224"/>
      <c r="F92" s="224"/>
      <c r="G92" s="224"/>
      <c r="H92" s="224"/>
      <c r="I92" s="224"/>
      <c r="J92" s="255">
        <f t="shared" si="1"/>
        <v>3</v>
      </c>
      <c r="K92" s="224"/>
      <c r="L92" s="224"/>
      <c r="M92" s="224"/>
      <c r="N92" s="224"/>
      <c r="O92" s="224"/>
      <c r="P92" s="224"/>
      <c r="Q92" s="255"/>
      <c r="R92" s="224"/>
      <c r="S92" s="224"/>
      <c r="T92" s="224"/>
      <c r="U92" s="224"/>
      <c r="V92" s="224"/>
      <c r="W92" s="224"/>
      <c r="X92" s="255">
        <f>'Постановка объектов под напряже'!O94</f>
        <v>3</v>
      </c>
      <c r="Y92" s="224"/>
      <c r="Z92" s="224"/>
      <c r="AA92" s="224"/>
      <c r="AB92" s="224"/>
      <c r="AC92" s="224"/>
      <c r="AD92" s="224"/>
      <c r="AE92" s="255"/>
      <c r="AF92" s="224"/>
      <c r="AG92" s="224"/>
      <c r="AH92" s="2"/>
      <c r="AI92" s="262"/>
      <c r="AJ92" s="2"/>
      <c r="AK92" s="224"/>
      <c r="AL92" s="255"/>
      <c r="AM92" s="224"/>
      <c r="AN92" s="224"/>
      <c r="AO92" s="224"/>
      <c r="AP92" s="224"/>
      <c r="AQ92" s="224"/>
      <c r="AR92" s="224"/>
      <c r="AS92" s="255"/>
    </row>
    <row r="93" spans="1:45" x14ac:dyDescent="0.25">
      <c r="A93" s="2" t="str">
        <f>'Постановка объектов под напряже'!A95</f>
        <v>1.2.1.1.5.4</v>
      </c>
      <c r="B93" s="262" t="str">
        <f>'Постановка объектов под напряже'!B95</f>
        <v>Реконструкция защит ОВ-220 кВ</v>
      </c>
      <c r="C93" s="2" t="str">
        <f>'Постановка объектов под напряже'!C95</f>
        <v>I_РЗА_2018_1.2.1.1.3.3</v>
      </c>
      <c r="D93" s="224"/>
      <c r="E93" s="224"/>
      <c r="F93" s="224"/>
      <c r="G93" s="224"/>
      <c r="H93" s="224"/>
      <c r="I93" s="224"/>
      <c r="J93" s="255">
        <f t="shared" si="1"/>
        <v>2</v>
      </c>
      <c r="K93" s="224"/>
      <c r="L93" s="224"/>
      <c r="M93" s="224"/>
      <c r="N93" s="224"/>
      <c r="O93" s="224"/>
      <c r="P93" s="224"/>
      <c r="Q93" s="255"/>
      <c r="R93" s="224"/>
      <c r="S93" s="224"/>
      <c r="T93" s="224"/>
      <c r="U93" s="224"/>
      <c r="V93" s="224"/>
      <c r="W93" s="224"/>
      <c r="X93" s="255"/>
      <c r="Y93" s="224"/>
      <c r="Z93" s="224"/>
      <c r="AA93" s="224"/>
      <c r="AB93" s="224"/>
      <c r="AC93" s="224"/>
      <c r="AD93" s="224"/>
      <c r="AE93" s="255">
        <f>'Постановка объектов под напряже'!U95</f>
        <v>2</v>
      </c>
      <c r="AF93" s="224"/>
      <c r="AG93" s="224"/>
      <c r="AH93" s="2"/>
      <c r="AI93" s="262"/>
      <c r="AJ93" s="2"/>
      <c r="AK93" s="224"/>
      <c r="AL93" s="255"/>
      <c r="AM93" s="224"/>
      <c r="AN93" s="224"/>
      <c r="AO93" s="224"/>
      <c r="AP93" s="224"/>
      <c r="AQ93" s="224"/>
      <c r="AR93" s="224"/>
      <c r="AS93" s="255"/>
    </row>
    <row r="94" spans="1:45" x14ac:dyDescent="0.25">
      <c r="A94" s="2" t="str">
        <f>'Постановка объектов под напряже'!A96</f>
        <v>1.2.1.1.5.5</v>
      </c>
      <c r="B94" s="262" t="str">
        <f>'Постановка объектов под напряже'!B96</f>
        <v>Реконструкция защит ОВ-110 кВ</v>
      </c>
      <c r="C94" s="2" t="str">
        <f>'Постановка объектов под напряже'!C96</f>
        <v>I_РЗА_2018_1.2.1.1.3.4</v>
      </c>
      <c r="D94" s="224"/>
      <c r="E94" s="224"/>
      <c r="F94" s="224"/>
      <c r="G94" s="224"/>
      <c r="H94" s="224"/>
      <c r="I94" s="224"/>
      <c r="J94" s="255">
        <f t="shared" si="1"/>
        <v>2</v>
      </c>
      <c r="K94" s="224"/>
      <c r="L94" s="224"/>
      <c r="M94" s="224"/>
      <c r="N94" s="224"/>
      <c r="O94" s="224"/>
      <c r="P94" s="224"/>
      <c r="Q94" s="255"/>
      <c r="R94" s="224"/>
      <c r="S94" s="224"/>
      <c r="T94" s="224"/>
      <c r="U94" s="224"/>
      <c r="V94" s="224"/>
      <c r="W94" s="224"/>
      <c r="X94" s="255"/>
      <c r="Y94" s="224"/>
      <c r="Z94" s="224"/>
      <c r="AA94" s="224"/>
      <c r="AB94" s="224"/>
      <c r="AC94" s="224"/>
      <c r="AD94" s="224"/>
      <c r="AE94" s="255">
        <f>'Постановка объектов под напряже'!U96</f>
        <v>2</v>
      </c>
      <c r="AF94" s="224"/>
      <c r="AG94" s="224"/>
      <c r="AH94" s="2"/>
      <c r="AI94" s="262"/>
      <c r="AJ94" s="2"/>
      <c r="AK94" s="224"/>
      <c r="AL94" s="255"/>
      <c r="AM94" s="224"/>
      <c r="AN94" s="224"/>
      <c r="AO94" s="224"/>
      <c r="AP94" s="224"/>
      <c r="AQ94" s="224"/>
      <c r="AR94" s="224"/>
      <c r="AS94" s="255"/>
    </row>
    <row r="95" spans="1:45" x14ac:dyDescent="0.25">
      <c r="A95" s="2" t="str">
        <f>'Постановка объектов под напряже'!A97</f>
        <v>1.2.1.1.5.6</v>
      </c>
      <c r="B95" s="262" t="str">
        <f>'Постановка объектов под напряже'!B97</f>
        <v xml:space="preserve">Модернизация ПА-110 кВ </v>
      </c>
      <c r="C95" s="2" t="str">
        <f>'Постановка объектов под напряже'!C97</f>
        <v>I_РЗА_2018_1.2.1.1.3.5</v>
      </c>
      <c r="D95" s="224"/>
      <c r="E95" s="224"/>
      <c r="F95" s="224"/>
      <c r="G95" s="224"/>
      <c r="H95" s="224"/>
      <c r="I95" s="224"/>
      <c r="J95" s="255">
        <f t="shared" si="1"/>
        <v>4</v>
      </c>
      <c r="K95" s="224"/>
      <c r="L95" s="224"/>
      <c r="M95" s="224"/>
      <c r="N95" s="224"/>
      <c r="O95" s="224"/>
      <c r="P95" s="224"/>
      <c r="Q95" s="255"/>
      <c r="R95" s="224"/>
      <c r="S95" s="224"/>
      <c r="T95" s="224"/>
      <c r="U95" s="224"/>
      <c r="V95" s="224"/>
      <c r="W95" s="224"/>
      <c r="X95" s="255">
        <f>'Постановка объектов под напряже'!O97</f>
        <v>1</v>
      </c>
      <c r="Y95" s="224"/>
      <c r="Z95" s="224"/>
      <c r="AA95" s="224"/>
      <c r="AB95" s="224"/>
      <c r="AC95" s="224"/>
      <c r="AD95" s="224"/>
      <c r="AE95" s="255">
        <f>'Постановка объектов под напряже'!U97</f>
        <v>3</v>
      </c>
      <c r="AF95" s="224"/>
      <c r="AG95" s="224"/>
      <c r="AH95" s="2"/>
      <c r="AI95" s="262"/>
      <c r="AJ95" s="2"/>
      <c r="AK95" s="224"/>
      <c r="AL95" s="255"/>
      <c r="AM95" s="224"/>
      <c r="AN95" s="224"/>
      <c r="AO95" s="224"/>
      <c r="AP95" s="224"/>
      <c r="AQ95" s="224"/>
      <c r="AR95" s="224"/>
      <c r="AS95" s="255"/>
    </row>
    <row r="96" spans="1:45" ht="31.5" x14ac:dyDescent="0.25">
      <c r="A96" s="2" t="str">
        <f>'Постановка объектов под напряже'!A98</f>
        <v>1.2.1.1.5.7</v>
      </c>
      <c r="B96" s="262" t="str">
        <f>'Постановка объектов под напряже'!B98</f>
        <v>Реконструкция центральной сигнализации</v>
      </c>
      <c r="C96" s="2" t="str">
        <f>'Постановка объектов под напряже'!C98</f>
        <v>I_РЗА_2018_1.2.1.1.3.7</v>
      </c>
      <c r="D96" s="224"/>
      <c r="E96" s="224"/>
      <c r="F96" s="224"/>
      <c r="G96" s="224"/>
      <c r="H96" s="224"/>
      <c r="I96" s="224"/>
      <c r="J96" s="255">
        <f t="shared" si="1"/>
        <v>5</v>
      </c>
      <c r="K96" s="224"/>
      <c r="L96" s="224"/>
      <c r="M96" s="224"/>
      <c r="N96" s="224"/>
      <c r="O96" s="224"/>
      <c r="P96" s="224"/>
      <c r="Q96" s="255"/>
      <c r="R96" s="224"/>
      <c r="S96" s="224"/>
      <c r="T96" s="224"/>
      <c r="U96" s="224"/>
      <c r="V96" s="224"/>
      <c r="W96" s="224"/>
      <c r="X96" s="255"/>
      <c r="Y96" s="224"/>
      <c r="Z96" s="224"/>
      <c r="AA96" s="224"/>
      <c r="AB96" s="224"/>
      <c r="AC96" s="224"/>
      <c r="AD96" s="224"/>
      <c r="AE96" s="255">
        <f>'Постановка объектов под напряже'!U98</f>
        <v>5</v>
      </c>
      <c r="AF96" s="224"/>
      <c r="AG96" s="224"/>
      <c r="AH96" s="2"/>
      <c r="AI96" s="262"/>
      <c r="AJ96" s="2"/>
      <c r="AK96" s="224"/>
      <c r="AL96" s="255"/>
      <c r="AM96" s="224"/>
      <c r="AN96" s="224"/>
      <c r="AO96" s="224"/>
      <c r="AP96" s="224"/>
      <c r="AQ96" s="224"/>
      <c r="AR96" s="224"/>
      <c r="AS96" s="255"/>
    </row>
    <row r="97" spans="1:45" x14ac:dyDescent="0.25">
      <c r="A97" s="2" t="str">
        <f>'Постановка объектов под напряже'!A99</f>
        <v>1.2.1.1.5.8</v>
      </c>
      <c r="B97" s="262" t="str">
        <f>'Постановка объектов под напряже'!B99</f>
        <v>Реконструкция защит ВЛ-110 кВ</v>
      </c>
      <c r="C97" s="2" t="str">
        <f>'Постановка объектов под напряже'!C99</f>
        <v>I_РЗА_2018_1.2.1.1.3.9</v>
      </c>
      <c r="D97" s="224"/>
      <c r="E97" s="224"/>
      <c r="F97" s="224"/>
      <c r="G97" s="224"/>
      <c r="H97" s="224"/>
      <c r="I97" s="224"/>
      <c r="J97" s="255">
        <f t="shared" si="1"/>
        <v>2</v>
      </c>
      <c r="K97" s="224"/>
      <c r="L97" s="224"/>
      <c r="M97" s="224"/>
      <c r="N97" s="224"/>
      <c r="O97" s="224"/>
      <c r="P97" s="224"/>
      <c r="Q97" s="255"/>
      <c r="R97" s="224"/>
      <c r="S97" s="224"/>
      <c r="T97" s="224"/>
      <c r="U97" s="224"/>
      <c r="V97" s="224"/>
      <c r="W97" s="224"/>
      <c r="X97" s="255">
        <f>'Постановка объектов под напряже'!O99</f>
        <v>1</v>
      </c>
      <c r="Y97" s="224"/>
      <c r="Z97" s="224"/>
      <c r="AA97" s="224"/>
      <c r="AB97" s="224"/>
      <c r="AC97" s="224"/>
      <c r="AD97" s="224"/>
      <c r="AE97" s="255">
        <f>'Постановка объектов под напряже'!U99</f>
        <v>1</v>
      </c>
      <c r="AF97" s="224"/>
      <c r="AG97" s="224"/>
      <c r="AH97" s="2"/>
      <c r="AI97" s="262"/>
      <c r="AJ97" s="2"/>
      <c r="AK97" s="224"/>
      <c r="AL97" s="255"/>
      <c r="AM97" s="224"/>
      <c r="AN97" s="224"/>
      <c r="AO97" s="224"/>
      <c r="AP97" s="224"/>
      <c r="AQ97" s="224"/>
      <c r="AR97" s="224"/>
      <c r="AS97" s="255"/>
    </row>
    <row r="98" spans="1:45" x14ac:dyDescent="0.25">
      <c r="A98" s="2" t="str">
        <f>'Постановка объектов под напряже'!A100</f>
        <v>1.2.1.1.5.9</v>
      </c>
      <c r="B98" s="262" t="str">
        <f>'Постановка объектов под напряже'!B100</f>
        <v>Реконструкция РЗА ШСВ-220 кВ</v>
      </c>
      <c r="C98" s="2" t="str">
        <f>'Постановка объектов под напряже'!C100</f>
        <v>I_РЗА_2018_1.2.1.1.3.10</v>
      </c>
      <c r="D98" s="224"/>
      <c r="E98" s="224"/>
      <c r="F98" s="224"/>
      <c r="G98" s="224"/>
      <c r="H98" s="224"/>
      <c r="I98" s="224"/>
      <c r="J98" s="255">
        <f t="shared" si="1"/>
        <v>3</v>
      </c>
      <c r="K98" s="224"/>
      <c r="L98" s="224"/>
      <c r="M98" s="224"/>
      <c r="N98" s="224"/>
      <c r="O98" s="224"/>
      <c r="P98" s="224"/>
      <c r="Q98" s="255"/>
      <c r="R98" s="224"/>
      <c r="S98" s="224"/>
      <c r="T98" s="224"/>
      <c r="U98" s="224"/>
      <c r="V98" s="224"/>
      <c r="W98" s="224"/>
      <c r="X98" s="255"/>
      <c r="Y98" s="224"/>
      <c r="Z98" s="224"/>
      <c r="AA98" s="224"/>
      <c r="AB98" s="224"/>
      <c r="AC98" s="224"/>
      <c r="AD98" s="224"/>
      <c r="AE98" s="255">
        <f>'Постановка объектов под напряже'!U100</f>
        <v>3</v>
      </c>
      <c r="AF98" s="224"/>
      <c r="AG98" s="224"/>
      <c r="AH98" s="2"/>
      <c r="AI98" s="262"/>
      <c r="AJ98" s="2"/>
      <c r="AK98" s="224"/>
      <c r="AL98" s="255"/>
      <c r="AM98" s="224"/>
      <c r="AN98" s="224"/>
      <c r="AO98" s="224"/>
      <c r="AP98" s="224"/>
      <c r="AQ98" s="224"/>
      <c r="AR98" s="224"/>
      <c r="AS98" s="255"/>
    </row>
    <row r="99" spans="1:45" ht="31.5" x14ac:dyDescent="0.25">
      <c r="A99" s="2" t="str">
        <f>'Постановка объектов под напряже'!A101</f>
        <v>1.2.1.1.5.10</v>
      </c>
      <c r="B99" s="262" t="str">
        <f>'Постановка объектов под напряже'!B101</f>
        <v>Реконструкция РЗА ШСВ-110 кВ СВ-110 кВ</v>
      </c>
      <c r="C99" s="2" t="str">
        <f>'Постановка объектов под напряже'!C101</f>
        <v>I_РЗА_2018_1.2.1.1.3.11</v>
      </c>
      <c r="D99" s="224"/>
      <c r="E99" s="224"/>
      <c r="F99" s="224"/>
      <c r="G99" s="224"/>
      <c r="H99" s="224"/>
      <c r="I99" s="224"/>
      <c r="J99" s="255">
        <f t="shared" si="1"/>
        <v>5</v>
      </c>
      <c r="K99" s="224"/>
      <c r="L99" s="224"/>
      <c r="M99" s="224"/>
      <c r="N99" s="224"/>
      <c r="O99" s="224"/>
      <c r="P99" s="224"/>
      <c r="Q99" s="255"/>
      <c r="R99" s="224"/>
      <c r="S99" s="224"/>
      <c r="T99" s="224"/>
      <c r="U99" s="224"/>
      <c r="V99" s="224"/>
      <c r="W99" s="224"/>
      <c r="X99" s="255"/>
      <c r="Y99" s="224"/>
      <c r="Z99" s="224"/>
      <c r="AA99" s="224"/>
      <c r="AB99" s="224"/>
      <c r="AC99" s="224"/>
      <c r="AD99" s="224"/>
      <c r="AE99" s="255">
        <f>'Постановка объектов под напряже'!U101</f>
        <v>5</v>
      </c>
      <c r="AF99" s="224"/>
      <c r="AG99" s="224"/>
      <c r="AH99" s="2"/>
      <c r="AI99" s="262"/>
      <c r="AJ99" s="2"/>
      <c r="AK99" s="224"/>
      <c r="AL99" s="255"/>
      <c r="AM99" s="224"/>
      <c r="AN99" s="224"/>
      <c r="AO99" s="224"/>
      <c r="AP99" s="224"/>
      <c r="AQ99" s="224"/>
      <c r="AR99" s="224"/>
      <c r="AS99" s="255"/>
    </row>
    <row r="100" spans="1:45" x14ac:dyDescent="0.25">
      <c r="A100" s="2" t="str">
        <f>'Постановка объектов под напряже'!A102</f>
        <v>1.2.1.1.5.11</v>
      </c>
      <c r="B100" s="262" t="str">
        <f>'Постановка объектов под напряже'!B102</f>
        <v>Реконструкция АТ с заменой ввода 220</v>
      </c>
      <c r="C100" s="2" t="str">
        <f>'Постановка объектов под напряже'!C102</f>
        <v>I_СПС_2019_1.2.1.1.3.1</v>
      </c>
      <c r="D100" s="224"/>
      <c r="E100" s="224"/>
      <c r="F100" s="224"/>
      <c r="G100" s="224"/>
      <c r="H100" s="224"/>
      <c r="I100" s="224"/>
      <c r="J100" s="255">
        <f t="shared" si="1"/>
        <v>5</v>
      </c>
      <c r="K100" s="224"/>
      <c r="L100" s="224"/>
      <c r="M100" s="224"/>
      <c r="N100" s="224"/>
      <c r="O100" s="224"/>
      <c r="P100" s="224"/>
      <c r="Q100" s="255"/>
      <c r="R100" s="224"/>
      <c r="S100" s="224"/>
      <c r="T100" s="224"/>
      <c r="U100" s="224"/>
      <c r="V100" s="224"/>
      <c r="W100" s="224"/>
      <c r="X100" s="255"/>
      <c r="Y100" s="224"/>
      <c r="Z100" s="224"/>
      <c r="AA100" s="224"/>
      <c r="AB100" s="224"/>
      <c r="AC100" s="224"/>
      <c r="AD100" s="224"/>
      <c r="AE100" s="255">
        <f>'Постановка объектов под напряже'!U102</f>
        <v>3</v>
      </c>
      <c r="AF100" s="224"/>
      <c r="AG100" s="224"/>
      <c r="AH100" s="2"/>
      <c r="AI100" s="262"/>
      <c r="AJ100" s="2"/>
      <c r="AK100" s="224"/>
      <c r="AL100" s="255">
        <f>'Постановка объектов под напряже'!AA102</f>
        <v>2</v>
      </c>
      <c r="AM100" s="224"/>
      <c r="AN100" s="224"/>
      <c r="AO100" s="224"/>
      <c r="AP100" s="224"/>
      <c r="AQ100" s="224"/>
      <c r="AR100" s="224"/>
      <c r="AS100" s="255"/>
    </row>
    <row r="101" spans="1:45" x14ac:dyDescent="0.25">
      <c r="A101" s="2" t="str">
        <f>'Постановка объектов под напряже'!A103</f>
        <v>1.2.1.1.5.12</v>
      </c>
      <c r="B101" s="262" t="str">
        <f>'Постановка объектов под напряже'!B103</f>
        <v>Замена ТТ-220 кВ и ВМТ-220 кВ</v>
      </c>
      <c r="C101" s="2" t="str">
        <f>'Постановка объектов под напряже'!C103</f>
        <v>I_СПС_2019_1.2.1.1.3.4</v>
      </c>
      <c r="D101" s="224"/>
      <c r="E101" s="224"/>
      <c r="F101" s="224"/>
      <c r="G101" s="224"/>
      <c r="H101" s="224"/>
      <c r="I101" s="224"/>
      <c r="J101" s="255">
        <f t="shared" si="1"/>
        <v>2</v>
      </c>
      <c r="K101" s="224"/>
      <c r="L101" s="224"/>
      <c r="M101" s="224"/>
      <c r="N101" s="224"/>
      <c r="O101" s="224"/>
      <c r="P101" s="224"/>
      <c r="Q101" s="255"/>
      <c r="R101" s="224"/>
      <c r="S101" s="224"/>
      <c r="T101" s="224"/>
      <c r="U101" s="224"/>
      <c r="V101" s="224"/>
      <c r="W101" s="224"/>
      <c r="X101" s="255"/>
      <c r="Y101" s="224"/>
      <c r="Z101" s="224"/>
      <c r="AA101" s="224"/>
      <c r="AB101" s="224"/>
      <c r="AC101" s="224"/>
      <c r="AD101" s="224"/>
      <c r="AE101" s="255"/>
      <c r="AF101" s="224"/>
      <c r="AG101" s="224"/>
      <c r="AH101" s="2"/>
      <c r="AI101" s="262"/>
      <c r="AJ101" s="2"/>
      <c r="AK101" s="224"/>
      <c r="AL101" s="255"/>
      <c r="AM101" s="224"/>
      <c r="AN101" s="224"/>
      <c r="AO101" s="224"/>
      <c r="AP101" s="224"/>
      <c r="AQ101" s="224"/>
      <c r="AR101" s="224"/>
      <c r="AS101" s="255">
        <f>'Постановка объектов под напряже'!AG103</f>
        <v>2</v>
      </c>
    </row>
    <row r="102" spans="1:45" x14ac:dyDescent="0.25">
      <c r="A102" s="2" t="str">
        <f>'Постановка объектов под напряже'!A104</f>
        <v>1.2.1.1.5.13</v>
      </c>
      <c r="B102" s="262" t="str">
        <f>'Постановка объектов под напряже'!B104</f>
        <v>Реконструкции защит АТ</v>
      </c>
      <c r="C102" s="2" t="str">
        <f>'Постановка объектов под напряже'!C104</f>
        <v>I_РЗА_2019_1.2.1.1.3.6</v>
      </c>
      <c r="D102" s="224"/>
      <c r="E102" s="224"/>
      <c r="F102" s="224"/>
      <c r="G102" s="224"/>
      <c r="H102" s="224"/>
      <c r="I102" s="224"/>
      <c r="J102" s="255">
        <f t="shared" si="1"/>
        <v>7</v>
      </c>
      <c r="K102" s="224"/>
      <c r="L102" s="224"/>
      <c r="M102" s="224"/>
      <c r="N102" s="224"/>
      <c r="O102" s="224"/>
      <c r="P102" s="224"/>
      <c r="Q102" s="255"/>
      <c r="R102" s="224"/>
      <c r="S102" s="224"/>
      <c r="T102" s="224"/>
      <c r="U102" s="224"/>
      <c r="V102" s="224"/>
      <c r="W102" s="224"/>
      <c r="X102" s="255"/>
      <c r="Y102" s="224"/>
      <c r="Z102" s="224"/>
      <c r="AA102" s="224"/>
      <c r="AB102" s="224"/>
      <c r="AC102" s="224"/>
      <c r="AD102" s="224"/>
      <c r="AE102" s="255">
        <f>'Постановка объектов под напряже'!U104</f>
        <v>1</v>
      </c>
      <c r="AF102" s="224"/>
      <c r="AG102" s="224"/>
      <c r="AH102" s="2"/>
      <c r="AI102" s="262"/>
      <c r="AJ102" s="2"/>
      <c r="AK102" s="224"/>
      <c r="AL102" s="255">
        <f>'Постановка объектов под напряже'!AA104</f>
        <v>1</v>
      </c>
      <c r="AM102" s="224"/>
      <c r="AN102" s="224"/>
      <c r="AO102" s="224"/>
      <c r="AP102" s="224"/>
      <c r="AQ102" s="224"/>
      <c r="AR102" s="224"/>
      <c r="AS102" s="255">
        <f>'Постановка объектов под напряже'!AG104</f>
        <v>5</v>
      </c>
    </row>
    <row r="103" spans="1:45" x14ac:dyDescent="0.25">
      <c r="A103" s="2" t="str">
        <f>'Постановка объектов под напряже'!A105</f>
        <v>1.2.1.1.5.14</v>
      </c>
      <c r="B103" s="262" t="str">
        <f>'Постановка объектов под напряже'!B105</f>
        <v>Замена ТТ-220 кВ</v>
      </c>
      <c r="C103" s="2" t="str">
        <f>'Постановка объектов под напряже'!C105</f>
        <v>I_СПС_2020_1.2.1.1.3.3</v>
      </c>
      <c r="D103" s="224"/>
      <c r="E103" s="224"/>
      <c r="F103" s="224"/>
      <c r="G103" s="224"/>
      <c r="H103" s="224"/>
      <c r="I103" s="224"/>
      <c r="J103" s="255">
        <f t="shared" si="1"/>
        <v>3</v>
      </c>
      <c r="K103" s="224"/>
      <c r="L103" s="224"/>
      <c r="M103" s="224"/>
      <c r="N103" s="224"/>
      <c r="O103" s="224"/>
      <c r="P103" s="224"/>
      <c r="Q103" s="255"/>
      <c r="R103" s="224"/>
      <c r="S103" s="224"/>
      <c r="T103" s="224"/>
      <c r="U103" s="224"/>
      <c r="V103" s="224"/>
      <c r="W103" s="224"/>
      <c r="X103" s="255"/>
      <c r="Y103" s="224"/>
      <c r="Z103" s="224"/>
      <c r="AA103" s="224"/>
      <c r="AB103" s="224"/>
      <c r="AC103" s="224"/>
      <c r="AD103" s="224"/>
      <c r="AE103" s="255"/>
      <c r="AF103" s="224"/>
      <c r="AG103" s="224"/>
      <c r="AH103" s="2"/>
      <c r="AI103" s="262"/>
      <c r="AJ103" s="2"/>
      <c r="AK103" s="224"/>
      <c r="AL103" s="255"/>
      <c r="AM103" s="224"/>
      <c r="AN103" s="224"/>
      <c r="AO103" s="224"/>
      <c r="AP103" s="224"/>
      <c r="AQ103" s="224"/>
      <c r="AR103" s="224"/>
      <c r="AS103" s="255">
        <f>'Постановка объектов под напряже'!AG105</f>
        <v>3</v>
      </c>
    </row>
    <row r="104" spans="1:45" x14ac:dyDescent="0.25">
      <c r="A104" s="2" t="str">
        <f>'Постановка объектов под напряже'!A106</f>
        <v>1.2.1.1.5.15</v>
      </c>
      <c r="B104" s="262" t="str">
        <f>'Постановка объектов под напряже'!B106</f>
        <v>Замена ТН-220,110 кВ</v>
      </c>
      <c r="C104" s="2" t="str">
        <f>'Постановка объектов под напряже'!C106</f>
        <v>I_СПС_2020_1.2.1.1.3.4</v>
      </c>
      <c r="D104" s="224"/>
      <c r="E104" s="224"/>
      <c r="F104" s="224"/>
      <c r="G104" s="224"/>
      <c r="H104" s="224"/>
      <c r="I104" s="224"/>
      <c r="J104" s="255">
        <f t="shared" si="1"/>
        <v>3</v>
      </c>
      <c r="K104" s="224"/>
      <c r="L104" s="224"/>
      <c r="M104" s="224"/>
      <c r="N104" s="224"/>
      <c r="O104" s="224"/>
      <c r="P104" s="224"/>
      <c r="Q104" s="255"/>
      <c r="R104" s="224"/>
      <c r="S104" s="224"/>
      <c r="T104" s="224"/>
      <c r="U104" s="224"/>
      <c r="V104" s="224"/>
      <c r="W104" s="224"/>
      <c r="X104" s="255"/>
      <c r="Y104" s="224"/>
      <c r="Z104" s="224"/>
      <c r="AA104" s="224"/>
      <c r="AB104" s="224"/>
      <c r="AC104" s="224"/>
      <c r="AD104" s="224"/>
      <c r="AE104" s="255"/>
      <c r="AF104" s="224"/>
      <c r="AG104" s="224"/>
      <c r="AH104" s="2"/>
      <c r="AI104" s="262"/>
      <c r="AJ104" s="2"/>
      <c r="AK104" s="224"/>
      <c r="AL104" s="255"/>
      <c r="AM104" s="224"/>
      <c r="AN104" s="224"/>
      <c r="AO104" s="224"/>
      <c r="AP104" s="224"/>
      <c r="AQ104" s="224"/>
      <c r="AR104" s="224"/>
      <c r="AS104" s="255">
        <f>'Постановка объектов под напряже'!AG106</f>
        <v>3</v>
      </c>
    </row>
    <row r="105" spans="1:45" x14ac:dyDescent="0.25">
      <c r="A105" s="2" t="str">
        <f>'Постановка объектов под напряже'!A107</f>
        <v>1.2.1.1.5.16</v>
      </c>
      <c r="B105" s="262" t="str">
        <f>'Постановка объектов под напряже'!B107</f>
        <v>Замена ТТ-110 кВ</v>
      </c>
      <c r="C105" s="2" t="str">
        <f>'Постановка объектов под напряже'!C107</f>
        <v>I_СПС_2020_1.2.1.1.3.5</v>
      </c>
      <c r="D105" s="224"/>
      <c r="E105" s="224"/>
      <c r="F105" s="224"/>
      <c r="G105" s="224"/>
      <c r="H105" s="224"/>
      <c r="I105" s="224"/>
      <c r="J105" s="255">
        <f t="shared" si="1"/>
        <v>12</v>
      </c>
      <c r="K105" s="224"/>
      <c r="L105" s="224"/>
      <c r="M105" s="224"/>
      <c r="N105" s="224"/>
      <c r="O105" s="224"/>
      <c r="P105" s="224"/>
      <c r="Q105" s="255"/>
      <c r="R105" s="224"/>
      <c r="S105" s="224"/>
      <c r="T105" s="224"/>
      <c r="U105" s="224"/>
      <c r="V105" s="224"/>
      <c r="W105" s="224"/>
      <c r="X105" s="255"/>
      <c r="Y105" s="224"/>
      <c r="Z105" s="224"/>
      <c r="AA105" s="224"/>
      <c r="AB105" s="224"/>
      <c r="AC105" s="224"/>
      <c r="AD105" s="224"/>
      <c r="AE105" s="255">
        <f>'Постановка объектов под напряже'!U107</f>
        <v>3</v>
      </c>
      <c r="AF105" s="224"/>
      <c r="AG105" s="224"/>
      <c r="AH105" s="2"/>
      <c r="AI105" s="262"/>
      <c r="AJ105" s="2"/>
      <c r="AK105" s="224"/>
      <c r="AL105" s="255">
        <f>'Постановка объектов под напряже'!AA107</f>
        <v>3</v>
      </c>
      <c r="AM105" s="224"/>
      <c r="AN105" s="224"/>
      <c r="AO105" s="224"/>
      <c r="AP105" s="224"/>
      <c r="AQ105" s="224"/>
      <c r="AR105" s="224"/>
      <c r="AS105" s="255">
        <f>'Постановка объектов под напряже'!AG107</f>
        <v>6</v>
      </c>
    </row>
    <row r="106" spans="1:45" x14ac:dyDescent="0.25">
      <c r="A106" s="2" t="str">
        <f>'Постановка объектов под напряже'!A108</f>
        <v>1.2.1.1.5.17</v>
      </c>
      <c r="B106" s="262" t="str">
        <f>'Постановка объектов под напряже'!B108</f>
        <v>Реконструкция ОБР</v>
      </c>
      <c r="C106" s="2" t="str">
        <f>'Постановка объектов под напряже'!C108</f>
        <v>I_РЗА_2021_1.2.1.1.3.6</v>
      </c>
      <c r="D106" s="224"/>
      <c r="E106" s="224"/>
      <c r="F106" s="224"/>
      <c r="G106" s="224"/>
      <c r="H106" s="224"/>
      <c r="I106" s="224"/>
      <c r="J106" s="255">
        <f t="shared" si="1"/>
        <v>2</v>
      </c>
      <c r="K106" s="224"/>
      <c r="L106" s="224"/>
      <c r="M106" s="224"/>
      <c r="N106" s="224"/>
      <c r="O106" s="224"/>
      <c r="P106" s="224"/>
      <c r="Q106" s="255"/>
      <c r="R106" s="224"/>
      <c r="S106" s="224"/>
      <c r="T106" s="224"/>
      <c r="U106" s="224"/>
      <c r="V106" s="224"/>
      <c r="W106" s="224"/>
      <c r="X106" s="255"/>
      <c r="Y106" s="224"/>
      <c r="Z106" s="224"/>
      <c r="AA106" s="224"/>
      <c r="AB106" s="224"/>
      <c r="AC106" s="224"/>
      <c r="AD106" s="224"/>
      <c r="AE106" s="255"/>
      <c r="AF106" s="224"/>
      <c r="AG106" s="224"/>
      <c r="AH106" s="2"/>
      <c r="AI106" s="262"/>
      <c r="AJ106" s="2"/>
      <c r="AK106" s="224"/>
      <c r="AL106" s="255"/>
      <c r="AM106" s="224"/>
      <c r="AN106" s="224"/>
      <c r="AO106" s="224"/>
      <c r="AP106" s="224"/>
      <c r="AQ106" s="224"/>
      <c r="AR106" s="224"/>
      <c r="AS106" s="255">
        <f>'Постановка объектов под напряже'!AG108</f>
        <v>2</v>
      </c>
    </row>
    <row r="107" spans="1:45" ht="31.5" x14ac:dyDescent="0.25">
      <c r="A107" s="18" t="str">
        <f>'Постановка объектов под напряже'!A109</f>
        <v>1.2.1.1.5.18</v>
      </c>
      <c r="B107" s="356" t="str">
        <f>'Постановка объектов под напряже'!B109</f>
        <v>Реконструкция автоматики сигнализации ЩПТ</v>
      </c>
      <c r="C107" s="18" t="str">
        <f>'Постановка объектов под напряже'!C109</f>
        <v>I_РЗА_2021_1.2.1.1.3.7</v>
      </c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18"/>
      <c r="AI107" s="356"/>
      <c r="AJ107" s="18"/>
      <c r="AK107" s="255"/>
      <c r="AL107" s="255"/>
      <c r="AM107" s="255"/>
      <c r="AN107" s="255"/>
      <c r="AO107" s="255"/>
      <c r="AP107" s="255"/>
      <c r="AQ107" s="255"/>
      <c r="AR107" s="255"/>
      <c r="AS107" s="255"/>
    </row>
    <row r="108" spans="1:45" x14ac:dyDescent="0.25">
      <c r="A108" s="2" t="str">
        <f>'Постановка объектов под напряже'!A110</f>
        <v>1.2.1.1.6</v>
      </c>
      <c r="B108" s="262" t="str">
        <f>'Постановка объектов под напряже'!B110</f>
        <v>ПС Белорецк-220</v>
      </c>
      <c r="C108" s="2" t="str">
        <f>'Постановка объектов под напряже'!C110</f>
        <v>Г</v>
      </c>
      <c r="D108" s="224"/>
      <c r="E108" s="224"/>
      <c r="F108" s="224"/>
      <c r="G108" s="224"/>
      <c r="H108" s="224"/>
      <c r="I108" s="224"/>
      <c r="J108" s="255">
        <f t="shared" si="1"/>
        <v>60</v>
      </c>
      <c r="K108" s="224"/>
      <c r="L108" s="224"/>
      <c r="M108" s="224"/>
      <c r="N108" s="224"/>
      <c r="O108" s="224"/>
      <c r="P108" s="224"/>
      <c r="Q108" s="255">
        <f>'Постановка объектов под напряже'!I110</f>
        <v>2</v>
      </c>
      <c r="R108" s="224"/>
      <c r="S108" s="224"/>
      <c r="T108" s="224"/>
      <c r="U108" s="224"/>
      <c r="V108" s="224"/>
      <c r="W108" s="224"/>
      <c r="X108" s="255">
        <f>'Постановка объектов под напряже'!O110</f>
        <v>4</v>
      </c>
      <c r="Y108" s="224"/>
      <c r="Z108" s="224"/>
      <c r="AA108" s="224"/>
      <c r="AB108" s="224"/>
      <c r="AC108" s="224"/>
      <c r="AD108" s="224"/>
      <c r="AE108" s="255">
        <f>'Постановка объектов под напряже'!U110</f>
        <v>23</v>
      </c>
      <c r="AF108" s="224"/>
      <c r="AG108" s="224"/>
      <c r="AH108" s="2"/>
      <c r="AI108" s="262"/>
      <c r="AJ108" s="2"/>
      <c r="AK108" s="224"/>
      <c r="AL108" s="255">
        <f>'Постановка объектов под напряже'!AA110</f>
        <v>17</v>
      </c>
      <c r="AM108" s="224"/>
      <c r="AN108" s="224"/>
      <c r="AO108" s="224"/>
      <c r="AP108" s="224"/>
      <c r="AQ108" s="224"/>
      <c r="AR108" s="224"/>
      <c r="AS108" s="255">
        <f>'Постановка объектов под напряже'!AG110</f>
        <v>14</v>
      </c>
    </row>
    <row r="109" spans="1:45" x14ac:dyDescent="0.25">
      <c r="A109" s="2" t="str">
        <f>'Постановка объектов под напряже'!A111</f>
        <v>1.2.1.1.6.1</v>
      </c>
      <c r="B109" s="262" t="str">
        <f>'Постановка объектов под напряже'!B111</f>
        <v>Замена ВМ-220 кВ на элегазовый</v>
      </c>
      <c r="C109" s="2" t="str">
        <f>'Постановка объектов под напряже'!C111</f>
        <v>I_СПС_2017_1.2.1.1.5.1</v>
      </c>
      <c r="D109" s="224"/>
      <c r="E109" s="224"/>
      <c r="F109" s="224"/>
      <c r="G109" s="224"/>
      <c r="H109" s="224"/>
      <c r="I109" s="224"/>
      <c r="J109" s="255">
        <f t="shared" si="1"/>
        <v>1</v>
      </c>
      <c r="K109" s="224"/>
      <c r="L109" s="224"/>
      <c r="M109" s="224"/>
      <c r="N109" s="224"/>
      <c r="O109" s="224"/>
      <c r="P109" s="224"/>
      <c r="Q109" s="255">
        <f>'Постановка объектов под напряже'!I111</f>
        <v>1</v>
      </c>
      <c r="R109" s="224"/>
      <c r="S109" s="224"/>
      <c r="T109" s="224"/>
      <c r="U109" s="224"/>
      <c r="V109" s="224"/>
      <c r="W109" s="224"/>
      <c r="X109" s="255"/>
      <c r="Y109" s="224"/>
      <c r="Z109" s="224"/>
      <c r="AA109" s="224"/>
      <c r="AB109" s="224"/>
      <c r="AC109" s="224"/>
      <c r="AD109" s="224"/>
      <c r="AE109" s="255"/>
      <c r="AF109" s="224"/>
      <c r="AG109" s="224"/>
      <c r="AH109" s="2"/>
      <c r="AI109" s="262"/>
      <c r="AJ109" s="2"/>
      <c r="AK109" s="224"/>
      <c r="AL109" s="255"/>
      <c r="AM109" s="224"/>
      <c r="AN109" s="224"/>
      <c r="AO109" s="224"/>
      <c r="AP109" s="224"/>
      <c r="AQ109" s="224"/>
      <c r="AR109" s="224"/>
      <c r="AS109" s="255"/>
    </row>
    <row r="110" spans="1:45" ht="47.25" x14ac:dyDescent="0.25">
      <c r="A110" s="2" t="str">
        <f>'Постановка объектов под напряже'!A112</f>
        <v>1.2.1.1.6.2</v>
      </c>
      <c r="B110" s="262" t="str">
        <f>'Постановка объектов под напряже'!B112</f>
        <v>Замена АПП ВЛ 110 кВ Белорецк-220 – Серменево-тяга, ВЛ 110 кВ Белорецк-220 – Юша-тяга</v>
      </c>
      <c r="C110" s="2" t="str">
        <f>'Постановка объектов под напряже'!C112</f>
        <v>I_РЗА_2017_1.2.1.1.5.2</v>
      </c>
      <c r="D110" s="224"/>
      <c r="E110" s="224"/>
      <c r="F110" s="224"/>
      <c r="G110" s="224"/>
      <c r="H110" s="224"/>
      <c r="I110" s="224"/>
      <c r="J110" s="255">
        <f t="shared" si="1"/>
        <v>1</v>
      </c>
      <c r="K110" s="224"/>
      <c r="L110" s="224"/>
      <c r="M110" s="224"/>
      <c r="N110" s="224"/>
      <c r="O110" s="224"/>
      <c r="P110" s="224"/>
      <c r="Q110" s="255">
        <f>'Постановка объектов под напряже'!I112</f>
        <v>1</v>
      </c>
      <c r="R110" s="224"/>
      <c r="S110" s="224"/>
      <c r="T110" s="224"/>
      <c r="U110" s="224"/>
      <c r="V110" s="224"/>
      <c r="W110" s="224"/>
      <c r="X110" s="255"/>
      <c r="Y110" s="224"/>
      <c r="Z110" s="224"/>
      <c r="AA110" s="224"/>
      <c r="AB110" s="224"/>
      <c r="AC110" s="224"/>
      <c r="AD110" s="224"/>
      <c r="AE110" s="255"/>
      <c r="AF110" s="224"/>
      <c r="AG110" s="224"/>
      <c r="AH110" s="2"/>
      <c r="AI110" s="262"/>
      <c r="AJ110" s="2"/>
      <c r="AK110" s="224"/>
      <c r="AL110" s="255"/>
      <c r="AM110" s="224"/>
      <c r="AN110" s="224"/>
      <c r="AO110" s="224"/>
      <c r="AP110" s="224"/>
      <c r="AQ110" s="224"/>
      <c r="AR110" s="224"/>
      <c r="AS110" s="255"/>
    </row>
    <row r="111" spans="1:45" ht="31.5" x14ac:dyDescent="0.25">
      <c r="A111" s="2" t="str">
        <f>'Постановка объектов под напряже'!A113</f>
        <v>1.2.1.1.6.3</v>
      </c>
      <c r="B111" s="262" t="str">
        <f>'Постановка объектов под напряже'!B113</f>
        <v>Замена ШАОТ АТ-1 (кредиторская задолжность 2016 г)</v>
      </c>
      <c r="C111" s="2" t="str">
        <f>'Постановка объектов под напряже'!C113</f>
        <v>I_РЗА_2017_1.2.1.1.5.3</v>
      </c>
      <c r="D111" s="224"/>
      <c r="E111" s="224"/>
      <c r="F111" s="224"/>
      <c r="G111" s="224"/>
      <c r="H111" s="224"/>
      <c r="I111" s="224"/>
      <c r="J111" s="255"/>
      <c r="K111" s="224"/>
      <c r="L111" s="224"/>
      <c r="M111" s="224"/>
      <c r="N111" s="224"/>
      <c r="O111" s="224"/>
      <c r="P111" s="224"/>
      <c r="Q111" s="255"/>
      <c r="R111" s="224"/>
      <c r="S111" s="224"/>
      <c r="T111" s="224"/>
      <c r="U111" s="224"/>
      <c r="V111" s="224"/>
      <c r="W111" s="224"/>
      <c r="X111" s="255"/>
      <c r="Y111" s="224"/>
      <c r="Z111" s="224"/>
      <c r="AA111" s="224"/>
      <c r="AB111" s="224"/>
      <c r="AC111" s="224"/>
      <c r="AD111" s="224"/>
      <c r="AE111" s="255"/>
      <c r="AF111" s="224"/>
      <c r="AG111" s="224"/>
      <c r="AH111" s="2"/>
      <c r="AI111" s="262"/>
      <c r="AJ111" s="2"/>
      <c r="AK111" s="224"/>
      <c r="AL111" s="255"/>
      <c r="AM111" s="224"/>
      <c r="AN111" s="224"/>
      <c r="AO111" s="224"/>
      <c r="AP111" s="224"/>
      <c r="AQ111" s="224"/>
      <c r="AR111" s="224"/>
      <c r="AS111" s="255"/>
    </row>
    <row r="112" spans="1:45" ht="31.5" x14ac:dyDescent="0.25">
      <c r="A112" s="2" t="str">
        <f>'Постановка объектов под напряже'!A114</f>
        <v>1.2.1.1.6.4</v>
      </c>
      <c r="B112" s="262" t="str">
        <f>'Постановка объектов под напряже'!B114</f>
        <v>Реконструкция основных защит ВЛ-110 кВ</v>
      </c>
      <c r="C112" s="2" t="str">
        <f>'Постановка объектов под напряже'!C114</f>
        <v>I_РЗА_2018_1.2.1.1.5.3</v>
      </c>
      <c r="D112" s="224"/>
      <c r="E112" s="224"/>
      <c r="F112" s="224"/>
      <c r="G112" s="224"/>
      <c r="H112" s="224"/>
      <c r="I112" s="224"/>
      <c r="J112" s="255">
        <f t="shared" si="1"/>
        <v>3</v>
      </c>
      <c r="K112" s="224"/>
      <c r="L112" s="224"/>
      <c r="M112" s="224"/>
      <c r="N112" s="224"/>
      <c r="O112" s="224"/>
      <c r="P112" s="224"/>
      <c r="Q112" s="255"/>
      <c r="R112" s="224"/>
      <c r="S112" s="224"/>
      <c r="T112" s="224"/>
      <c r="U112" s="224"/>
      <c r="V112" s="224"/>
      <c r="W112" s="224"/>
      <c r="X112" s="255">
        <f>'Постановка объектов под напряже'!O114</f>
        <v>3</v>
      </c>
      <c r="Y112" s="224"/>
      <c r="Z112" s="224"/>
      <c r="AA112" s="224"/>
      <c r="AB112" s="224"/>
      <c r="AC112" s="224"/>
      <c r="AD112" s="224"/>
      <c r="AE112" s="255"/>
      <c r="AF112" s="224"/>
      <c r="AG112" s="224"/>
      <c r="AH112" s="2"/>
      <c r="AI112" s="262"/>
      <c r="AJ112" s="2"/>
      <c r="AK112" s="224"/>
      <c r="AL112" s="255"/>
      <c r="AM112" s="224"/>
      <c r="AN112" s="224"/>
      <c r="AO112" s="224"/>
      <c r="AP112" s="224"/>
      <c r="AQ112" s="224"/>
      <c r="AR112" s="224"/>
      <c r="AS112" s="255"/>
    </row>
    <row r="113" spans="1:45" x14ac:dyDescent="0.25">
      <c r="A113" s="2" t="str">
        <f>'Постановка объектов под напряже'!A115</f>
        <v>1.2.1.1.6.5</v>
      </c>
      <c r="B113" s="262" t="str">
        <f>'Постановка объектов под напряже'!B115</f>
        <v>Замена ТН-220 кВ</v>
      </c>
      <c r="C113" s="2" t="str">
        <f>'Постановка объектов под напряже'!C115</f>
        <v>I_СПС_2018_1.2.1.1.5.5</v>
      </c>
      <c r="D113" s="224"/>
      <c r="E113" s="224"/>
      <c r="F113" s="224"/>
      <c r="G113" s="224"/>
      <c r="H113" s="224"/>
      <c r="I113" s="224"/>
      <c r="J113" s="255">
        <f t="shared" si="1"/>
        <v>3</v>
      </c>
      <c r="K113" s="224"/>
      <c r="L113" s="224"/>
      <c r="M113" s="224"/>
      <c r="N113" s="224"/>
      <c r="O113" s="224"/>
      <c r="P113" s="224"/>
      <c r="Q113" s="255"/>
      <c r="R113" s="224"/>
      <c r="S113" s="224"/>
      <c r="T113" s="224"/>
      <c r="U113" s="224"/>
      <c r="V113" s="224"/>
      <c r="W113" s="224"/>
      <c r="X113" s="255"/>
      <c r="Y113" s="224"/>
      <c r="Z113" s="224"/>
      <c r="AA113" s="224"/>
      <c r="AB113" s="224"/>
      <c r="AC113" s="224"/>
      <c r="AD113" s="224"/>
      <c r="AE113" s="255">
        <f>'Постановка объектов под напряже'!U115</f>
        <v>3</v>
      </c>
      <c r="AF113" s="224"/>
      <c r="AG113" s="224"/>
      <c r="AH113" s="2"/>
      <c r="AI113" s="262"/>
      <c r="AJ113" s="2"/>
      <c r="AK113" s="224"/>
      <c r="AL113" s="255"/>
      <c r="AM113" s="224"/>
      <c r="AN113" s="224"/>
      <c r="AO113" s="224"/>
      <c r="AP113" s="224"/>
      <c r="AQ113" s="224"/>
      <c r="AR113" s="224"/>
      <c r="AS113" s="255"/>
    </row>
    <row r="114" spans="1:45" x14ac:dyDescent="0.25">
      <c r="A114" s="2" t="str">
        <f>'Постановка объектов под напряже'!A116</f>
        <v>1.2.1.1.6.6</v>
      </c>
      <c r="B114" s="262" t="str">
        <f>'Постановка объектов под напряже'!B116</f>
        <v xml:space="preserve">Замена В-110 кВ и ТТ-110 кВ </v>
      </c>
      <c r="C114" s="2" t="str">
        <f>'Постановка объектов под напряже'!C116</f>
        <v>I_СПС_2018_1.2.1.1.5.6</v>
      </c>
      <c r="D114" s="224"/>
      <c r="E114" s="224"/>
      <c r="F114" s="224"/>
      <c r="G114" s="224"/>
      <c r="H114" s="224"/>
      <c r="I114" s="224"/>
      <c r="J114" s="255">
        <f t="shared" si="1"/>
        <v>6</v>
      </c>
      <c r="K114" s="224"/>
      <c r="L114" s="224"/>
      <c r="M114" s="224"/>
      <c r="N114" s="224"/>
      <c r="O114" s="224"/>
      <c r="P114" s="224"/>
      <c r="Q114" s="255"/>
      <c r="R114" s="224"/>
      <c r="S114" s="224"/>
      <c r="T114" s="224"/>
      <c r="U114" s="224"/>
      <c r="V114" s="224"/>
      <c r="W114" s="224"/>
      <c r="X114" s="255"/>
      <c r="Y114" s="224"/>
      <c r="Z114" s="224"/>
      <c r="AA114" s="224"/>
      <c r="AB114" s="224"/>
      <c r="AC114" s="224"/>
      <c r="AD114" s="224"/>
      <c r="AE114" s="255">
        <f>'Постановка объектов под напряже'!U116</f>
        <v>6</v>
      </c>
      <c r="AF114" s="224"/>
      <c r="AG114" s="224"/>
      <c r="AH114" s="2"/>
      <c r="AI114" s="262"/>
      <c r="AJ114" s="2"/>
      <c r="AK114" s="224"/>
      <c r="AL114" s="255"/>
      <c r="AM114" s="224"/>
      <c r="AN114" s="224"/>
      <c r="AO114" s="224"/>
      <c r="AP114" s="224"/>
      <c r="AQ114" s="224"/>
      <c r="AR114" s="224"/>
      <c r="AS114" s="255"/>
    </row>
    <row r="115" spans="1:45" x14ac:dyDescent="0.25">
      <c r="A115" s="2" t="str">
        <f>'Постановка объектов под напряже'!A117</f>
        <v>1.2.1.1.6.7</v>
      </c>
      <c r="B115" s="262" t="str">
        <f>'Постановка объектов под напряже'!B117</f>
        <v>Замена ТТ-220 кВ</v>
      </c>
      <c r="C115" s="2" t="str">
        <f>'Постановка объектов под напряже'!C117</f>
        <v>I_СПС_2019_1.2.1.1.5.1</v>
      </c>
      <c r="D115" s="224"/>
      <c r="E115" s="224"/>
      <c r="F115" s="224"/>
      <c r="G115" s="224"/>
      <c r="H115" s="224"/>
      <c r="I115" s="224"/>
      <c r="J115" s="255">
        <f t="shared" si="1"/>
        <v>3</v>
      </c>
      <c r="K115" s="224"/>
      <c r="L115" s="224"/>
      <c r="M115" s="224"/>
      <c r="N115" s="224"/>
      <c r="O115" s="224"/>
      <c r="P115" s="224"/>
      <c r="Q115" s="255"/>
      <c r="R115" s="224"/>
      <c r="S115" s="224"/>
      <c r="T115" s="224"/>
      <c r="U115" s="224"/>
      <c r="V115" s="224"/>
      <c r="W115" s="224"/>
      <c r="X115" s="255"/>
      <c r="Y115" s="224"/>
      <c r="Z115" s="224"/>
      <c r="AA115" s="224"/>
      <c r="AB115" s="224"/>
      <c r="AC115" s="224"/>
      <c r="AD115" s="224"/>
      <c r="AE115" s="255">
        <f>'Постановка объектов под напряже'!U117</f>
        <v>3</v>
      </c>
      <c r="AF115" s="224"/>
      <c r="AG115" s="224"/>
      <c r="AH115" s="2"/>
      <c r="AI115" s="262"/>
      <c r="AJ115" s="2"/>
      <c r="AK115" s="224"/>
      <c r="AL115" s="255"/>
      <c r="AM115" s="224"/>
      <c r="AN115" s="224"/>
      <c r="AO115" s="224"/>
      <c r="AP115" s="224"/>
      <c r="AQ115" s="224"/>
      <c r="AR115" s="224"/>
      <c r="AS115" s="255"/>
    </row>
    <row r="116" spans="1:45" x14ac:dyDescent="0.25">
      <c r="A116" s="2" t="str">
        <f>'Постановка объектов под напряже'!A118</f>
        <v>1.2.1.1.6.8</v>
      </c>
      <c r="B116" s="262" t="str">
        <f>'Постановка объектов под напряже'!B118</f>
        <v>Замена разъеденителейт 110 кВ</v>
      </c>
      <c r="C116" s="2" t="str">
        <f>'Постановка объектов под напряже'!C118</f>
        <v>I_СПС_2019_1.2.1.1.5.3</v>
      </c>
      <c r="D116" s="224"/>
      <c r="E116" s="224"/>
      <c r="F116" s="224"/>
      <c r="G116" s="224"/>
      <c r="H116" s="224"/>
      <c r="I116" s="224"/>
      <c r="J116" s="255">
        <f t="shared" si="1"/>
        <v>9</v>
      </c>
      <c r="K116" s="224"/>
      <c r="L116" s="224"/>
      <c r="M116" s="224"/>
      <c r="N116" s="224"/>
      <c r="O116" s="224"/>
      <c r="P116" s="224"/>
      <c r="Q116" s="255"/>
      <c r="R116" s="224"/>
      <c r="S116" s="224"/>
      <c r="T116" s="224"/>
      <c r="U116" s="224"/>
      <c r="V116" s="224"/>
      <c r="W116" s="224"/>
      <c r="X116" s="255"/>
      <c r="Y116" s="224"/>
      <c r="Z116" s="224"/>
      <c r="AA116" s="224"/>
      <c r="AB116" s="224"/>
      <c r="AC116" s="224"/>
      <c r="AD116" s="224"/>
      <c r="AE116" s="255">
        <f>'Постановка объектов под напряже'!U118</f>
        <v>3</v>
      </c>
      <c r="AF116" s="224"/>
      <c r="AG116" s="224"/>
      <c r="AH116" s="2"/>
      <c r="AI116" s="262"/>
      <c r="AJ116" s="2"/>
      <c r="AK116" s="224"/>
      <c r="AL116" s="255">
        <f>'Постановка объектов под напряже'!AA118</f>
        <v>3</v>
      </c>
      <c r="AM116" s="224"/>
      <c r="AN116" s="224"/>
      <c r="AO116" s="224"/>
      <c r="AP116" s="224"/>
      <c r="AQ116" s="224"/>
      <c r="AR116" s="224"/>
      <c r="AS116" s="255">
        <f>'Постановка объектов под напряже'!AG118</f>
        <v>3</v>
      </c>
    </row>
    <row r="117" spans="1:45" x14ac:dyDescent="0.25">
      <c r="A117" s="2" t="str">
        <f>'Постановка объектов под напряже'!A119</f>
        <v>1.2.1.1.6.9</v>
      </c>
      <c r="B117" s="262" t="str">
        <f>'Постановка объектов под напряже'!B119</f>
        <v>Замена разъединителей 220 кВ</v>
      </c>
      <c r="C117" s="2" t="str">
        <f>'Постановка объектов под напряже'!C119</f>
        <v>I_СПС_2019_1.2.1.1.5.6</v>
      </c>
      <c r="D117" s="224"/>
      <c r="E117" s="224"/>
      <c r="F117" s="224"/>
      <c r="G117" s="224"/>
      <c r="H117" s="224"/>
      <c r="I117" s="224"/>
      <c r="J117" s="255">
        <f t="shared" si="1"/>
        <v>6</v>
      </c>
      <c r="K117" s="224"/>
      <c r="L117" s="224"/>
      <c r="M117" s="224"/>
      <c r="N117" s="224"/>
      <c r="O117" s="224"/>
      <c r="P117" s="224"/>
      <c r="Q117" s="255"/>
      <c r="R117" s="224"/>
      <c r="S117" s="224"/>
      <c r="T117" s="224"/>
      <c r="U117" s="224"/>
      <c r="V117" s="224"/>
      <c r="W117" s="224"/>
      <c r="X117" s="255"/>
      <c r="Y117" s="224"/>
      <c r="Z117" s="224"/>
      <c r="AA117" s="224"/>
      <c r="AB117" s="224"/>
      <c r="AC117" s="224"/>
      <c r="AD117" s="224"/>
      <c r="AE117" s="255">
        <f>'Постановка объектов под напряже'!U119</f>
        <v>3</v>
      </c>
      <c r="AF117" s="224"/>
      <c r="AG117" s="224"/>
      <c r="AH117" s="2"/>
      <c r="AI117" s="262"/>
      <c r="AJ117" s="2"/>
      <c r="AK117" s="224"/>
      <c r="AL117" s="255">
        <f>'Постановка объектов под напряже'!AA119</f>
        <v>3</v>
      </c>
      <c r="AM117" s="224"/>
      <c r="AN117" s="224"/>
      <c r="AO117" s="224"/>
      <c r="AP117" s="224"/>
      <c r="AQ117" s="224"/>
      <c r="AR117" s="224"/>
      <c r="AS117" s="255"/>
    </row>
    <row r="118" spans="1:45" x14ac:dyDescent="0.25">
      <c r="A118" s="2" t="str">
        <f>'Постановка объектов под напряже'!A120</f>
        <v>1.2.1.1.6.10</v>
      </c>
      <c r="B118" s="262" t="str">
        <f>'Постановка объектов под напряже'!B120</f>
        <v xml:space="preserve">Реконструкция АТ </v>
      </c>
      <c r="C118" s="2" t="str">
        <f>'Постановка объектов под напряже'!C120</f>
        <v>I_СПС_2019_1.2.1.1.5.7</v>
      </c>
      <c r="D118" s="224"/>
      <c r="E118" s="224"/>
      <c r="F118" s="224"/>
      <c r="G118" s="224"/>
      <c r="H118" s="224"/>
      <c r="I118" s="224"/>
      <c r="J118" s="255">
        <f t="shared" si="1"/>
        <v>1</v>
      </c>
      <c r="K118" s="224"/>
      <c r="L118" s="224"/>
      <c r="M118" s="224"/>
      <c r="N118" s="224"/>
      <c r="O118" s="224"/>
      <c r="P118" s="224"/>
      <c r="Q118" s="255"/>
      <c r="R118" s="224"/>
      <c r="S118" s="224"/>
      <c r="T118" s="224"/>
      <c r="U118" s="224"/>
      <c r="V118" s="224"/>
      <c r="W118" s="224"/>
      <c r="X118" s="255"/>
      <c r="Y118" s="224"/>
      <c r="Z118" s="224"/>
      <c r="AA118" s="224"/>
      <c r="AB118" s="224"/>
      <c r="AC118" s="224"/>
      <c r="AD118" s="224"/>
      <c r="AE118" s="255">
        <f>'Постановка объектов под напряже'!U120</f>
        <v>1</v>
      </c>
      <c r="AF118" s="224"/>
      <c r="AG118" s="224"/>
      <c r="AH118" s="2"/>
      <c r="AI118" s="262"/>
      <c r="AJ118" s="2"/>
      <c r="AK118" s="224"/>
      <c r="AL118" s="255"/>
      <c r="AM118" s="224"/>
      <c r="AN118" s="224"/>
      <c r="AO118" s="224"/>
      <c r="AP118" s="224"/>
      <c r="AQ118" s="224"/>
      <c r="AR118" s="224"/>
      <c r="AS118" s="255"/>
    </row>
    <row r="119" spans="1:45" x14ac:dyDescent="0.25">
      <c r="A119" s="2" t="str">
        <f>'Постановка объектов под напряже'!A121</f>
        <v>1.2.1.1.6.11</v>
      </c>
      <c r="B119" s="262" t="str">
        <f>'Постановка объектов под напряже'!B121</f>
        <v>Реконструкции защит АТ</v>
      </c>
      <c r="C119" s="2" t="str">
        <f>'Постановка объектов под напряже'!C121</f>
        <v>I_РЗА_2019_1.2.1.1.5.8</v>
      </c>
      <c r="D119" s="224"/>
      <c r="E119" s="224"/>
      <c r="F119" s="224"/>
      <c r="G119" s="224"/>
      <c r="H119" s="224"/>
      <c r="I119" s="224"/>
      <c r="J119" s="255">
        <f t="shared" si="1"/>
        <v>6</v>
      </c>
      <c r="K119" s="224"/>
      <c r="L119" s="224"/>
      <c r="M119" s="224"/>
      <c r="N119" s="224"/>
      <c r="O119" s="224"/>
      <c r="P119" s="224"/>
      <c r="Q119" s="255"/>
      <c r="R119" s="224"/>
      <c r="S119" s="224"/>
      <c r="T119" s="224"/>
      <c r="U119" s="224"/>
      <c r="V119" s="224"/>
      <c r="W119" s="224"/>
      <c r="X119" s="255"/>
      <c r="Y119" s="224"/>
      <c r="Z119" s="224"/>
      <c r="AA119" s="224"/>
      <c r="AB119" s="224"/>
      <c r="AC119" s="224"/>
      <c r="AD119" s="224"/>
      <c r="AE119" s="255"/>
      <c r="AF119" s="224"/>
      <c r="AG119" s="224"/>
      <c r="AH119" s="2"/>
      <c r="AI119" s="262"/>
      <c r="AJ119" s="2"/>
      <c r="AK119" s="224"/>
      <c r="AL119" s="255">
        <f>'Постановка объектов под напряже'!AA121</f>
        <v>1</v>
      </c>
      <c r="AM119" s="224"/>
      <c r="AN119" s="224"/>
      <c r="AO119" s="224"/>
      <c r="AP119" s="224"/>
      <c r="AQ119" s="224"/>
      <c r="AR119" s="224"/>
      <c r="AS119" s="255">
        <f>'Постановка объектов под напряже'!AG121</f>
        <v>5</v>
      </c>
    </row>
    <row r="120" spans="1:45" x14ac:dyDescent="0.25">
      <c r="A120" s="2" t="str">
        <f>'Постановка объектов под напряже'!A122</f>
        <v>1.2.1.1.6.12</v>
      </c>
      <c r="B120" s="262" t="str">
        <f>'Постановка объектов под напряже'!B122</f>
        <v xml:space="preserve">Реконструкции защит АТ (ПИР) </v>
      </c>
      <c r="C120" s="2" t="str">
        <f>'Постановка объектов под напряже'!C122</f>
        <v>I_РЗА_2019_1.2.1.1.5.9</v>
      </c>
      <c r="D120" s="224"/>
      <c r="E120" s="224"/>
      <c r="F120" s="224"/>
      <c r="G120" s="224"/>
      <c r="H120" s="224"/>
      <c r="I120" s="224"/>
      <c r="J120" s="255"/>
      <c r="K120" s="224"/>
      <c r="L120" s="224"/>
      <c r="M120" s="224"/>
      <c r="N120" s="224"/>
      <c r="O120" s="224"/>
      <c r="P120" s="224"/>
      <c r="Q120" s="255"/>
      <c r="R120" s="224"/>
      <c r="S120" s="224"/>
      <c r="T120" s="224"/>
      <c r="U120" s="224"/>
      <c r="V120" s="224"/>
      <c r="W120" s="224"/>
      <c r="X120" s="255"/>
      <c r="Y120" s="224"/>
      <c r="Z120" s="224"/>
      <c r="AA120" s="224"/>
      <c r="AB120" s="224"/>
      <c r="AC120" s="224"/>
      <c r="AD120" s="224"/>
      <c r="AE120" s="255"/>
      <c r="AF120" s="224"/>
      <c r="AG120" s="224"/>
      <c r="AH120" s="2"/>
      <c r="AI120" s="262"/>
      <c r="AJ120" s="2"/>
      <c r="AK120" s="224"/>
      <c r="AL120" s="255"/>
      <c r="AM120" s="224"/>
      <c r="AN120" s="224"/>
      <c r="AO120" s="224"/>
      <c r="AP120" s="224"/>
      <c r="AQ120" s="224"/>
      <c r="AR120" s="224"/>
      <c r="AS120" s="255"/>
    </row>
    <row r="121" spans="1:45" ht="31.5" x14ac:dyDescent="0.25">
      <c r="A121" s="2" t="str">
        <f>'Постановка объектов под напряже'!A123</f>
        <v>1.2.1.1.6.13</v>
      </c>
      <c r="B121" s="262" t="str">
        <f>'Постановка объектов под напряже'!B123</f>
        <v>Реконструкция основных и резервных защит ВЛ-220 кВ</v>
      </c>
      <c r="C121" s="2" t="str">
        <f>'Постановка объектов под напряже'!C123</f>
        <v>I_РЗА_2019_1.2.1.1.5.10</v>
      </c>
      <c r="D121" s="224"/>
      <c r="E121" s="224"/>
      <c r="F121" s="224"/>
      <c r="G121" s="224"/>
      <c r="H121" s="224"/>
      <c r="I121" s="224"/>
      <c r="J121" s="255"/>
      <c r="K121" s="224"/>
      <c r="L121" s="224"/>
      <c r="M121" s="224"/>
      <c r="N121" s="224"/>
      <c r="O121" s="224"/>
      <c r="P121" s="224"/>
      <c r="Q121" s="255"/>
      <c r="R121" s="224"/>
      <c r="S121" s="224"/>
      <c r="T121" s="224"/>
      <c r="U121" s="224"/>
      <c r="V121" s="224"/>
      <c r="W121" s="224"/>
      <c r="X121" s="255"/>
      <c r="Y121" s="224"/>
      <c r="Z121" s="224"/>
      <c r="AA121" s="224"/>
      <c r="AB121" s="224"/>
      <c r="AC121" s="224"/>
      <c r="AD121" s="224"/>
      <c r="AE121" s="255"/>
      <c r="AF121" s="224"/>
      <c r="AG121" s="224"/>
      <c r="AH121" s="2"/>
      <c r="AI121" s="262"/>
      <c r="AJ121" s="2"/>
      <c r="AK121" s="224"/>
      <c r="AL121" s="255"/>
      <c r="AM121" s="224"/>
      <c r="AN121" s="224"/>
      <c r="AO121" s="224"/>
      <c r="AP121" s="224"/>
      <c r="AQ121" s="224"/>
      <c r="AR121" s="224"/>
      <c r="AS121" s="255"/>
    </row>
    <row r="122" spans="1:45" ht="31.5" x14ac:dyDescent="0.25">
      <c r="A122" s="2" t="str">
        <f>'Постановка объектов под напряже'!A124</f>
        <v>1.2.1.1.6.14</v>
      </c>
      <c r="B122" s="262" t="str">
        <f>'Постановка объектов под напряже'!B124</f>
        <v>Реконструкция основных и резервных защит ВЛ-110 кВ</v>
      </c>
      <c r="C122" s="2" t="str">
        <f>'Постановка объектов под напряже'!C124</f>
        <v>I_РЗА_2019_1.2.1.1.5.11</v>
      </c>
      <c r="D122" s="224"/>
      <c r="E122" s="224"/>
      <c r="F122" s="224"/>
      <c r="G122" s="224"/>
      <c r="H122" s="224"/>
      <c r="I122" s="224"/>
      <c r="J122" s="255">
        <f t="shared" si="1"/>
        <v>17</v>
      </c>
      <c r="K122" s="224"/>
      <c r="L122" s="224"/>
      <c r="M122" s="224"/>
      <c r="N122" s="224"/>
      <c r="O122" s="224"/>
      <c r="P122" s="224"/>
      <c r="Q122" s="255"/>
      <c r="R122" s="224"/>
      <c r="S122" s="224"/>
      <c r="T122" s="224"/>
      <c r="U122" s="224"/>
      <c r="V122" s="224"/>
      <c r="W122" s="224"/>
      <c r="X122" s="255">
        <f>'Постановка объектов под напряже'!O124</f>
        <v>1</v>
      </c>
      <c r="Y122" s="224"/>
      <c r="Z122" s="224"/>
      <c r="AA122" s="224"/>
      <c r="AB122" s="224"/>
      <c r="AC122" s="224"/>
      <c r="AD122" s="224"/>
      <c r="AE122" s="255">
        <f>'Постановка объектов под напряже'!U124</f>
        <v>4</v>
      </c>
      <c r="AF122" s="224"/>
      <c r="AG122" s="224"/>
      <c r="AH122" s="2"/>
      <c r="AI122" s="262"/>
      <c r="AJ122" s="2"/>
      <c r="AK122" s="224"/>
      <c r="AL122" s="255">
        <f>'Постановка объектов под напряже'!AA124</f>
        <v>6</v>
      </c>
      <c r="AM122" s="224"/>
      <c r="AN122" s="224"/>
      <c r="AO122" s="224"/>
      <c r="AP122" s="224"/>
      <c r="AQ122" s="224"/>
      <c r="AR122" s="224"/>
      <c r="AS122" s="255">
        <f>'Постановка объектов под напряже'!AG124</f>
        <v>6</v>
      </c>
    </row>
    <row r="123" spans="1:45" x14ac:dyDescent="0.25">
      <c r="A123" s="2" t="str">
        <f>'Постановка объектов под напряже'!A125</f>
        <v>1.2.1.1.6.15</v>
      </c>
      <c r="B123" s="262" t="str">
        <f>'Постановка объектов под напряже'!B125</f>
        <v>Реконструкция РЗА ШСВ-110 кВ (ПИР)</v>
      </c>
      <c r="C123" s="2" t="str">
        <f>'Постановка объектов под напряже'!C125</f>
        <v>I_РЗА_2019_1.2.1.1.5.12</v>
      </c>
      <c r="D123" s="224"/>
      <c r="E123" s="224"/>
      <c r="F123" s="224"/>
      <c r="G123" s="224"/>
      <c r="H123" s="224"/>
      <c r="I123" s="224"/>
      <c r="J123" s="255"/>
      <c r="K123" s="224"/>
      <c r="L123" s="224"/>
      <c r="M123" s="224"/>
      <c r="N123" s="224"/>
      <c r="O123" s="224"/>
      <c r="P123" s="224"/>
      <c r="Q123" s="255"/>
      <c r="R123" s="224"/>
      <c r="S123" s="224"/>
      <c r="T123" s="224"/>
      <c r="U123" s="224"/>
      <c r="V123" s="224"/>
      <c r="W123" s="224"/>
      <c r="X123" s="255"/>
      <c r="Y123" s="224"/>
      <c r="Z123" s="224"/>
      <c r="AA123" s="224"/>
      <c r="AB123" s="224"/>
      <c r="AC123" s="224"/>
      <c r="AD123" s="224"/>
      <c r="AE123" s="255"/>
      <c r="AF123" s="224"/>
      <c r="AG123" s="224"/>
      <c r="AH123" s="2"/>
      <c r="AI123" s="262"/>
      <c r="AJ123" s="2"/>
      <c r="AK123" s="224"/>
      <c r="AL123" s="255"/>
      <c r="AM123" s="224"/>
      <c r="AN123" s="224"/>
      <c r="AO123" s="224"/>
      <c r="AP123" s="224"/>
      <c r="AQ123" s="224"/>
      <c r="AR123" s="224"/>
      <c r="AS123" s="255"/>
    </row>
    <row r="124" spans="1:45" ht="47.25" x14ac:dyDescent="0.25">
      <c r="A124" s="2" t="str">
        <f>'Постановка объектов под напряже'!A126</f>
        <v>1.2.1.1.6.16</v>
      </c>
      <c r="B124" s="262" t="str">
        <f>'Постановка объектов под напряже'!B126</f>
        <v xml:space="preserve">Реконструкция асфальто-бетонного покрытия, проездных путей ОРУ-110/220 кВ, хоздвора </v>
      </c>
      <c r="C124" s="2" t="str">
        <f>'Постановка объектов под напряже'!C126</f>
        <v>I_СПС_2020_1.2.1.1.5.2</v>
      </c>
      <c r="D124" s="224"/>
      <c r="E124" s="224"/>
      <c r="F124" s="224"/>
      <c r="G124" s="224"/>
      <c r="H124" s="224"/>
      <c r="I124" s="224"/>
      <c r="J124" s="255"/>
      <c r="K124" s="224"/>
      <c r="L124" s="224"/>
      <c r="M124" s="224"/>
      <c r="N124" s="224"/>
      <c r="O124" s="224"/>
      <c r="P124" s="224"/>
      <c r="Q124" s="255"/>
      <c r="R124" s="224"/>
      <c r="S124" s="224"/>
      <c r="T124" s="224"/>
      <c r="U124" s="224"/>
      <c r="V124" s="224"/>
      <c r="W124" s="224"/>
      <c r="X124" s="255"/>
      <c r="Y124" s="224"/>
      <c r="Z124" s="224"/>
      <c r="AA124" s="224"/>
      <c r="AB124" s="224"/>
      <c r="AC124" s="224"/>
      <c r="AD124" s="224"/>
      <c r="AE124" s="255"/>
      <c r="AF124" s="224"/>
      <c r="AG124" s="224"/>
      <c r="AH124" s="2"/>
      <c r="AI124" s="262"/>
      <c r="AJ124" s="2"/>
      <c r="AK124" s="224"/>
      <c r="AL124" s="255"/>
      <c r="AM124" s="224"/>
      <c r="AN124" s="224"/>
      <c r="AO124" s="224"/>
      <c r="AP124" s="224"/>
      <c r="AQ124" s="224"/>
      <c r="AR124" s="224"/>
      <c r="AS124" s="255"/>
    </row>
    <row r="125" spans="1:45" x14ac:dyDescent="0.25">
      <c r="A125" s="2" t="str">
        <f>'Постановка объектов под напряже'!A127</f>
        <v>1.2.1.1.6.17</v>
      </c>
      <c r="B125" s="262" t="str">
        <f>'Постановка объектов под напряже'!B127</f>
        <v>Реконструкция ДЗШ-110 кВ</v>
      </c>
      <c r="C125" s="2" t="str">
        <f>'Постановка объектов под напряже'!C127</f>
        <v>I_РЗА_2020_1.2.1.1.5.6</v>
      </c>
      <c r="D125" s="224"/>
      <c r="E125" s="224"/>
      <c r="F125" s="224"/>
      <c r="G125" s="224"/>
      <c r="H125" s="224"/>
      <c r="I125" s="224"/>
      <c r="J125" s="255">
        <f t="shared" si="1"/>
        <v>4</v>
      </c>
      <c r="K125" s="224"/>
      <c r="L125" s="224"/>
      <c r="M125" s="224"/>
      <c r="N125" s="224"/>
      <c r="O125" s="224"/>
      <c r="P125" s="224"/>
      <c r="Q125" s="255"/>
      <c r="R125" s="224"/>
      <c r="S125" s="224"/>
      <c r="T125" s="224"/>
      <c r="U125" s="224"/>
      <c r="V125" s="224"/>
      <c r="W125" s="224"/>
      <c r="X125" s="255"/>
      <c r="Y125" s="224"/>
      <c r="Z125" s="224"/>
      <c r="AA125" s="224"/>
      <c r="AB125" s="224"/>
      <c r="AC125" s="224"/>
      <c r="AD125" s="224"/>
      <c r="AE125" s="255"/>
      <c r="AF125" s="224"/>
      <c r="AG125" s="224"/>
      <c r="AH125" s="2"/>
      <c r="AI125" s="262"/>
      <c r="AJ125" s="2"/>
      <c r="AK125" s="224"/>
      <c r="AL125" s="255">
        <f>'Постановка объектов под напряже'!AA127</f>
        <v>4</v>
      </c>
      <c r="AM125" s="224"/>
      <c r="AN125" s="224"/>
      <c r="AO125" s="224"/>
      <c r="AP125" s="224"/>
      <c r="AQ125" s="224"/>
      <c r="AR125" s="224"/>
      <c r="AS125" s="255"/>
    </row>
    <row r="126" spans="1:45" x14ac:dyDescent="0.25">
      <c r="A126" s="2" t="str">
        <f>'Постановка объектов под напряже'!A128</f>
        <v>1.2.1.1.6.18</v>
      </c>
      <c r="B126" s="262" t="str">
        <f>'Постановка объектов под напряже'!B128</f>
        <v>Реконструкция ОБР</v>
      </c>
      <c r="C126" s="2" t="str">
        <f>'Постановка объектов под напряже'!C128</f>
        <v>I_РЗА_2021_1.2.1.1.5.7</v>
      </c>
      <c r="D126" s="224"/>
      <c r="E126" s="224"/>
      <c r="F126" s="224"/>
      <c r="G126" s="224"/>
      <c r="H126" s="224"/>
      <c r="I126" s="224"/>
      <c r="J126" s="255"/>
      <c r="K126" s="224"/>
      <c r="L126" s="224"/>
      <c r="M126" s="224"/>
      <c r="N126" s="224"/>
      <c r="O126" s="224"/>
      <c r="P126" s="224"/>
      <c r="Q126" s="255"/>
      <c r="R126" s="224"/>
      <c r="S126" s="224"/>
      <c r="T126" s="224"/>
      <c r="U126" s="224"/>
      <c r="V126" s="224"/>
      <c r="W126" s="224"/>
      <c r="X126" s="255"/>
      <c r="Y126" s="224"/>
      <c r="Z126" s="224"/>
      <c r="AA126" s="224"/>
      <c r="AB126" s="224"/>
      <c r="AC126" s="224"/>
      <c r="AD126" s="224"/>
      <c r="AE126" s="255"/>
      <c r="AF126" s="224"/>
      <c r="AG126" s="224"/>
      <c r="AH126" s="2"/>
      <c r="AI126" s="262"/>
      <c r="AJ126" s="2"/>
      <c r="AK126" s="224"/>
      <c r="AL126" s="255"/>
      <c r="AM126" s="224"/>
      <c r="AN126" s="224"/>
      <c r="AO126" s="224"/>
      <c r="AP126" s="224"/>
      <c r="AQ126" s="224"/>
      <c r="AR126" s="224"/>
      <c r="AS126" s="255"/>
    </row>
    <row r="127" spans="1:45" ht="31.5" x14ac:dyDescent="0.25">
      <c r="A127" s="18" t="str">
        <f>'Постановка объектов под напряже'!A129</f>
        <v>1.2.1.1.6.19</v>
      </c>
      <c r="B127" s="356" t="str">
        <f>'Постановка объектов под напряже'!B129</f>
        <v>Реконструкция автоматики сигнализации ЩПТ (ПИР)</v>
      </c>
      <c r="C127" s="18" t="str">
        <f>'Постановка объектов под напряже'!C129</f>
        <v>I_РЗА_2021_1.2.1.1.5.8</v>
      </c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18"/>
      <c r="AI127" s="356"/>
      <c r="AJ127" s="18"/>
      <c r="AK127" s="255"/>
      <c r="AL127" s="255"/>
      <c r="AM127" s="255"/>
      <c r="AN127" s="255"/>
      <c r="AO127" s="255"/>
      <c r="AP127" s="255"/>
      <c r="AQ127" s="255"/>
      <c r="AR127" s="255"/>
      <c r="AS127" s="255"/>
    </row>
    <row r="128" spans="1:45" x14ac:dyDescent="0.25">
      <c r="A128" s="2" t="str">
        <f>'Постановка объектов под напряже'!A130</f>
        <v>1.2.1.1.7</v>
      </c>
      <c r="B128" s="262" t="str">
        <f>'Постановка объектов под напряже'!B130</f>
        <v>ПС Аксаково</v>
      </c>
      <c r="C128" s="2" t="str">
        <f>'Постановка объектов под напряже'!C130</f>
        <v>Г</v>
      </c>
      <c r="D128" s="224"/>
      <c r="E128" s="224"/>
      <c r="F128" s="224"/>
      <c r="G128" s="224"/>
      <c r="H128" s="224"/>
      <c r="I128" s="224"/>
      <c r="J128" s="255">
        <f t="shared" si="1"/>
        <v>305</v>
      </c>
      <c r="K128" s="224"/>
      <c r="L128" s="224"/>
      <c r="M128" s="224"/>
      <c r="N128" s="224"/>
      <c r="O128" s="224"/>
      <c r="P128" s="224"/>
      <c r="Q128" s="255">
        <f>'Постановка объектов под напряже'!I130</f>
        <v>241</v>
      </c>
      <c r="R128" s="224"/>
      <c r="S128" s="224"/>
      <c r="T128" s="224"/>
      <c r="U128" s="224"/>
      <c r="V128" s="224"/>
      <c r="W128" s="224"/>
      <c r="X128" s="255">
        <f>'Постановка объектов под напряже'!O130</f>
        <v>19</v>
      </c>
      <c r="Y128" s="224"/>
      <c r="Z128" s="224"/>
      <c r="AA128" s="224"/>
      <c r="AB128" s="224"/>
      <c r="AC128" s="224"/>
      <c r="AD128" s="224"/>
      <c r="AE128" s="255">
        <f>'Постановка объектов под напряже'!U130</f>
        <v>26</v>
      </c>
      <c r="AF128" s="224"/>
      <c r="AG128" s="224"/>
      <c r="AH128" s="2"/>
      <c r="AI128" s="262"/>
      <c r="AJ128" s="2"/>
      <c r="AK128" s="224"/>
      <c r="AL128" s="255">
        <f>'Постановка объектов под напряже'!AA130</f>
        <v>10</v>
      </c>
      <c r="AM128" s="224"/>
      <c r="AN128" s="224"/>
      <c r="AO128" s="224"/>
      <c r="AP128" s="224"/>
      <c r="AQ128" s="224"/>
      <c r="AR128" s="224"/>
      <c r="AS128" s="255">
        <f>'Постановка объектов под напряже'!AG130</f>
        <v>9</v>
      </c>
    </row>
    <row r="129" spans="1:45" x14ac:dyDescent="0.25">
      <c r="A129" s="2" t="str">
        <f>'Постановка объектов под напряже'!A131</f>
        <v>1.2.1.1.7.1</v>
      </c>
      <c r="B129" s="262" t="str">
        <f>'Постановка объектов под напряже'!B131</f>
        <v>Реконструкция защит АТ (ПИР)</v>
      </c>
      <c r="C129" s="2" t="str">
        <f>'Постановка объектов под напряже'!C131</f>
        <v>I_РЗА_2016_1.2.1.1.7.3</v>
      </c>
      <c r="D129" s="224"/>
      <c r="E129" s="224"/>
      <c r="F129" s="224"/>
      <c r="G129" s="224"/>
      <c r="H129" s="224"/>
      <c r="I129" s="224"/>
      <c r="J129" s="255">
        <f t="shared" si="1"/>
        <v>7</v>
      </c>
      <c r="K129" s="224"/>
      <c r="L129" s="224"/>
      <c r="M129" s="224"/>
      <c r="N129" s="224"/>
      <c r="O129" s="224"/>
      <c r="P129" s="224"/>
      <c r="Q129" s="255"/>
      <c r="R129" s="224"/>
      <c r="S129" s="224"/>
      <c r="T129" s="224"/>
      <c r="U129" s="224"/>
      <c r="V129" s="224"/>
      <c r="W129" s="224"/>
      <c r="X129" s="255">
        <f>'Постановка объектов под напряже'!O131</f>
        <v>7</v>
      </c>
      <c r="Y129" s="224"/>
      <c r="Z129" s="224"/>
      <c r="AA129" s="224"/>
      <c r="AB129" s="224"/>
      <c r="AC129" s="224"/>
      <c r="AD129" s="224"/>
      <c r="AE129" s="255"/>
      <c r="AF129" s="224"/>
      <c r="AG129" s="224"/>
      <c r="AH129" s="2"/>
      <c r="AI129" s="262"/>
      <c r="AJ129" s="2"/>
      <c r="AK129" s="224"/>
      <c r="AL129" s="255"/>
      <c r="AM129" s="224"/>
      <c r="AN129" s="224"/>
      <c r="AO129" s="224"/>
      <c r="AP129" s="224"/>
      <c r="AQ129" s="224"/>
      <c r="AR129" s="224"/>
      <c r="AS129" s="255"/>
    </row>
    <row r="130" spans="1:45" ht="31.5" x14ac:dyDescent="0.25">
      <c r="A130" s="2" t="str">
        <f>'Постановка объектов под напряже'!A132</f>
        <v>1.2.1.1.7.2</v>
      </c>
      <c r="B130" s="262" t="str">
        <f>'Постановка объектов под напряже'!B132</f>
        <v>Замена элементов БСК, замена опорных изоляторов</v>
      </c>
      <c r="C130" s="2" t="str">
        <f>'Постановка объектов под напряже'!C132</f>
        <v>I_СПС_2017_1.2.1.1.6.1</v>
      </c>
      <c r="D130" s="224"/>
      <c r="E130" s="224"/>
      <c r="F130" s="224"/>
      <c r="G130" s="224"/>
      <c r="H130" s="224"/>
      <c r="I130" s="224"/>
      <c r="J130" s="255">
        <f t="shared" si="1"/>
        <v>235</v>
      </c>
      <c r="K130" s="224"/>
      <c r="L130" s="224"/>
      <c r="M130" s="224"/>
      <c r="N130" s="224"/>
      <c r="O130" s="224"/>
      <c r="P130" s="224"/>
      <c r="Q130" s="255">
        <f>'Постановка объектов под напряже'!I132</f>
        <v>235</v>
      </c>
      <c r="R130" s="224"/>
      <c r="S130" s="224"/>
      <c r="T130" s="224"/>
      <c r="U130" s="224"/>
      <c r="V130" s="224"/>
      <c r="W130" s="224"/>
      <c r="X130" s="255"/>
      <c r="Y130" s="224"/>
      <c r="Z130" s="224"/>
      <c r="AA130" s="224"/>
      <c r="AB130" s="224"/>
      <c r="AC130" s="224"/>
      <c r="AD130" s="224"/>
      <c r="AE130" s="255"/>
      <c r="AF130" s="224"/>
      <c r="AG130" s="224"/>
      <c r="AH130" s="2"/>
      <c r="AI130" s="262"/>
      <c r="AJ130" s="2"/>
      <c r="AK130" s="224"/>
      <c r="AL130" s="255"/>
      <c r="AM130" s="224"/>
      <c r="AN130" s="224"/>
      <c r="AO130" s="224"/>
      <c r="AP130" s="224"/>
      <c r="AQ130" s="224"/>
      <c r="AR130" s="224"/>
      <c r="AS130" s="255"/>
    </row>
    <row r="131" spans="1:45" x14ac:dyDescent="0.25">
      <c r="A131" s="2" t="str">
        <f>'Постановка объектов под напряже'!A133</f>
        <v>1.2.1.1.7.3</v>
      </c>
      <c r="B131" s="262" t="str">
        <f>'Постановка объектов под напряже'!B133</f>
        <v xml:space="preserve">Замена РЗА ВЛ 110 кВ </v>
      </c>
      <c r="C131" s="2" t="str">
        <f>'Постановка объектов под напряже'!C133</f>
        <v>I_РЗА_2017_1.2.1.1.6.2</v>
      </c>
      <c r="D131" s="224"/>
      <c r="E131" s="224"/>
      <c r="F131" s="224"/>
      <c r="G131" s="224"/>
      <c r="H131" s="224"/>
      <c r="I131" s="224"/>
      <c r="J131" s="255">
        <f t="shared" si="1"/>
        <v>6</v>
      </c>
      <c r="K131" s="224"/>
      <c r="L131" s="224"/>
      <c r="M131" s="224"/>
      <c r="N131" s="224"/>
      <c r="O131" s="224"/>
      <c r="P131" s="224"/>
      <c r="Q131" s="255">
        <f>'Постановка объектов под напряже'!I133</f>
        <v>6</v>
      </c>
      <c r="R131" s="224"/>
      <c r="S131" s="224"/>
      <c r="T131" s="224"/>
      <c r="U131" s="224"/>
      <c r="V131" s="224"/>
      <c r="W131" s="224"/>
      <c r="X131" s="255"/>
      <c r="Y131" s="224"/>
      <c r="Z131" s="224"/>
      <c r="AA131" s="224"/>
      <c r="AB131" s="224"/>
      <c r="AC131" s="224"/>
      <c r="AD131" s="224"/>
      <c r="AE131" s="255"/>
      <c r="AF131" s="224"/>
      <c r="AG131" s="224"/>
      <c r="AH131" s="2"/>
      <c r="AI131" s="262"/>
      <c r="AJ131" s="2"/>
      <c r="AK131" s="224"/>
      <c r="AL131" s="255"/>
      <c r="AM131" s="224"/>
      <c r="AN131" s="224"/>
      <c r="AO131" s="224"/>
      <c r="AP131" s="224"/>
      <c r="AQ131" s="224"/>
      <c r="AR131" s="224"/>
      <c r="AS131" s="255"/>
    </row>
    <row r="132" spans="1:45" x14ac:dyDescent="0.25">
      <c r="A132" s="2" t="str">
        <f>'Постановка объектов под напряже'!A134</f>
        <v>1.2.1.1.7.4</v>
      </c>
      <c r="B132" s="262" t="str">
        <f>'Постановка объектов под напряже'!B134</f>
        <v>Реконструкция АОПО АТ-1,2 (ПИР)</v>
      </c>
      <c r="C132" s="2" t="str">
        <f>'Постановка объектов под напряже'!C134</f>
        <v>I_РЗА_2018_1.2.1.1.6.5</v>
      </c>
      <c r="D132" s="224"/>
      <c r="E132" s="224"/>
      <c r="F132" s="224"/>
      <c r="G132" s="224"/>
      <c r="H132" s="224"/>
      <c r="I132" s="224"/>
      <c r="J132" s="255"/>
      <c r="K132" s="224"/>
      <c r="L132" s="224"/>
      <c r="M132" s="224"/>
      <c r="N132" s="224"/>
      <c r="O132" s="224"/>
      <c r="P132" s="224"/>
      <c r="Q132" s="255"/>
      <c r="R132" s="224"/>
      <c r="S132" s="224"/>
      <c r="T132" s="224"/>
      <c r="U132" s="224"/>
      <c r="V132" s="224"/>
      <c r="W132" s="224"/>
      <c r="X132" s="255"/>
      <c r="Y132" s="224"/>
      <c r="Z132" s="224"/>
      <c r="AA132" s="224"/>
      <c r="AB132" s="224"/>
      <c r="AC132" s="224"/>
      <c r="AD132" s="224"/>
      <c r="AE132" s="255"/>
      <c r="AF132" s="224"/>
      <c r="AG132" s="224"/>
      <c r="AH132" s="2"/>
      <c r="AI132" s="262"/>
      <c r="AJ132" s="2"/>
      <c r="AK132" s="224"/>
      <c r="AL132" s="255"/>
      <c r="AM132" s="224"/>
      <c r="AN132" s="224"/>
      <c r="AO132" s="224"/>
      <c r="AP132" s="224"/>
      <c r="AQ132" s="224"/>
      <c r="AR132" s="224"/>
      <c r="AS132" s="255"/>
    </row>
    <row r="133" spans="1:45" x14ac:dyDescent="0.25">
      <c r="A133" s="2" t="str">
        <f>'Постановка объектов под напряже'!A135</f>
        <v>1.2.1.1.7.5</v>
      </c>
      <c r="B133" s="262" t="str">
        <f>'Постановка объектов под напряже'!B135</f>
        <v>Замена ЩСН-0,4 кВ</v>
      </c>
      <c r="C133" s="2" t="str">
        <f>'Постановка объектов под напряже'!C135</f>
        <v>I_СПС_2019_1.2.1.1.6.2</v>
      </c>
      <c r="D133" s="224"/>
      <c r="E133" s="224"/>
      <c r="F133" s="224"/>
      <c r="G133" s="224"/>
      <c r="H133" s="224"/>
      <c r="I133" s="224"/>
      <c r="J133" s="255">
        <f t="shared" si="1"/>
        <v>2</v>
      </c>
      <c r="K133" s="224"/>
      <c r="L133" s="224"/>
      <c r="M133" s="224"/>
      <c r="N133" s="224"/>
      <c r="O133" s="224"/>
      <c r="P133" s="224"/>
      <c r="Q133" s="255"/>
      <c r="R133" s="224"/>
      <c r="S133" s="224"/>
      <c r="T133" s="224"/>
      <c r="U133" s="224"/>
      <c r="V133" s="224"/>
      <c r="W133" s="224"/>
      <c r="X133" s="255"/>
      <c r="Y133" s="224"/>
      <c r="Z133" s="224"/>
      <c r="AA133" s="224"/>
      <c r="AB133" s="224"/>
      <c r="AC133" s="224"/>
      <c r="AD133" s="224"/>
      <c r="AE133" s="255">
        <f>'Постановка объектов под напряже'!U135</f>
        <v>2</v>
      </c>
      <c r="AF133" s="224"/>
      <c r="AG133" s="224"/>
      <c r="AH133" s="2"/>
      <c r="AI133" s="262"/>
      <c r="AJ133" s="2"/>
      <c r="AK133" s="224"/>
      <c r="AL133" s="255"/>
      <c r="AM133" s="224"/>
      <c r="AN133" s="224"/>
      <c r="AO133" s="224"/>
      <c r="AP133" s="224"/>
      <c r="AQ133" s="224"/>
      <c r="AR133" s="224"/>
      <c r="AS133" s="255"/>
    </row>
    <row r="134" spans="1:45" x14ac:dyDescent="0.25">
      <c r="A134" s="2" t="str">
        <f>'Постановка объектов под напряже'!A136</f>
        <v>1.2.1.1.7.6</v>
      </c>
      <c r="B134" s="262" t="str">
        <f>'Постановка объектов под напряже'!B136</f>
        <v xml:space="preserve">Замена разъединителей 35 кв </v>
      </c>
      <c r="C134" s="2" t="str">
        <f>'Постановка объектов под напряже'!C136</f>
        <v>I_СПС_2019_1.2.1.1.6.4</v>
      </c>
      <c r="D134" s="224"/>
      <c r="E134" s="224"/>
      <c r="F134" s="224"/>
      <c r="G134" s="224"/>
      <c r="H134" s="224"/>
      <c r="I134" s="224"/>
      <c r="J134" s="255">
        <f t="shared" si="1"/>
        <v>20</v>
      </c>
      <c r="K134" s="224"/>
      <c r="L134" s="224"/>
      <c r="M134" s="224"/>
      <c r="N134" s="224"/>
      <c r="O134" s="224"/>
      <c r="P134" s="224"/>
      <c r="Q134" s="255"/>
      <c r="R134" s="224"/>
      <c r="S134" s="224"/>
      <c r="T134" s="224"/>
      <c r="U134" s="224"/>
      <c r="V134" s="224"/>
      <c r="W134" s="224"/>
      <c r="X134" s="255">
        <f>'Постановка объектов под напряже'!O136</f>
        <v>10</v>
      </c>
      <c r="Y134" s="224"/>
      <c r="Z134" s="224"/>
      <c r="AA134" s="224"/>
      <c r="AB134" s="224"/>
      <c r="AC134" s="224"/>
      <c r="AD134" s="224"/>
      <c r="AE134" s="255">
        <f>'Постановка объектов под напряже'!U136</f>
        <v>10</v>
      </c>
      <c r="AF134" s="224"/>
      <c r="AG134" s="224"/>
      <c r="AH134" s="2"/>
      <c r="AI134" s="262"/>
      <c r="AJ134" s="2"/>
      <c r="AK134" s="224"/>
      <c r="AL134" s="255"/>
      <c r="AM134" s="224"/>
      <c r="AN134" s="224"/>
      <c r="AO134" s="224"/>
      <c r="AP134" s="224"/>
      <c r="AQ134" s="224"/>
      <c r="AR134" s="224"/>
      <c r="AS134" s="255"/>
    </row>
    <row r="135" spans="1:45" x14ac:dyDescent="0.25">
      <c r="A135" s="2" t="str">
        <f>'Постановка объектов под напряже'!A137</f>
        <v>1.2.1.1.7.7</v>
      </c>
      <c r="B135" s="262" t="str">
        <f>'Постановка объектов под напряже'!B137</f>
        <v>Реконструкция ДЗШ-110 кВ</v>
      </c>
      <c r="C135" s="2" t="str">
        <f>'Постановка объектов под напряже'!C137</f>
        <v>I_РЗА_2019_1.2.1.1.6.5</v>
      </c>
      <c r="D135" s="224"/>
      <c r="E135" s="224"/>
      <c r="F135" s="224"/>
      <c r="G135" s="224"/>
      <c r="H135" s="224"/>
      <c r="I135" s="224"/>
      <c r="J135" s="255">
        <f t="shared" si="1"/>
        <v>4</v>
      </c>
      <c r="K135" s="224"/>
      <c r="L135" s="224"/>
      <c r="M135" s="224"/>
      <c r="N135" s="224"/>
      <c r="O135" s="224"/>
      <c r="P135" s="224"/>
      <c r="Q135" s="255"/>
      <c r="R135" s="224"/>
      <c r="S135" s="224"/>
      <c r="T135" s="224"/>
      <c r="U135" s="224"/>
      <c r="V135" s="224"/>
      <c r="W135" s="224"/>
      <c r="X135" s="255"/>
      <c r="Y135" s="224"/>
      <c r="Z135" s="224"/>
      <c r="AA135" s="224"/>
      <c r="AB135" s="224"/>
      <c r="AC135" s="224"/>
      <c r="AD135" s="224"/>
      <c r="AE135" s="255"/>
      <c r="AF135" s="224"/>
      <c r="AG135" s="224"/>
      <c r="AH135" s="2"/>
      <c r="AI135" s="262"/>
      <c r="AJ135" s="2"/>
      <c r="AK135" s="224"/>
      <c r="AL135" s="255">
        <f>'Постановка объектов под напряже'!AA137</f>
        <v>4</v>
      </c>
      <c r="AM135" s="224"/>
      <c r="AN135" s="224"/>
      <c r="AO135" s="224"/>
      <c r="AP135" s="224"/>
      <c r="AQ135" s="224"/>
      <c r="AR135" s="224"/>
      <c r="AS135" s="255"/>
    </row>
    <row r="136" spans="1:45" ht="31.5" x14ac:dyDescent="0.25">
      <c r="A136" s="2" t="str">
        <f>'Постановка объектов под напряже'!A138</f>
        <v>1.2.1.1.7.8</v>
      </c>
      <c r="B136" s="262" t="str">
        <f>'Постановка объектов под напряже'!B138</f>
        <v xml:space="preserve">Реконструкция плавки гололеда с заменой КРУН-10 4Т, УПТ-1,2 </v>
      </c>
      <c r="C136" s="2" t="str">
        <f>'Постановка объектов под напряже'!C138</f>
        <v>I_СПС_2020_1.2.1.1.6.1</v>
      </c>
      <c r="D136" s="224"/>
      <c r="E136" s="224"/>
      <c r="F136" s="224"/>
      <c r="G136" s="224"/>
      <c r="H136" s="224"/>
      <c r="I136" s="224"/>
      <c r="J136" s="255">
        <f t="shared" si="1"/>
        <v>6</v>
      </c>
      <c r="K136" s="224"/>
      <c r="L136" s="224"/>
      <c r="M136" s="224"/>
      <c r="N136" s="224"/>
      <c r="O136" s="224"/>
      <c r="P136" s="224"/>
      <c r="Q136" s="255"/>
      <c r="R136" s="224"/>
      <c r="S136" s="224"/>
      <c r="T136" s="224"/>
      <c r="U136" s="224"/>
      <c r="V136" s="224"/>
      <c r="W136" s="224"/>
      <c r="X136" s="255">
        <f>'Постановка объектов под напряже'!O138</f>
        <v>2</v>
      </c>
      <c r="Y136" s="224"/>
      <c r="Z136" s="224"/>
      <c r="AA136" s="224"/>
      <c r="AB136" s="224"/>
      <c r="AC136" s="224"/>
      <c r="AD136" s="224"/>
      <c r="AE136" s="255">
        <f>'Постановка объектов под напряже'!U138</f>
        <v>2</v>
      </c>
      <c r="AF136" s="224"/>
      <c r="AG136" s="224"/>
      <c r="AH136" s="2"/>
      <c r="AI136" s="262"/>
      <c r="AJ136" s="2"/>
      <c r="AK136" s="224"/>
      <c r="AL136" s="255">
        <f>'Постановка объектов под напряже'!AA138</f>
        <v>2</v>
      </c>
      <c r="AM136" s="224"/>
      <c r="AN136" s="224"/>
      <c r="AO136" s="224"/>
      <c r="AP136" s="224"/>
      <c r="AQ136" s="224"/>
      <c r="AR136" s="224"/>
      <c r="AS136" s="255"/>
    </row>
    <row r="137" spans="1:45" x14ac:dyDescent="0.25">
      <c r="A137" s="2" t="str">
        <f>'Постановка объектов под напряже'!A139</f>
        <v>1.2.1.1.7.9</v>
      </c>
      <c r="B137" s="262" t="str">
        <f>'Постановка объектов под напряже'!B139</f>
        <v>Замена вводов 110 кВ</v>
      </c>
      <c r="C137" s="2" t="str">
        <f>'Постановка объектов под напряже'!C139</f>
        <v>I_СПС_2020_1.2.1.1.6.2</v>
      </c>
      <c r="D137" s="224"/>
      <c r="E137" s="224"/>
      <c r="F137" s="224"/>
      <c r="G137" s="224"/>
      <c r="H137" s="224"/>
      <c r="I137" s="224"/>
      <c r="J137" s="255">
        <f t="shared" si="1"/>
        <v>1</v>
      </c>
      <c r="K137" s="224"/>
      <c r="L137" s="224"/>
      <c r="M137" s="224"/>
      <c r="N137" s="224"/>
      <c r="O137" s="224"/>
      <c r="P137" s="224"/>
      <c r="Q137" s="255"/>
      <c r="R137" s="224"/>
      <c r="S137" s="224"/>
      <c r="T137" s="224"/>
      <c r="U137" s="224"/>
      <c r="V137" s="224"/>
      <c r="W137" s="224"/>
      <c r="X137" s="255"/>
      <c r="Y137" s="224"/>
      <c r="Z137" s="224"/>
      <c r="AA137" s="224"/>
      <c r="AB137" s="224"/>
      <c r="AC137" s="224"/>
      <c r="AD137" s="224"/>
      <c r="AE137" s="255"/>
      <c r="AF137" s="224"/>
      <c r="AG137" s="224"/>
      <c r="AH137" s="2"/>
      <c r="AI137" s="262"/>
      <c r="AJ137" s="2"/>
      <c r="AK137" s="224"/>
      <c r="AL137" s="255">
        <f>'Постановка объектов под напряже'!AA139</f>
        <v>1</v>
      </c>
      <c r="AM137" s="224"/>
      <c r="AN137" s="224"/>
      <c r="AO137" s="224"/>
      <c r="AP137" s="224"/>
      <c r="AQ137" s="224"/>
      <c r="AR137" s="224"/>
      <c r="AS137" s="255"/>
    </row>
    <row r="138" spans="1:45" x14ac:dyDescent="0.25">
      <c r="A138" s="2" t="str">
        <f>'Постановка объектов под напряже'!A140</f>
        <v>1.2.1.1.7.10</v>
      </c>
      <c r="B138" s="262" t="str">
        <f>'Постановка объектов под напряже'!B140</f>
        <v>Замена разъединителей 110 кВ</v>
      </c>
      <c r="C138" s="2" t="str">
        <f>'Постановка объектов под напряже'!C140</f>
        <v>I_СПС_2020_1.2.1.1.6.3</v>
      </c>
      <c r="D138" s="224"/>
      <c r="E138" s="224"/>
      <c r="F138" s="224"/>
      <c r="G138" s="224"/>
      <c r="H138" s="224"/>
      <c r="I138" s="224"/>
      <c r="J138" s="255">
        <f t="shared" si="1"/>
        <v>12</v>
      </c>
      <c r="K138" s="224"/>
      <c r="L138" s="224"/>
      <c r="M138" s="224"/>
      <c r="N138" s="224"/>
      <c r="O138" s="224"/>
      <c r="P138" s="224"/>
      <c r="Q138" s="255"/>
      <c r="R138" s="224"/>
      <c r="S138" s="224"/>
      <c r="T138" s="224"/>
      <c r="U138" s="224"/>
      <c r="V138" s="224"/>
      <c r="W138" s="224"/>
      <c r="X138" s="255"/>
      <c r="Y138" s="224"/>
      <c r="Z138" s="224"/>
      <c r="AA138" s="224"/>
      <c r="AB138" s="224"/>
      <c r="AC138" s="224"/>
      <c r="AD138" s="224"/>
      <c r="AE138" s="255">
        <f>'Постановка объектов под напряже'!U140</f>
        <v>6</v>
      </c>
      <c r="AF138" s="224"/>
      <c r="AG138" s="224"/>
      <c r="AH138" s="2"/>
      <c r="AI138" s="262"/>
      <c r="AJ138" s="2"/>
      <c r="AK138" s="224"/>
      <c r="AL138" s="255"/>
      <c r="AM138" s="224"/>
      <c r="AN138" s="224"/>
      <c r="AO138" s="224"/>
      <c r="AP138" s="224"/>
      <c r="AQ138" s="224"/>
      <c r="AR138" s="224"/>
      <c r="AS138" s="255">
        <f>'Постановка объектов под напряже'!AG140</f>
        <v>6</v>
      </c>
    </row>
    <row r="139" spans="1:45" x14ac:dyDescent="0.25">
      <c r="A139" s="2" t="str">
        <f>'Постановка объектов под напряже'!A141</f>
        <v>1.2.1.1.7.11</v>
      </c>
      <c r="B139" s="262" t="str">
        <f>'Постановка объектов под напряже'!B141</f>
        <v>Замена ТТ-35 кВ и ТН-35 кВ</v>
      </c>
      <c r="C139" s="2" t="str">
        <f>'Постановка объектов под напряже'!C141</f>
        <v>I_СПС_2020_1.2.1.1.6.4</v>
      </c>
      <c r="D139" s="224"/>
      <c r="E139" s="224"/>
      <c r="F139" s="224"/>
      <c r="G139" s="224"/>
      <c r="H139" s="224"/>
      <c r="I139" s="224"/>
      <c r="J139" s="255">
        <f t="shared" si="1"/>
        <v>3</v>
      </c>
      <c r="K139" s="224"/>
      <c r="L139" s="224"/>
      <c r="M139" s="224"/>
      <c r="N139" s="224"/>
      <c r="O139" s="224"/>
      <c r="P139" s="224"/>
      <c r="Q139" s="255"/>
      <c r="R139" s="224"/>
      <c r="S139" s="224"/>
      <c r="T139" s="224"/>
      <c r="U139" s="224"/>
      <c r="V139" s="224"/>
      <c r="W139" s="224"/>
      <c r="X139" s="255"/>
      <c r="Y139" s="224"/>
      <c r="Z139" s="224"/>
      <c r="AA139" s="224"/>
      <c r="AB139" s="224"/>
      <c r="AC139" s="224"/>
      <c r="AD139" s="224"/>
      <c r="AE139" s="255"/>
      <c r="AF139" s="224"/>
      <c r="AG139" s="224"/>
      <c r="AH139" s="2"/>
      <c r="AI139" s="262"/>
      <c r="AJ139" s="2"/>
      <c r="AK139" s="224"/>
      <c r="AL139" s="255"/>
      <c r="AM139" s="224"/>
      <c r="AN139" s="224"/>
      <c r="AO139" s="224"/>
      <c r="AP139" s="224"/>
      <c r="AQ139" s="224"/>
      <c r="AR139" s="224"/>
      <c r="AS139" s="255">
        <f>'Постановка объектов под напряже'!AG141</f>
        <v>3</v>
      </c>
    </row>
    <row r="140" spans="1:45" x14ac:dyDescent="0.25">
      <c r="A140" s="2" t="str">
        <f>'Постановка объектов под напряже'!A142</f>
        <v>1.2.1.1.7.12</v>
      </c>
      <c r="B140" s="262" t="str">
        <f>'Постановка объектов под напряже'!B142</f>
        <v>Реконструкция СН ПС с установкой ТСН</v>
      </c>
      <c r="C140" s="2" t="str">
        <f>'Постановка объектов под напряже'!C142</f>
        <v>I_СПС_2020_1.2.1.1.6.5</v>
      </c>
      <c r="D140" s="224"/>
      <c r="E140" s="224"/>
      <c r="F140" s="224"/>
      <c r="G140" s="224"/>
      <c r="H140" s="224"/>
      <c r="I140" s="224"/>
      <c r="J140" s="255">
        <f t="shared" si="1"/>
        <v>7</v>
      </c>
      <c r="K140" s="224"/>
      <c r="L140" s="224"/>
      <c r="M140" s="224"/>
      <c r="N140" s="224"/>
      <c r="O140" s="224"/>
      <c r="P140" s="224"/>
      <c r="Q140" s="255"/>
      <c r="R140" s="224"/>
      <c r="S140" s="224"/>
      <c r="T140" s="224"/>
      <c r="U140" s="224"/>
      <c r="V140" s="224"/>
      <c r="W140" s="224"/>
      <c r="X140" s="255"/>
      <c r="Y140" s="224"/>
      <c r="Z140" s="224"/>
      <c r="AA140" s="224"/>
      <c r="AB140" s="224"/>
      <c r="AC140" s="224"/>
      <c r="AD140" s="224"/>
      <c r="AE140" s="255">
        <f>'Постановка объектов под напряже'!U142</f>
        <v>6</v>
      </c>
      <c r="AF140" s="224"/>
      <c r="AG140" s="224"/>
      <c r="AH140" s="2"/>
      <c r="AI140" s="262"/>
      <c r="AJ140" s="2"/>
      <c r="AK140" s="224"/>
      <c r="AL140" s="255">
        <f>'Постановка объектов под напряже'!AA142</f>
        <v>1</v>
      </c>
      <c r="AM140" s="224"/>
      <c r="AN140" s="224"/>
      <c r="AO140" s="224"/>
      <c r="AP140" s="224"/>
      <c r="AQ140" s="224"/>
      <c r="AR140" s="224"/>
      <c r="AS140" s="255"/>
    </row>
    <row r="141" spans="1:45" x14ac:dyDescent="0.25">
      <c r="A141" s="2" t="str">
        <f>'Постановка объектов под напряже'!A143</f>
        <v>1.2.1.1.7.13</v>
      </c>
      <c r="B141" s="262" t="str">
        <f>'Постановка объектов под напряже'!B143</f>
        <v>Реконструкция АТ</v>
      </c>
      <c r="C141" s="2" t="str">
        <f>'Постановка объектов под напряже'!C143</f>
        <v>I_СПС_2020_1.2.1.1.6.6</v>
      </c>
      <c r="D141" s="224"/>
      <c r="E141" s="224"/>
      <c r="F141" s="224"/>
      <c r="G141" s="224"/>
      <c r="H141" s="224"/>
      <c r="I141" s="224"/>
      <c r="J141" s="255">
        <f t="shared" si="1"/>
        <v>1</v>
      </c>
      <c r="K141" s="224"/>
      <c r="L141" s="224"/>
      <c r="M141" s="224"/>
      <c r="N141" s="224"/>
      <c r="O141" s="224"/>
      <c r="P141" s="224"/>
      <c r="Q141" s="255"/>
      <c r="R141" s="224"/>
      <c r="S141" s="224"/>
      <c r="T141" s="224"/>
      <c r="U141" s="224"/>
      <c r="V141" s="224"/>
      <c r="W141" s="224"/>
      <c r="X141" s="255"/>
      <c r="Y141" s="224"/>
      <c r="Z141" s="224"/>
      <c r="AA141" s="224"/>
      <c r="AB141" s="224"/>
      <c r="AC141" s="224"/>
      <c r="AD141" s="224"/>
      <c r="AE141" s="255"/>
      <c r="AF141" s="224"/>
      <c r="AG141" s="224"/>
      <c r="AH141" s="2"/>
      <c r="AI141" s="262"/>
      <c r="AJ141" s="2"/>
      <c r="AK141" s="224"/>
      <c r="AL141" s="255">
        <f>'Постановка объектов под напряже'!AA143</f>
        <v>1</v>
      </c>
      <c r="AM141" s="224"/>
      <c r="AN141" s="224"/>
      <c r="AO141" s="224"/>
      <c r="AP141" s="224"/>
      <c r="AQ141" s="224"/>
      <c r="AR141" s="224"/>
      <c r="AS141" s="255"/>
    </row>
    <row r="142" spans="1:45" x14ac:dyDescent="0.25">
      <c r="A142" s="18" t="str">
        <f>'Постановка объектов под напряже'!A144</f>
        <v>1.2.1.1.7.14</v>
      </c>
      <c r="B142" s="356" t="str">
        <f>'Постановка объектов под напряже'!B144</f>
        <v>Реконструкция ОРУ 35 кВ</v>
      </c>
      <c r="C142" s="18" t="str">
        <f>'Постановка объектов под напряже'!C144</f>
        <v>I_СПС_2020_1.2.1.1.6.7</v>
      </c>
      <c r="D142" s="255"/>
      <c r="E142" s="255"/>
      <c r="F142" s="255"/>
      <c r="G142" s="255"/>
      <c r="H142" s="255"/>
      <c r="I142" s="255"/>
      <c r="J142" s="255">
        <f t="shared" si="1"/>
        <v>1</v>
      </c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18"/>
      <c r="AI142" s="356"/>
      <c r="AJ142" s="18"/>
      <c r="AK142" s="255"/>
      <c r="AL142" s="255">
        <f>'Постановка объектов под напряже'!AA144</f>
        <v>1</v>
      </c>
      <c r="AM142" s="255"/>
      <c r="AN142" s="255"/>
      <c r="AO142" s="255"/>
      <c r="AP142" s="255"/>
      <c r="AQ142" s="255"/>
      <c r="AR142" s="255"/>
      <c r="AS142" s="255"/>
    </row>
    <row r="143" spans="1:45" x14ac:dyDescent="0.25">
      <c r="A143" s="2" t="str">
        <f>'Постановка объектов под напряже'!A145</f>
        <v>1.2.1.1.8</v>
      </c>
      <c r="B143" s="262" t="str">
        <f>'Постановка объектов под напряже'!B145</f>
        <v>ПС Самаровка</v>
      </c>
      <c r="C143" s="2" t="str">
        <f>'Постановка объектов под напряже'!C145</f>
        <v>Г</v>
      </c>
      <c r="D143" s="224"/>
      <c r="E143" s="224"/>
      <c r="F143" s="224"/>
      <c r="G143" s="224"/>
      <c r="H143" s="224"/>
      <c r="I143" s="224"/>
      <c r="J143" s="255">
        <f t="shared" si="1"/>
        <v>50</v>
      </c>
      <c r="K143" s="224"/>
      <c r="L143" s="224"/>
      <c r="M143" s="224"/>
      <c r="N143" s="224"/>
      <c r="O143" s="224"/>
      <c r="P143" s="224"/>
      <c r="Q143" s="255">
        <f>'Постановка объектов под напряже'!I145</f>
        <v>8</v>
      </c>
      <c r="R143" s="224"/>
      <c r="S143" s="224"/>
      <c r="T143" s="224"/>
      <c r="U143" s="224"/>
      <c r="V143" s="224"/>
      <c r="W143" s="224"/>
      <c r="X143" s="255">
        <f>'Постановка объектов под напряже'!O145</f>
        <v>5</v>
      </c>
      <c r="Y143" s="224"/>
      <c r="Z143" s="224"/>
      <c r="AA143" s="224"/>
      <c r="AB143" s="224"/>
      <c r="AC143" s="224"/>
      <c r="AD143" s="224"/>
      <c r="AE143" s="255">
        <f>'Постановка объектов под напряже'!U145</f>
        <v>21</v>
      </c>
      <c r="AF143" s="224"/>
      <c r="AG143" s="224"/>
      <c r="AH143" s="2"/>
      <c r="AI143" s="262"/>
      <c r="AJ143" s="2"/>
      <c r="AK143" s="224"/>
      <c r="AL143" s="255">
        <f>'Постановка объектов под напряже'!AA145</f>
        <v>10</v>
      </c>
      <c r="AM143" s="224"/>
      <c r="AN143" s="224"/>
      <c r="AO143" s="224"/>
      <c r="AP143" s="224"/>
      <c r="AQ143" s="224"/>
      <c r="AR143" s="224"/>
      <c r="AS143" s="255">
        <f>'Постановка объектов под напряже'!AG145</f>
        <v>6</v>
      </c>
    </row>
    <row r="144" spans="1:45" x14ac:dyDescent="0.25">
      <c r="A144" s="2" t="str">
        <f>'Постановка объектов под напряже'!A146</f>
        <v>1.2.1.1.8.1</v>
      </c>
      <c r="B144" s="262" t="str">
        <f>'Постановка объектов под напряже'!B146</f>
        <v xml:space="preserve">Замена ВМ-110 кВ и замена ТТ </v>
      </c>
      <c r="C144" s="2" t="str">
        <f>'Постановка объектов под напряже'!C146</f>
        <v>I_СПС_2016_1.2.1.1.8.1</v>
      </c>
      <c r="D144" s="224"/>
      <c r="E144" s="224"/>
      <c r="F144" s="224"/>
      <c r="G144" s="224"/>
      <c r="H144" s="224"/>
      <c r="I144" s="224"/>
      <c r="J144" s="255">
        <f t="shared" si="1"/>
        <v>13</v>
      </c>
      <c r="K144" s="224"/>
      <c r="L144" s="224"/>
      <c r="M144" s="224"/>
      <c r="N144" s="224"/>
      <c r="O144" s="224"/>
      <c r="P144" s="224"/>
      <c r="Q144" s="255">
        <f>'Постановка объектов под напряже'!I146</f>
        <v>8</v>
      </c>
      <c r="R144" s="224"/>
      <c r="S144" s="224"/>
      <c r="T144" s="224"/>
      <c r="U144" s="224"/>
      <c r="V144" s="224"/>
      <c r="W144" s="224"/>
      <c r="X144" s="255"/>
      <c r="Y144" s="224"/>
      <c r="Z144" s="224"/>
      <c r="AA144" s="224"/>
      <c r="AB144" s="224"/>
      <c r="AC144" s="224"/>
      <c r="AD144" s="224"/>
      <c r="AE144" s="255">
        <f>'Постановка объектов под напряже'!U146</f>
        <v>5</v>
      </c>
      <c r="AF144" s="224"/>
      <c r="AG144" s="224"/>
      <c r="AH144" s="2"/>
      <c r="AI144" s="262"/>
      <c r="AJ144" s="2"/>
      <c r="AK144" s="224"/>
      <c r="AL144" s="255"/>
      <c r="AM144" s="224"/>
      <c r="AN144" s="224"/>
      <c r="AO144" s="224"/>
      <c r="AP144" s="224"/>
      <c r="AQ144" s="224"/>
      <c r="AR144" s="224"/>
      <c r="AS144" s="255"/>
    </row>
    <row r="145" spans="1:45" ht="31.5" x14ac:dyDescent="0.25">
      <c r="A145" s="2" t="str">
        <f>'Постановка объектов под напряже'!A147</f>
        <v>1.2.1.1.8.2</v>
      </c>
      <c r="B145" s="262" t="str">
        <f>'Постановка объектов под напряже'!B147</f>
        <v xml:space="preserve">Реконструкция защит АТ (Кредиторская задолжность 2016 г.) </v>
      </c>
      <c r="C145" s="2" t="str">
        <f>'Постановка объектов под напряже'!C147</f>
        <v>I_РЗА_2016_1.2.1.1.8.3</v>
      </c>
      <c r="D145" s="224"/>
      <c r="E145" s="224"/>
      <c r="F145" s="224"/>
      <c r="G145" s="224"/>
      <c r="H145" s="224"/>
      <c r="I145" s="224"/>
      <c r="J145" s="255"/>
      <c r="K145" s="224"/>
      <c r="L145" s="224"/>
      <c r="M145" s="224"/>
      <c r="N145" s="224"/>
      <c r="O145" s="224"/>
      <c r="P145" s="224"/>
      <c r="Q145" s="255"/>
      <c r="R145" s="224"/>
      <c r="S145" s="224"/>
      <c r="T145" s="224"/>
      <c r="U145" s="224"/>
      <c r="V145" s="224"/>
      <c r="W145" s="224"/>
      <c r="X145" s="255"/>
      <c r="Y145" s="224"/>
      <c r="Z145" s="224"/>
      <c r="AA145" s="224"/>
      <c r="AB145" s="224"/>
      <c r="AC145" s="224"/>
      <c r="AD145" s="224"/>
      <c r="AE145" s="255"/>
      <c r="AF145" s="224"/>
      <c r="AG145" s="224"/>
      <c r="AH145" s="2"/>
      <c r="AI145" s="262"/>
      <c r="AJ145" s="2"/>
      <c r="AK145" s="224"/>
      <c r="AL145" s="255"/>
      <c r="AM145" s="224"/>
      <c r="AN145" s="224"/>
      <c r="AO145" s="224"/>
      <c r="AP145" s="224"/>
      <c r="AQ145" s="224"/>
      <c r="AR145" s="224"/>
      <c r="AS145" s="255"/>
    </row>
    <row r="146" spans="1:45" x14ac:dyDescent="0.25">
      <c r="A146" s="2" t="str">
        <f>'Постановка объектов под напряже'!A148</f>
        <v>1.2.1.1.8.3</v>
      </c>
      <c r="B146" s="262" t="str">
        <f>'Постановка объектов под напряже'!B148</f>
        <v>Модернизация ПА-110 кВ</v>
      </c>
      <c r="C146" s="2" t="str">
        <f>'Постановка объектов под напряже'!C148</f>
        <v>I_РЗА_2016_1.2.1.1.8.5</v>
      </c>
      <c r="D146" s="224"/>
      <c r="E146" s="224"/>
      <c r="F146" s="224"/>
      <c r="G146" s="224"/>
      <c r="H146" s="224"/>
      <c r="I146" s="224"/>
      <c r="J146" s="255">
        <f t="shared" si="1"/>
        <v>1</v>
      </c>
      <c r="K146" s="224"/>
      <c r="L146" s="224"/>
      <c r="M146" s="224"/>
      <c r="N146" s="224"/>
      <c r="O146" s="224"/>
      <c r="P146" s="224"/>
      <c r="Q146" s="255"/>
      <c r="R146" s="224"/>
      <c r="S146" s="224"/>
      <c r="T146" s="224"/>
      <c r="U146" s="224"/>
      <c r="V146" s="224"/>
      <c r="W146" s="224"/>
      <c r="X146" s="255"/>
      <c r="Y146" s="224"/>
      <c r="Z146" s="224"/>
      <c r="AA146" s="224"/>
      <c r="AB146" s="224"/>
      <c r="AC146" s="224"/>
      <c r="AD146" s="224"/>
      <c r="AE146" s="255">
        <f>'Постановка объектов под напряже'!U148</f>
        <v>1</v>
      </c>
      <c r="AF146" s="224"/>
      <c r="AG146" s="224"/>
      <c r="AH146" s="2"/>
      <c r="AI146" s="262"/>
      <c r="AJ146" s="2"/>
      <c r="AK146" s="224"/>
      <c r="AL146" s="255"/>
      <c r="AM146" s="224"/>
      <c r="AN146" s="224"/>
      <c r="AO146" s="224"/>
      <c r="AP146" s="224"/>
      <c r="AQ146" s="224"/>
      <c r="AR146" s="224"/>
      <c r="AS146" s="255"/>
    </row>
    <row r="147" spans="1:45" x14ac:dyDescent="0.25">
      <c r="A147" s="2" t="str">
        <f>'Постановка объектов под напряже'!A149</f>
        <v>1.2.1.1.8.4</v>
      </c>
      <c r="B147" s="262" t="str">
        <f>'Постановка объектов под напряже'!B149</f>
        <v>Реконструкция защит ВЛ-220 кВ</v>
      </c>
      <c r="C147" s="2" t="str">
        <f>'Постановка объектов под напряже'!C149</f>
        <v>I_РЗА_2018_1.2.1.1.7.3</v>
      </c>
      <c r="D147" s="224"/>
      <c r="E147" s="224"/>
      <c r="F147" s="224"/>
      <c r="G147" s="224"/>
      <c r="H147" s="224"/>
      <c r="I147" s="224"/>
      <c r="J147" s="255">
        <f t="shared" si="1"/>
        <v>4</v>
      </c>
      <c r="K147" s="224"/>
      <c r="L147" s="224"/>
      <c r="M147" s="224"/>
      <c r="N147" s="224"/>
      <c r="O147" s="224"/>
      <c r="P147" s="224"/>
      <c r="Q147" s="255"/>
      <c r="R147" s="224"/>
      <c r="S147" s="224"/>
      <c r="T147" s="224"/>
      <c r="U147" s="224"/>
      <c r="V147" s="224"/>
      <c r="W147" s="224"/>
      <c r="X147" s="255">
        <f>'Постановка объектов под напряже'!O149</f>
        <v>4</v>
      </c>
      <c r="Y147" s="224"/>
      <c r="Z147" s="224"/>
      <c r="AA147" s="224"/>
      <c r="AB147" s="224"/>
      <c r="AC147" s="224"/>
      <c r="AD147" s="224"/>
      <c r="AE147" s="255"/>
      <c r="AF147" s="224"/>
      <c r="AG147" s="224"/>
      <c r="AH147" s="2"/>
      <c r="AI147" s="262"/>
      <c r="AJ147" s="2"/>
      <c r="AK147" s="224"/>
      <c r="AL147" s="255"/>
      <c r="AM147" s="224"/>
      <c r="AN147" s="224"/>
      <c r="AO147" s="224"/>
      <c r="AP147" s="224"/>
      <c r="AQ147" s="224"/>
      <c r="AR147" s="224"/>
      <c r="AS147" s="255"/>
    </row>
    <row r="148" spans="1:45" ht="31.5" x14ac:dyDescent="0.25">
      <c r="A148" s="2" t="str">
        <f>'Постановка объектов под напряже'!A150</f>
        <v>1.2.1.1.8.6</v>
      </c>
      <c r="B148" s="262" t="str">
        <f>'Постановка объектов под напряже'!B150</f>
        <v xml:space="preserve">Замена переключающего устройства РПН АТ-2 </v>
      </c>
      <c r="C148" s="2" t="str">
        <f>'Постановка объектов под напряже'!C150</f>
        <v>I_СПС_2019_1.2.1.1.7.1</v>
      </c>
      <c r="D148" s="224"/>
      <c r="E148" s="224"/>
      <c r="F148" s="224"/>
      <c r="G148" s="224"/>
      <c r="H148" s="224"/>
      <c r="I148" s="224"/>
      <c r="J148" s="255">
        <f t="shared" ref="J148:J211" si="2">Q148+X148+AE148+AL148+AS148</f>
        <v>3</v>
      </c>
      <c r="K148" s="224"/>
      <c r="L148" s="224"/>
      <c r="M148" s="224"/>
      <c r="N148" s="224"/>
      <c r="O148" s="224"/>
      <c r="P148" s="224"/>
      <c r="Q148" s="255"/>
      <c r="R148" s="224"/>
      <c r="S148" s="224"/>
      <c r="T148" s="224"/>
      <c r="U148" s="224"/>
      <c r="V148" s="224"/>
      <c r="W148" s="224"/>
      <c r="X148" s="255"/>
      <c r="Y148" s="224"/>
      <c r="Z148" s="224"/>
      <c r="AA148" s="224"/>
      <c r="AB148" s="224"/>
      <c r="AC148" s="224"/>
      <c r="AD148" s="224"/>
      <c r="AE148" s="255">
        <f>'Постановка объектов под напряже'!U150</f>
        <v>3</v>
      </c>
      <c r="AF148" s="224"/>
      <c r="AG148" s="224"/>
      <c r="AH148" s="2"/>
      <c r="AI148" s="262"/>
      <c r="AJ148" s="2"/>
      <c r="AK148" s="224"/>
      <c r="AL148" s="255"/>
      <c r="AM148" s="224"/>
      <c r="AN148" s="224"/>
      <c r="AO148" s="224"/>
      <c r="AP148" s="224"/>
      <c r="AQ148" s="224"/>
      <c r="AR148" s="224"/>
      <c r="AS148" s="255"/>
    </row>
    <row r="149" spans="1:45" x14ac:dyDescent="0.25">
      <c r="A149" s="2" t="str">
        <f>'Постановка объектов под напряже'!A151</f>
        <v>1.2.1.1.8.7</v>
      </c>
      <c r="B149" s="262" t="str">
        <f>'Постановка объектов под напряже'!B151</f>
        <v>Замена разъединителей 220 кВ</v>
      </c>
      <c r="C149" s="2" t="str">
        <f>'Постановка объектов под напряже'!C151</f>
        <v>I_СПС_2019_1.2.1.1.7.2</v>
      </c>
      <c r="D149" s="224"/>
      <c r="E149" s="224"/>
      <c r="F149" s="224"/>
      <c r="G149" s="224"/>
      <c r="H149" s="224"/>
      <c r="I149" s="224"/>
      <c r="J149" s="255">
        <f t="shared" si="2"/>
        <v>4</v>
      </c>
      <c r="K149" s="224"/>
      <c r="L149" s="224"/>
      <c r="M149" s="224"/>
      <c r="N149" s="224"/>
      <c r="O149" s="224"/>
      <c r="P149" s="224"/>
      <c r="Q149" s="255"/>
      <c r="R149" s="224"/>
      <c r="S149" s="224"/>
      <c r="T149" s="224"/>
      <c r="U149" s="224"/>
      <c r="V149" s="224"/>
      <c r="W149" s="224"/>
      <c r="X149" s="255">
        <f>'Постановка объектов под напряже'!O151</f>
        <v>1</v>
      </c>
      <c r="Y149" s="224"/>
      <c r="Z149" s="224"/>
      <c r="AA149" s="224"/>
      <c r="AB149" s="224"/>
      <c r="AC149" s="224"/>
      <c r="AD149" s="224"/>
      <c r="AE149" s="255">
        <f>'Постановка объектов под напряже'!U151</f>
        <v>3</v>
      </c>
      <c r="AF149" s="224"/>
      <c r="AG149" s="224"/>
      <c r="AH149" s="2"/>
      <c r="AI149" s="262"/>
      <c r="AJ149" s="2"/>
      <c r="AK149" s="224"/>
      <c r="AL149" s="255"/>
      <c r="AM149" s="224"/>
      <c r="AN149" s="224"/>
      <c r="AO149" s="224"/>
      <c r="AP149" s="224"/>
      <c r="AQ149" s="224"/>
      <c r="AR149" s="224"/>
      <c r="AS149" s="255"/>
    </row>
    <row r="150" spans="1:45" x14ac:dyDescent="0.25">
      <c r="A150" s="2" t="str">
        <f>'Постановка объектов под напряже'!A152</f>
        <v>1.2.1.1.8.8</v>
      </c>
      <c r="B150" s="262" t="str">
        <f>'Постановка объектов под напряже'!B152</f>
        <v>Замена разъединителей 110 кВ</v>
      </c>
      <c r="C150" s="2" t="str">
        <f>'Постановка объектов под напряже'!C152</f>
        <v>I_СПС_2019_1.2.1.1.7.3</v>
      </c>
      <c r="D150" s="224"/>
      <c r="E150" s="224"/>
      <c r="F150" s="224"/>
      <c r="G150" s="224"/>
      <c r="H150" s="224"/>
      <c r="I150" s="224"/>
      <c r="J150" s="255">
        <f t="shared" si="2"/>
        <v>15</v>
      </c>
      <c r="K150" s="224"/>
      <c r="L150" s="224"/>
      <c r="M150" s="224"/>
      <c r="N150" s="224"/>
      <c r="O150" s="224"/>
      <c r="P150" s="224"/>
      <c r="Q150" s="255"/>
      <c r="R150" s="224"/>
      <c r="S150" s="224"/>
      <c r="T150" s="224"/>
      <c r="U150" s="224"/>
      <c r="V150" s="224"/>
      <c r="W150" s="224"/>
      <c r="X150" s="255"/>
      <c r="Y150" s="224"/>
      <c r="Z150" s="224"/>
      <c r="AA150" s="224"/>
      <c r="AB150" s="224"/>
      <c r="AC150" s="224"/>
      <c r="AD150" s="224"/>
      <c r="AE150" s="255">
        <f>'Постановка объектов под напряже'!U152</f>
        <v>9</v>
      </c>
      <c r="AF150" s="224"/>
      <c r="AG150" s="224"/>
      <c r="AH150" s="2"/>
      <c r="AI150" s="262"/>
      <c r="AJ150" s="2"/>
      <c r="AK150" s="224"/>
      <c r="AL150" s="255">
        <f>'Постановка объектов под напряже'!AA152</f>
        <v>6</v>
      </c>
      <c r="AM150" s="224"/>
      <c r="AN150" s="224"/>
      <c r="AO150" s="224"/>
      <c r="AP150" s="224"/>
      <c r="AQ150" s="224"/>
      <c r="AR150" s="224"/>
      <c r="AS150" s="255"/>
    </row>
    <row r="151" spans="1:45" x14ac:dyDescent="0.25">
      <c r="A151" s="2" t="str">
        <f>'Постановка объектов под напряже'!A153</f>
        <v>1.2.1.1.8.9</v>
      </c>
      <c r="B151" s="262" t="str">
        <f>'Постановка объектов под напряже'!B153</f>
        <v>Реконструкция защит ВЛ-110 кВ</v>
      </c>
      <c r="C151" s="2" t="str">
        <f>'Постановка объектов под напряже'!C153</f>
        <v>I_РЗА_2019_1.2.1.1.7.5</v>
      </c>
      <c r="D151" s="224"/>
      <c r="E151" s="224"/>
      <c r="F151" s="224"/>
      <c r="G151" s="224"/>
      <c r="H151" s="224"/>
      <c r="I151" s="224"/>
      <c r="J151" s="255">
        <f t="shared" si="2"/>
        <v>2</v>
      </c>
      <c r="K151" s="224"/>
      <c r="L151" s="224"/>
      <c r="M151" s="224"/>
      <c r="N151" s="224"/>
      <c r="O151" s="224"/>
      <c r="P151" s="224"/>
      <c r="Q151" s="255"/>
      <c r="R151" s="224"/>
      <c r="S151" s="224"/>
      <c r="T151" s="224"/>
      <c r="U151" s="224"/>
      <c r="V151" s="224"/>
      <c r="W151" s="224"/>
      <c r="X151" s="255"/>
      <c r="Y151" s="224"/>
      <c r="Z151" s="224"/>
      <c r="AA151" s="224"/>
      <c r="AB151" s="224"/>
      <c r="AC151" s="224"/>
      <c r="AD151" s="224"/>
      <c r="AE151" s="255"/>
      <c r="AF151" s="224"/>
      <c r="AG151" s="224"/>
      <c r="AH151" s="2"/>
      <c r="AI151" s="262"/>
      <c r="AJ151" s="2"/>
      <c r="AK151" s="224"/>
      <c r="AL151" s="255">
        <f>'Постановка объектов под напряже'!AA153</f>
        <v>1</v>
      </c>
      <c r="AM151" s="224"/>
      <c r="AN151" s="224"/>
      <c r="AO151" s="224"/>
      <c r="AP151" s="224"/>
      <c r="AQ151" s="224"/>
      <c r="AR151" s="224"/>
      <c r="AS151" s="255">
        <f>'Постановка объектов под напряже'!AG153</f>
        <v>1</v>
      </c>
    </row>
    <row r="152" spans="1:45" x14ac:dyDescent="0.25">
      <c r="A152" s="2" t="str">
        <f>'Постановка объектов под напряже'!A154</f>
        <v>1.2.1.1.8.11</v>
      </c>
      <c r="B152" s="262" t="str">
        <f>'Постановка объектов под напряже'!B154</f>
        <v xml:space="preserve">Замена вводов 110 кВ </v>
      </c>
      <c r="C152" s="2" t="str">
        <f>'Постановка объектов под напряже'!C154</f>
        <v>I_СПС_2020_1.2.1.1.7.2</v>
      </c>
      <c r="D152" s="224"/>
      <c r="E152" s="224"/>
      <c r="F152" s="224"/>
      <c r="G152" s="224"/>
      <c r="H152" s="224"/>
      <c r="I152" s="224"/>
      <c r="J152" s="255"/>
      <c r="K152" s="224"/>
      <c r="L152" s="224"/>
      <c r="M152" s="224"/>
      <c r="N152" s="224"/>
      <c r="O152" s="224"/>
      <c r="P152" s="224"/>
      <c r="Q152" s="255"/>
      <c r="R152" s="224"/>
      <c r="S152" s="224"/>
      <c r="T152" s="224"/>
      <c r="U152" s="224"/>
      <c r="V152" s="224"/>
      <c r="W152" s="224"/>
      <c r="X152" s="255"/>
      <c r="Y152" s="224"/>
      <c r="Z152" s="224"/>
      <c r="AA152" s="224"/>
      <c r="AB152" s="224"/>
      <c r="AC152" s="224"/>
      <c r="AD152" s="224"/>
      <c r="AE152" s="255"/>
      <c r="AF152" s="224"/>
      <c r="AG152" s="224"/>
      <c r="AH152" s="2"/>
      <c r="AI152" s="262"/>
      <c r="AJ152" s="2"/>
      <c r="AK152" s="224"/>
      <c r="AL152" s="255"/>
      <c r="AM152" s="224"/>
      <c r="AN152" s="224"/>
      <c r="AO152" s="224"/>
      <c r="AP152" s="224"/>
      <c r="AQ152" s="224"/>
      <c r="AR152" s="224"/>
      <c r="AS152" s="255"/>
    </row>
    <row r="153" spans="1:45" x14ac:dyDescent="0.25">
      <c r="A153" s="2" t="str">
        <f>'Постановка объектов под напряже'!A155</f>
        <v>1.2.1.1.8.12</v>
      </c>
      <c r="B153" s="262" t="str">
        <f>'Постановка объектов под напряже'!B155</f>
        <v>Замена ТСН (ПИР)</v>
      </c>
      <c r="C153" s="2" t="str">
        <f>'Постановка объектов под напряже'!C155</f>
        <v>I_СПС_2020_1.2.1.1.7.3</v>
      </c>
      <c r="D153" s="224"/>
      <c r="E153" s="224"/>
      <c r="F153" s="224"/>
      <c r="G153" s="224"/>
      <c r="H153" s="224"/>
      <c r="I153" s="224"/>
      <c r="J153" s="255">
        <f t="shared" si="2"/>
        <v>3</v>
      </c>
      <c r="K153" s="224"/>
      <c r="L153" s="224"/>
      <c r="M153" s="224"/>
      <c r="N153" s="224"/>
      <c r="O153" s="224"/>
      <c r="P153" s="224"/>
      <c r="Q153" s="255"/>
      <c r="R153" s="224"/>
      <c r="S153" s="224"/>
      <c r="T153" s="224"/>
      <c r="U153" s="224"/>
      <c r="V153" s="224"/>
      <c r="W153" s="224"/>
      <c r="X153" s="255"/>
      <c r="Y153" s="224"/>
      <c r="Z153" s="224"/>
      <c r="AA153" s="224"/>
      <c r="AB153" s="224"/>
      <c r="AC153" s="224"/>
      <c r="AD153" s="224"/>
      <c r="AE153" s="255"/>
      <c r="AF153" s="224"/>
      <c r="AG153" s="224"/>
      <c r="AH153" s="2"/>
      <c r="AI153" s="262"/>
      <c r="AJ153" s="2"/>
      <c r="AK153" s="224"/>
      <c r="AL153" s="255">
        <f>'Постановка объектов под напряже'!AA155</f>
        <v>3</v>
      </c>
      <c r="AM153" s="224"/>
      <c r="AN153" s="224"/>
      <c r="AO153" s="224"/>
      <c r="AP153" s="224"/>
      <c r="AQ153" s="224"/>
      <c r="AR153" s="224"/>
      <c r="AS153" s="255"/>
    </row>
    <row r="154" spans="1:45" x14ac:dyDescent="0.25">
      <c r="A154" s="2" t="str">
        <f>'Постановка объектов под напряже'!A156</f>
        <v>1.2.1.1.8.13</v>
      </c>
      <c r="B154" s="262" t="str">
        <f>'Постановка объектов под напряже'!B156</f>
        <v>Реконструкция ДЗШ-110 кВ</v>
      </c>
      <c r="C154" s="2" t="str">
        <f>'Постановка объектов под напряже'!C156</f>
        <v>I_РЗА_2020_1.2.1.1.7.4</v>
      </c>
      <c r="D154" s="224"/>
      <c r="E154" s="224"/>
      <c r="F154" s="224"/>
      <c r="G154" s="224"/>
      <c r="H154" s="224"/>
      <c r="I154" s="224"/>
      <c r="J154" s="255"/>
      <c r="K154" s="224"/>
      <c r="L154" s="224"/>
      <c r="M154" s="224"/>
      <c r="N154" s="224"/>
      <c r="O154" s="224"/>
      <c r="P154" s="224"/>
      <c r="Q154" s="255"/>
      <c r="R154" s="224"/>
      <c r="S154" s="224"/>
      <c r="T154" s="224"/>
      <c r="U154" s="224"/>
      <c r="V154" s="224"/>
      <c r="W154" s="224"/>
      <c r="X154" s="255"/>
      <c r="Y154" s="224"/>
      <c r="Z154" s="224"/>
      <c r="AA154" s="224"/>
      <c r="AB154" s="224"/>
      <c r="AC154" s="224"/>
      <c r="AD154" s="224"/>
      <c r="AE154" s="255"/>
      <c r="AF154" s="224"/>
      <c r="AG154" s="224"/>
      <c r="AH154" s="2"/>
      <c r="AI154" s="262"/>
      <c r="AJ154" s="2"/>
      <c r="AK154" s="224"/>
      <c r="AL154" s="255"/>
      <c r="AM154" s="224"/>
      <c r="AN154" s="224"/>
      <c r="AO154" s="224"/>
      <c r="AP154" s="224"/>
      <c r="AQ154" s="224"/>
      <c r="AR154" s="224"/>
      <c r="AS154" s="255"/>
    </row>
    <row r="155" spans="1:45" x14ac:dyDescent="0.25">
      <c r="A155" s="2" t="str">
        <f>'Постановка объектов под напряже'!A157</f>
        <v>1.2.1.1.8.14</v>
      </c>
      <c r="B155" s="262" t="str">
        <f>'Постановка объектов под напряже'!B157</f>
        <v>Замена ТТ-110  кВ (ПИР)</v>
      </c>
      <c r="C155" s="2" t="str">
        <f>'Постановка объектов под напряже'!C157</f>
        <v>I_СПС_2021_1.2.1.1.7.1</v>
      </c>
      <c r="D155" s="224"/>
      <c r="E155" s="224"/>
      <c r="F155" s="224"/>
      <c r="G155" s="224"/>
      <c r="H155" s="224"/>
      <c r="I155" s="224"/>
      <c r="J155" s="255"/>
      <c r="K155" s="224"/>
      <c r="L155" s="224"/>
      <c r="M155" s="224"/>
      <c r="N155" s="224"/>
      <c r="O155" s="224"/>
      <c r="P155" s="224"/>
      <c r="Q155" s="255"/>
      <c r="R155" s="224"/>
      <c r="S155" s="224"/>
      <c r="T155" s="224"/>
      <c r="U155" s="224"/>
      <c r="V155" s="224"/>
      <c r="W155" s="224"/>
      <c r="X155" s="255"/>
      <c r="Y155" s="224"/>
      <c r="Z155" s="224"/>
      <c r="AA155" s="224"/>
      <c r="AB155" s="224"/>
      <c r="AC155" s="224"/>
      <c r="AD155" s="224"/>
      <c r="AE155" s="255"/>
      <c r="AF155" s="224"/>
      <c r="AG155" s="224"/>
      <c r="AH155" s="2"/>
      <c r="AI155" s="262"/>
      <c r="AJ155" s="2"/>
      <c r="AK155" s="224"/>
      <c r="AL155" s="255"/>
      <c r="AM155" s="224"/>
      <c r="AN155" s="224"/>
      <c r="AO155" s="224"/>
      <c r="AP155" s="224"/>
      <c r="AQ155" s="224"/>
      <c r="AR155" s="224"/>
      <c r="AS155" s="255"/>
    </row>
    <row r="156" spans="1:45" x14ac:dyDescent="0.25">
      <c r="A156" s="2" t="str">
        <f>'Постановка объектов под напряже'!A158</f>
        <v>1.2.1.1.8.15</v>
      </c>
      <c r="B156" s="262" t="str">
        <f>'Постановка объектов под напряже'!B158</f>
        <v>Реконструкция ОБР</v>
      </c>
      <c r="C156" s="2" t="str">
        <f>'Постановка объектов под напряже'!C158</f>
        <v>I_РЗА_2021_1.2.1.1.7.3</v>
      </c>
      <c r="D156" s="224"/>
      <c r="E156" s="224"/>
      <c r="F156" s="224"/>
      <c r="G156" s="224"/>
      <c r="H156" s="224"/>
      <c r="I156" s="224"/>
      <c r="J156" s="255"/>
      <c r="K156" s="224"/>
      <c r="L156" s="224"/>
      <c r="M156" s="224"/>
      <c r="N156" s="224"/>
      <c r="O156" s="224"/>
      <c r="P156" s="224"/>
      <c r="Q156" s="255"/>
      <c r="R156" s="224"/>
      <c r="S156" s="224"/>
      <c r="T156" s="224"/>
      <c r="U156" s="224"/>
      <c r="V156" s="224"/>
      <c r="W156" s="224"/>
      <c r="X156" s="255"/>
      <c r="Y156" s="224"/>
      <c r="Z156" s="224"/>
      <c r="AA156" s="224"/>
      <c r="AB156" s="224"/>
      <c r="AC156" s="224"/>
      <c r="AD156" s="224"/>
      <c r="AE156" s="255"/>
      <c r="AF156" s="224"/>
      <c r="AG156" s="224"/>
      <c r="AH156" s="2"/>
      <c r="AI156" s="262"/>
      <c r="AJ156" s="2"/>
      <c r="AK156" s="224"/>
      <c r="AL156" s="255"/>
      <c r="AM156" s="224"/>
      <c r="AN156" s="224"/>
      <c r="AO156" s="224"/>
      <c r="AP156" s="224"/>
      <c r="AQ156" s="224"/>
      <c r="AR156" s="224"/>
      <c r="AS156" s="255"/>
    </row>
    <row r="157" spans="1:45" ht="31.5" x14ac:dyDescent="0.25">
      <c r="A157" s="2" t="str">
        <f>'Постановка объектов под напряже'!A159</f>
        <v>1.2.1.1.8.16</v>
      </c>
      <c r="B157" s="262" t="str">
        <f>'Постановка объектов под напряже'!B159</f>
        <v>Реконструкция автоматики сигнализации ЩПТ (ПИР)</v>
      </c>
      <c r="C157" s="2" t="str">
        <f>'Постановка объектов под напряже'!C159</f>
        <v>I_РЗА_2021_1.2.1.1.7.4</v>
      </c>
      <c r="D157" s="224"/>
      <c r="E157" s="224"/>
      <c r="F157" s="224"/>
      <c r="G157" s="224"/>
      <c r="H157" s="224"/>
      <c r="I157" s="224"/>
      <c r="J157" s="255"/>
      <c r="K157" s="224"/>
      <c r="L157" s="224"/>
      <c r="M157" s="224"/>
      <c r="N157" s="224"/>
      <c r="O157" s="224"/>
      <c r="P157" s="224"/>
      <c r="Q157" s="255"/>
      <c r="R157" s="224"/>
      <c r="S157" s="224"/>
      <c r="T157" s="224"/>
      <c r="U157" s="224"/>
      <c r="V157" s="224"/>
      <c r="W157" s="224"/>
      <c r="X157" s="255"/>
      <c r="Y157" s="224"/>
      <c r="Z157" s="224"/>
      <c r="AA157" s="224"/>
      <c r="AB157" s="224"/>
      <c r="AC157" s="224"/>
      <c r="AD157" s="224"/>
      <c r="AE157" s="255"/>
      <c r="AF157" s="224"/>
      <c r="AG157" s="224"/>
      <c r="AH157" s="2"/>
      <c r="AI157" s="262"/>
      <c r="AJ157" s="2"/>
      <c r="AK157" s="224"/>
      <c r="AL157" s="255"/>
      <c r="AM157" s="224"/>
      <c r="AN157" s="224"/>
      <c r="AO157" s="224"/>
      <c r="AP157" s="224"/>
      <c r="AQ157" s="224"/>
      <c r="AR157" s="224"/>
      <c r="AS157" s="255"/>
    </row>
    <row r="158" spans="1:45" x14ac:dyDescent="0.25">
      <c r="A158" s="2" t="str">
        <f>'Постановка объектов под напряже'!A160</f>
        <v>1.2.1.1.8.17</v>
      </c>
      <c r="B158" s="262" t="str">
        <f>'Постановка объектов под напряже'!B160</f>
        <v>Реконструкция ДЗОШ-220 кВ</v>
      </c>
      <c r="C158" s="2" t="str">
        <f>'Постановка объектов под напряже'!C160</f>
        <v>I_РЗА_2021_1.2.1.1.7.5</v>
      </c>
      <c r="D158" s="224"/>
      <c r="E158" s="224"/>
      <c r="F158" s="224"/>
      <c r="G158" s="224"/>
      <c r="H158" s="224"/>
      <c r="I158" s="224"/>
      <c r="J158" s="255">
        <f t="shared" si="2"/>
        <v>3</v>
      </c>
      <c r="K158" s="224"/>
      <c r="L158" s="224"/>
      <c r="M158" s="224"/>
      <c r="N158" s="224"/>
      <c r="O158" s="224"/>
      <c r="P158" s="224"/>
      <c r="Q158" s="255"/>
      <c r="R158" s="224"/>
      <c r="S158" s="224"/>
      <c r="T158" s="224"/>
      <c r="U158" s="224"/>
      <c r="V158" s="224"/>
      <c r="W158" s="224"/>
      <c r="X158" s="255"/>
      <c r="Y158" s="224"/>
      <c r="Z158" s="224"/>
      <c r="AA158" s="224"/>
      <c r="AB158" s="224"/>
      <c r="AC158" s="224"/>
      <c r="AD158" s="224"/>
      <c r="AE158" s="255"/>
      <c r="AF158" s="224"/>
      <c r="AG158" s="224"/>
      <c r="AH158" s="2"/>
      <c r="AI158" s="262"/>
      <c r="AJ158" s="2"/>
      <c r="AK158" s="224"/>
      <c r="AL158" s="255"/>
      <c r="AM158" s="224"/>
      <c r="AN158" s="224"/>
      <c r="AO158" s="224"/>
      <c r="AP158" s="224"/>
      <c r="AQ158" s="224"/>
      <c r="AR158" s="224"/>
      <c r="AS158" s="255">
        <f>'Постановка объектов под напряже'!AG160</f>
        <v>3</v>
      </c>
    </row>
    <row r="159" spans="1:45" x14ac:dyDescent="0.25">
      <c r="A159" s="18" t="str">
        <f>'Постановка объектов под напряже'!A161</f>
        <v>1.2.1.1.8.18</v>
      </c>
      <c r="B159" s="356" t="str">
        <f>'Постановка объектов под напряже'!B161</f>
        <v>Реконструкция РЗА 1Т</v>
      </c>
      <c r="C159" s="18" t="str">
        <f>'Постановка объектов под напряже'!C161</f>
        <v>I_РЗА_2021_1.2.1.1.7.6</v>
      </c>
      <c r="D159" s="255"/>
      <c r="E159" s="255"/>
      <c r="F159" s="255"/>
      <c r="G159" s="255"/>
      <c r="H159" s="255"/>
      <c r="I159" s="255"/>
      <c r="J159" s="255">
        <f t="shared" si="2"/>
        <v>2</v>
      </c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18"/>
      <c r="AI159" s="356"/>
      <c r="AJ159" s="18"/>
      <c r="AK159" s="255"/>
      <c r="AL159" s="255"/>
      <c r="AM159" s="255"/>
      <c r="AN159" s="255"/>
      <c r="AO159" s="255"/>
      <c r="AP159" s="255"/>
      <c r="AQ159" s="255"/>
      <c r="AR159" s="255"/>
      <c r="AS159" s="255">
        <f>'Постановка объектов под напряже'!AG161</f>
        <v>2</v>
      </c>
    </row>
    <row r="160" spans="1:45" x14ac:dyDescent="0.25">
      <c r="A160" s="2" t="str">
        <f>'Постановка объектов под напряже'!A162</f>
        <v>1.2.1.1.9</v>
      </c>
      <c r="B160" s="262" t="str">
        <f>'Постановка объектов под напряже'!B162</f>
        <v>ПС Ашкадар</v>
      </c>
      <c r="C160" s="2" t="str">
        <f>'Постановка объектов под напряже'!C162</f>
        <v>Г</v>
      </c>
      <c r="D160" s="224"/>
      <c r="E160" s="224"/>
      <c r="F160" s="224"/>
      <c r="G160" s="224"/>
      <c r="H160" s="224"/>
      <c r="I160" s="224"/>
      <c r="J160" s="255">
        <f t="shared" si="2"/>
        <v>65</v>
      </c>
      <c r="K160" s="224"/>
      <c r="L160" s="224"/>
      <c r="M160" s="224"/>
      <c r="N160" s="224"/>
      <c r="O160" s="224"/>
      <c r="P160" s="224"/>
      <c r="Q160" s="255"/>
      <c r="R160" s="224"/>
      <c r="S160" s="224"/>
      <c r="T160" s="224"/>
      <c r="U160" s="224"/>
      <c r="V160" s="224"/>
      <c r="W160" s="224"/>
      <c r="X160" s="255">
        <f>'Постановка объектов под напряже'!O162</f>
        <v>6</v>
      </c>
      <c r="Y160" s="224"/>
      <c r="Z160" s="224"/>
      <c r="AA160" s="224"/>
      <c r="AB160" s="224"/>
      <c r="AC160" s="224"/>
      <c r="AD160" s="224"/>
      <c r="AE160" s="255">
        <f>'Постановка объектов под напряже'!U162</f>
        <v>21</v>
      </c>
      <c r="AF160" s="224"/>
      <c r="AG160" s="224"/>
      <c r="AH160" s="2"/>
      <c r="AI160" s="262"/>
      <c r="AJ160" s="2"/>
      <c r="AK160" s="224"/>
      <c r="AL160" s="255">
        <f>'Постановка объектов под напряже'!AA162</f>
        <v>27</v>
      </c>
      <c r="AM160" s="224"/>
      <c r="AN160" s="224"/>
      <c r="AO160" s="224"/>
      <c r="AP160" s="224"/>
      <c r="AQ160" s="224"/>
      <c r="AR160" s="224"/>
      <c r="AS160" s="255">
        <f>'Постановка объектов под напряже'!AG162</f>
        <v>11</v>
      </c>
    </row>
    <row r="161" spans="1:45" ht="31.5" x14ac:dyDescent="0.25">
      <c r="A161" s="2" t="str">
        <f>'Постановка объектов под напряже'!A163</f>
        <v>1.2.1.1.9.1</v>
      </c>
      <c r="B161" s="262" t="str">
        <f>'Постановка объектов под напряже'!B163</f>
        <v xml:space="preserve">Реконструкция защит АТ-2 (Кредиторская задолжность 2016 г.) </v>
      </c>
      <c r="C161" s="2" t="str">
        <f>'Постановка объектов под напряже'!C163</f>
        <v>I_РЗА_2016_1.2.1.1.9.4</v>
      </c>
      <c r="D161" s="224"/>
      <c r="E161" s="224"/>
      <c r="F161" s="224"/>
      <c r="G161" s="224"/>
      <c r="H161" s="224"/>
      <c r="I161" s="224"/>
      <c r="J161" s="255"/>
      <c r="K161" s="224"/>
      <c r="L161" s="224"/>
      <c r="M161" s="224"/>
      <c r="N161" s="224"/>
      <c r="O161" s="224"/>
      <c r="P161" s="224"/>
      <c r="Q161" s="255"/>
      <c r="R161" s="224"/>
      <c r="S161" s="224"/>
      <c r="T161" s="224"/>
      <c r="U161" s="224"/>
      <c r="V161" s="224"/>
      <c r="W161" s="224"/>
      <c r="X161" s="255"/>
      <c r="Y161" s="224"/>
      <c r="Z161" s="224"/>
      <c r="AA161" s="224"/>
      <c r="AB161" s="224"/>
      <c r="AC161" s="224"/>
      <c r="AD161" s="224"/>
      <c r="AE161" s="255"/>
      <c r="AF161" s="224"/>
      <c r="AG161" s="224"/>
      <c r="AH161" s="2"/>
      <c r="AI161" s="262"/>
      <c r="AJ161" s="2"/>
      <c r="AK161" s="224"/>
      <c r="AL161" s="255"/>
      <c r="AM161" s="224"/>
      <c r="AN161" s="224"/>
      <c r="AO161" s="224"/>
      <c r="AP161" s="224"/>
      <c r="AQ161" s="224"/>
      <c r="AR161" s="224"/>
      <c r="AS161" s="255"/>
    </row>
    <row r="162" spans="1:45" x14ac:dyDescent="0.25">
      <c r="A162" s="2" t="str">
        <f>'Постановка объектов под напряже'!A164</f>
        <v>1.2.1.1.9.2</v>
      </c>
      <c r="B162" s="262" t="str">
        <f>'Постановка объектов под напряже'!B164</f>
        <v>Реконструкция РЗА ОСВ-220 кВ</v>
      </c>
      <c r="C162" s="2" t="str">
        <f>'Постановка объектов под напряже'!C164</f>
        <v>I_РЗА_2018_1.2.1.1.12.2</v>
      </c>
      <c r="D162" s="224"/>
      <c r="E162" s="224"/>
      <c r="F162" s="224"/>
      <c r="G162" s="224"/>
      <c r="H162" s="224"/>
      <c r="I162" s="224"/>
      <c r="J162" s="255">
        <f t="shared" si="2"/>
        <v>1</v>
      </c>
      <c r="K162" s="224"/>
      <c r="L162" s="224"/>
      <c r="M162" s="224"/>
      <c r="N162" s="224"/>
      <c r="O162" s="224"/>
      <c r="P162" s="224"/>
      <c r="Q162" s="255"/>
      <c r="R162" s="224"/>
      <c r="S162" s="224"/>
      <c r="T162" s="224"/>
      <c r="U162" s="224"/>
      <c r="V162" s="224"/>
      <c r="W162" s="224"/>
      <c r="X162" s="255">
        <f>'Постановка объектов под напряже'!O164</f>
        <v>1</v>
      </c>
      <c r="Y162" s="224"/>
      <c r="Z162" s="224"/>
      <c r="AA162" s="224"/>
      <c r="AB162" s="224"/>
      <c r="AC162" s="224"/>
      <c r="AD162" s="224"/>
      <c r="AE162" s="255"/>
      <c r="AF162" s="224"/>
      <c r="AG162" s="224"/>
      <c r="AH162" s="2"/>
      <c r="AI162" s="262"/>
      <c r="AJ162" s="2"/>
      <c r="AK162" s="224"/>
      <c r="AL162" s="255"/>
      <c r="AM162" s="224"/>
      <c r="AN162" s="224"/>
      <c r="AO162" s="224"/>
      <c r="AP162" s="224"/>
      <c r="AQ162" s="224"/>
      <c r="AR162" s="224"/>
      <c r="AS162" s="255"/>
    </row>
    <row r="163" spans="1:45" ht="31.5" x14ac:dyDescent="0.25">
      <c r="A163" s="2" t="str">
        <f>'Постановка объектов под напряже'!A165</f>
        <v>1.2.1.1.9.3</v>
      </c>
      <c r="B163" s="262" t="str">
        <f>'Постановка объектов под напряже'!B165</f>
        <v>Реконструкция АТ с заменой вводов 220 кВ</v>
      </c>
      <c r="C163" s="2" t="str">
        <f>'Постановка объектов под напряже'!C165</f>
        <v>I_СПС_2018_1.2.1.1.12.3</v>
      </c>
      <c r="D163" s="224"/>
      <c r="E163" s="224"/>
      <c r="F163" s="224"/>
      <c r="G163" s="224"/>
      <c r="H163" s="224"/>
      <c r="I163" s="224"/>
      <c r="J163" s="255">
        <f t="shared" si="2"/>
        <v>3</v>
      </c>
      <c r="K163" s="224"/>
      <c r="L163" s="224"/>
      <c r="M163" s="224"/>
      <c r="N163" s="224"/>
      <c r="O163" s="224"/>
      <c r="P163" s="224"/>
      <c r="Q163" s="255"/>
      <c r="R163" s="224"/>
      <c r="S163" s="224"/>
      <c r="T163" s="224"/>
      <c r="U163" s="224"/>
      <c r="V163" s="224"/>
      <c r="W163" s="224"/>
      <c r="X163" s="255"/>
      <c r="Y163" s="224"/>
      <c r="Z163" s="224"/>
      <c r="AA163" s="224"/>
      <c r="AB163" s="224"/>
      <c r="AC163" s="224"/>
      <c r="AD163" s="224"/>
      <c r="AE163" s="255">
        <f>'Постановка объектов под напряже'!U165</f>
        <v>3</v>
      </c>
      <c r="AF163" s="224"/>
      <c r="AG163" s="224"/>
      <c r="AH163" s="2"/>
      <c r="AI163" s="262"/>
      <c r="AJ163" s="2"/>
      <c r="AK163" s="224"/>
      <c r="AL163" s="255"/>
      <c r="AM163" s="224"/>
      <c r="AN163" s="224"/>
      <c r="AO163" s="224"/>
      <c r="AP163" s="224"/>
      <c r="AQ163" s="224"/>
      <c r="AR163" s="224"/>
      <c r="AS163" s="255"/>
    </row>
    <row r="164" spans="1:45" x14ac:dyDescent="0.25">
      <c r="A164" s="2" t="str">
        <f>'Постановка объектов под напряже'!A166</f>
        <v>1.2.1.1.9.4</v>
      </c>
      <c r="B164" s="262" t="str">
        <f>'Постановка объектов под напряже'!B166</f>
        <v>Замена пожарных емкостей</v>
      </c>
      <c r="C164" s="2" t="str">
        <f>'Постановка объектов под напряже'!C166</f>
        <v>I_СПС_2018_1.2.1.1.12.4</v>
      </c>
      <c r="D164" s="224"/>
      <c r="E164" s="224"/>
      <c r="F164" s="224"/>
      <c r="G164" s="224"/>
      <c r="H164" s="224"/>
      <c r="I164" s="224"/>
      <c r="J164" s="255"/>
      <c r="K164" s="224"/>
      <c r="L164" s="224"/>
      <c r="M164" s="224"/>
      <c r="N164" s="224"/>
      <c r="O164" s="224"/>
      <c r="P164" s="224"/>
      <c r="Q164" s="255"/>
      <c r="R164" s="224"/>
      <c r="S164" s="224"/>
      <c r="T164" s="224"/>
      <c r="U164" s="224"/>
      <c r="V164" s="224"/>
      <c r="W164" s="224"/>
      <c r="X164" s="255"/>
      <c r="Y164" s="224"/>
      <c r="Z164" s="224"/>
      <c r="AA164" s="224"/>
      <c r="AB164" s="224"/>
      <c r="AC164" s="224"/>
      <c r="AD164" s="224"/>
      <c r="AE164" s="255"/>
      <c r="AF164" s="224"/>
      <c r="AG164" s="224"/>
      <c r="AH164" s="2"/>
      <c r="AI164" s="262"/>
      <c r="AJ164" s="2"/>
      <c r="AK164" s="224"/>
      <c r="AL164" s="255"/>
      <c r="AM164" s="224"/>
      <c r="AN164" s="224"/>
      <c r="AO164" s="224"/>
      <c r="AP164" s="224"/>
      <c r="AQ164" s="224"/>
      <c r="AR164" s="224"/>
      <c r="AS164" s="255"/>
    </row>
    <row r="165" spans="1:45" x14ac:dyDescent="0.25">
      <c r="A165" s="2" t="str">
        <f>'Постановка объектов под напряже'!A167</f>
        <v>1.2.1.1.9.5</v>
      </c>
      <c r="B165" s="262" t="str">
        <f>'Постановка объектов под напряже'!B167</f>
        <v>Реконструкция защит ВЛ 220 кВ</v>
      </c>
      <c r="C165" s="2" t="str">
        <f>'Постановка объектов под напряже'!C167</f>
        <v>I_РЗА_2018_1.2.1.1.12.5</v>
      </c>
      <c r="D165" s="224"/>
      <c r="E165" s="224"/>
      <c r="F165" s="224"/>
      <c r="G165" s="224"/>
      <c r="H165" s="224"/>
      <c r="I165" s="224"/>
      <c r="J165" s="255">
        <f t="shared" si="2"/>
        <v>2</v>
      </c>
      <c r="K165" s="224"/>
      <c r="L165" s="224"/>
      <c r="M165" s="224"/>
      <c r="N165" s="224"/>
      <c r="O165" s="224"/>
      <c r="P165" s="224"/>
      <c r="Q165" s="255"/>
      <c r="R165" s="224"/>
      <c r="S165" s="224"/>
      <c r="T165" s="224"/>
      <c r="U165" s="224"/>
      <c r="V165" s="224"/>
      <c r="W165" s="224"/>
      <c r="X165" s="255">
        <f>'Постановка объектов под напряже'!O167</f>
        <v>2</v>
      </c>
      <c r="Y165" s="224"/>
      <c r="Z165" s="224"/>
      <c r="AA165" s="224"/>
      <c r="AB165" s="224"/>
      <c r="AC165" s="224"/>
      <c r="AD165" s="224"/>
      <c r="AE165" s="255"/>
      <c r="AF165" s="224"/>
      <c r="AG165" s="224"/>
      <c r="AH165" s="2"/>
      <c r="AI165" s="262"/>
      <c r="AJ165" s="2"/>
      <c r="AK165" s="224"/>
      <c r="AL165" s="255"/>
      <c r="AM165" s="224"/>
      <c r="AN165" s="224"/>
      <c r="AO165" s="224"/>
      <c r="AP165" s="224"/>
      <c r="AQ165" s="224"/>
      <c r="AR165" s="224"/>
      <c r="AS165" s="255"/>
    </row>
    <row r="166" spans="1:45" x14ac:dyDescent="0.25">
      <c r="A166" s="2" t="str">
        <f>'Постановка объектов под напряже'!A168</f>
        <v>1.2.1.1.9.6</v>
      </c>
      <c r="B166" s="262" t="str">
        <f>'Постановка объектов под напряже'!B168</f>
        <v>Реконструкция ШСВ-110 кВ (ПИР)</v>
      </c>
      <c r="C166" s="2" t="str">
        <f>'Постановка объектов под напряже'!C168</f>
        <v>I_РЗА_2019_1.2.1.1.12.3</v>
      </c>
      <c r="D166" s="224"/>
      <c r="E166" s="224"/>
      <c r="F166" s="224"/>
      <c r="G166" s="224"/>
      <c r="H166" s="224"/>
      <c r="I166" s="224"/>
      <c r="J166" s="255"/>
      <c r="K166" s="224"/>
      <c r="L166" s="224"/>
      <c r="M166" s="224"/>
      <c r="N166" s="224"/>
      <c r="O166" s="224"/>
      <c r="P166" s="224"/>
      <c r="Q166" s="255"/>
      <c r="R166" s="224"/>
      <c r="S166" s="224"/>
      <c r="T166" s="224"/>
      <c r="U166" s="224"/>
      <c r="V166" s="224"/>
      <c r="W166" s="224"/>
      <c r="X166" s="255"/>
      <c r="Y166" s="224"/>
      <c r="Z166" s="224"/>
      <c r="AA166" s="224"/>
      <c r="AB166" s="224"/>
      <c r="AC166" s="224"/>
      <c r="AD166" s="224"/>
      <c r="AE166" s="255"/>
      <c r="AF166" s="224"/>
      <c r="AG166" s="224"/>
      <c r="AH166" s="2"/>
      <c r="AI166" s="262"/>
      <c r="AJ166" s="2"/>
      <c r="AK166" s="224"/>
      <c r="AL166" s="255"/>
      <c r="AM166" s="224"/>
      <c r="AN166" s="224"/>
      <c r="AO166" s="224"/>
      <c r="AP166" s="224"/>
      <c r="AQ166" s="224"/>
      <c r="AR166" s="224"/>
      <c r="AS166" s="255"/>
    </row>
    <row r="167" spans="1:45" x14ac:dyDescent="0.25">
      <c r="A167" s="2" t="str">
        <f>'Постановка объектов под напряже'!A169</f>
        <v>1.2.1.1.9.7</v>
      </c>
      <c r="B167" s="262" t="str">
        <f>'Постановка объектов под напряже'!B169</f>
        <v>Реконструкция ПА</v>
      </c>
      <c r="C167" s="2" t="str">
        <f>'Постановка объектов под напряже'!C169</f>
        <v>I_РЗА_2019_1.2.1.1.12.4</v>
      </c>
      <c r="D167" s="224"/>
      <c r="E167" s="224"/>
      <c r="F167" s="224"/>
      <c r="G167" s="224"/>
      <c r="H167" s="224"/>
      <c r="I167" s="224"/>
      <c r="J167" s="255"/>
      <c r="K167" s="224"/>
      <c r="L167" s="224"/>
      <c r="M167" s="224"/>
      <c r="N167" s="224"/>
      <c r="O167" s="224"/>
      <c r="P167" s="224"/>
      <c r="Q167" s="255"/>
      <c r="R167" s="224"/>
      <c r="S167" s="224"/>
      <c r="T167" s="224"/>
      <c r="U167" s="224"/>
      <c r="V167" s="224"/>
      <c r="W167" s="224"/>
      <c r="X167" s="255"/>
      <c r="Y167" s="224"/>
      <c r="Z167" s="224"/>
      <c r="AA167" s="224"/>
      <c r="AB167" s="224"/>
      <c r="AC167" s="224"/>
      <c r="AD167" s="224"/>
      <c r="AE167" s="255"/>
      <c r="AF167" s="224"/>
      <c r="AG167" s="224"/>
      <c r="AH167" s="2"/>
      <c r="AI167" s="262"/>
      <c r="AJ167" s="2"/>
      <c r="AK167" s="224"/>
      <c r="AL167" s="255"/>
      <c r="AM167" s="224"/>
      <c r="AN167" s="224"/>
      <c r="AO167" s="224"/>
      <c r="AP167" s="224"/>
      <c r="AQ167" s="224"/>
      <c r="AR167" s="224"/>
      <c r="AS167" s="255"/>
    </row>
    <row r="168" spans="1:45" x14ac:dyDescent="0.25">
      <c r="A168" s="2" t="str">
        <f>'Постановка объектов под напряже'!A170</f>
        <v>1.2.1.1.9.8</v>
      </c>
      <c r="B168" s="262" t="str">
        <f>'Постановка объектов под напряже'!B170</f>
        <v>Замена разъединителей 220кВ</v>
      </c>
      <c r="C168" s="2" t="str">
        <f>'Постановка объектов под напряже'!C170</f>
        <v>I_СПС_2020_1.2.1.1.12.1</v>
      </c>
      <c r="D168" s="224"/>
      <c r="E168" s="224"/>
      <c r="F168" s="224"/>
      <c r="G168" s="224"/>
      <c r="H168" s="224"/>
      <c r="I168" s="224"/>
      <c r="J168" s="255">
        <f t="shared" si="2"/>
        <v>18</v>
      </c>
      <c r="K168" s="224"/>
      <c r="L168" s="224"/>
      <c r="M168" s="224"/>
      <c r="N168" s="224"/>
      <c r="O168" s="224"/>
      <c r="P168" s="224"/>
      <c r="Q168" s="255"/>
      <c r="R168" s="224"/>
      <c r="S168" s="224"/>
      <c r="T168" s="224"/>
      <c r="U168" s="224"/>
      <c r="V168" s="224"/>
      <c r="W168" s="224"/>
      <c r="X168" s="255">
        <f>'Постановка объектов под напряже'!O170</f>
        <v>3</v>
      </c>
      <c r="Y168" s="224"/>
      <c r="Z168" s="224"/>
      <c r="AA168" s="224"/>
      <c r="AB168" s="224"/>
      <c r="AC168" s="224"/>
      <c r="AD168" s="224"/>
      <c r="AE168" s="255">
        <f>'Постановка объектов под напряже'!U170</f>
        <v>6</v>
      </c>
      <c r="AF168" s="224"/>
      <c r="AG168" s="224"/>
      <c r="AH168" s="2"/>
      <c r="AI168" s="262"/>
      <c r="AJ168" s="2"/>
      <c r="AK168" s="224"/>
      <c r="AL168" s="255">
        <f>'Постановка объектов под напряже'!AA170</f>
        <v>9</v>
      </c>
      <c r="AM168" s="224"/>
      <c r="AN168" s="224"/>
      <c r="AO168" s="224"/>
      <c r="AP168" s="224"/>
      <c r="AQ168" s="224"/>
      <c r="AR168" s="224"/>
      <c r="AS168" s="255"/>
    </row>
    <row r="169" spans="1:45" x14ac:dyDescent="0.25">
      <c r="A169" s="2" t="str">
        <f>'Постановка объектов под напряже'!A171</f>
        <v>1.2.1.1.9.9</v>
      </c>
      <c r="B169" s="262" t="str">
        <f>'Постановка объектов под напряже'!B171</f>
        <v xml:space="preserve">Замена разъединителей 110кВ </v>
      </c>
      <c r="C169" s="2" t="str">
        <f>'Постановка объектов под напряже'!C171</f>
        <v>I_СПС_2020_1.2.1.1.12.2</v>
      </c>
      <c r="D169" s="224"/>
      <c r="E169" s="224"/>
      <c r="F169" s="224"/>
      <c r="G169" s="224"/>
      <c r="H169" s="224"/>
      <c r="I169" s="224"/>
      <c r="J169" s="255">
        <f t="shared" si="2"/>
        <v>29</v>
      </c>
      <c r="K169" s="224"/>
      <c r="L169" s="224"/>
      <c r="M169" s="224"/>
      <c r="N169" s="224"/>
      <c r="O169" s="224"/>
      <c r="P169" s="224"/>
      <c r="Q169" s="255"/>
      <c r="R169" s="224"/>
      <c r="S169" s="224"/>
      <c r="T169" s="224"/>
      <c r="U169" s="224"/>
      <c r="V169" s="224"/>
      <c r="W169" s="224"/>
      <c r="X169" s="255"/>
      <c r="Y169" s="224"/>
      <c r="Z169" s="224"/>
      <c r="AA169" s="224"/>
      <c r="AB169" s="224"/>
      <c r="AC169" s="224"/>
      <c r="AD169" s="224"/>
      <c r="AE169" s="255">
        <f>'Постановка объектов под напряже'!U171</f>
        <v>12</v>
      </c>
      <c r="AF169" s="224"/>
      <c r="AG169" s="224"/>
      <c r="AH169" s="2"/>
      <c r="AI169" s="262"/>
      <c r="AJ169" s="2"/>
      <c r="AK169" s="224"/>
      <c r="AL169" s="255">
        <f>'Постановка объектов под напряже'!AA171</f>
        <v>12</v>
      </c>
      <c r="AM169" s="224"/>
      <c r="AN169" s="224"/>
      <c r="AO169" s="224"/>
      <c r="AP169" s="224"/>
      <c r="AQ169" s="224"/>
      <c r="AR169" s="224"/>
      <c r="AS169" s="255">
        <f>'Постановка объектов под напряже'!AG171</f>
        <v>5</v>
      </c>
    </row>
    <row r="170" spans="1:45" x14ac:dyDescent="0.25">
      <c r="A170" s="2" t="str">
        <f>'Постановка объектов под напряже'!A172</f>
        <v>1.2.1.1.9.10</v>
      </c>
      <c r="B170" s="262" t="str">
        <f>'Постановка объектов под напряже'!B172</f>
        <v>Замена ТН-220</v>
      </c>
      <c r="C170" s="2" t="str">
        <f>'Постановка объектов под напряже'!C172</f>
        <v>I_СПС_2020_1.2.1.1.12.3</v>
      </c>
      <c r="D170" s="224"/>
      <c r="E170" s="224"/>
      <c r="F170" s="224"/>
      <c r="G170" s="224"/>
      <c r="H170" s="224"/>
      <c r="I170" s="224"/>
      <c r="J170" s="255">
        <f t="shared" si="2"/>
        <v>1</v>
      </c>
      <c r="K170" s="224"/>
      <c r="L170" s="224"/>
      <c r="M170" s="224"/>
      <c r="N170" s="224"/>
      <c r="O170" s="224"/>
      <c r="P170" s="224"/>
      <c r="Q170" s="255"/>
      <c r="R170" s="224"/>
      <c r="S170" s="224"/>
      <c r="T170" s="224"/>
      <c r="U170" s="224"/>
      <c r="V170" s="224"/>
      <c r="W170" s="224"/>
      <c r="X170" s="255"/>
      <c r="Y170" s="224"/>
      <c r="Z170" s="224"/>
      <c r="AA170" s="224"/>
      <c r="AB170" s="224"/>
      <c r="AC170" s="224"/>
      <c r="AD170" s="224"/>
      <c r="AE170" s="255"/>
      <c r="AF170" s="224"/>
      <c r="AG170" s="224"/>
      <c r="AH170" s="2"/>
      <c r="AI170" s="262"/>
      <c r="AJ170" s="2"/>
      <c r="AK170" s="224"/>
      <c r="AL170" s="255"/>
      <c r="AM170" s="224"/>
      <c r="AN170" s="224"/>
      <c r="AO170" s="224"/>
      <c r="AP170" s="224"/>
      <c r="AQ170" s="224"/>
      <c r="AR170" s="224"/>
      <c r="AS170" s="255">
        <f>'Постановка объектов под напряже'!AG172</f>
        <v>1</v>
      </c>
    </row>
    <row r="171" spans="1:45" x14ac:dyDescent="0.25">
      <c r="A171" s="2" t="str">
        <f>'Постановка объектов под напряже'!A173</f>
        <v>1.2.1.1.9.11</v>
      </c>
      <c r="B171" s="262" t="str">
        <f>'Постановка объектов под напряже'!B173</f>
        <v>Реконструкция защит ВЛ 110 кВ</v>
      </c>
      <c r="C171" s="2" t="str">
        <f>'Постановка объектов под напряже'!C173</f>
        <v>I_РЗА_2020_1.2.1.1.12.4</v>
      </c>
      <c r="D171" s="224"/>
      <c r="E171" s="224"/>
      <c r="F171" s="224"/>
      <c r="G171" s="224"/>
      <c r="H171" s="224"/>
      <c r="I171" s="224"/>
      <c r="J171" s="255">
        <f t="shared" si="2"/>
        <v>11</v>
      </c>
      <c r="K171" s="224"/>
      <c r="L171" s="224"/>
      <c r="M171" s="224"/>
      <c r="N171" s="224"/>
      <c r="O171" s="224"/>
      <c r="P171" s="224"/>
      <c r="Q171" s="255"/>
      <c r="R171" s="224"/>
      <c r="S171" s="224"/>
      <c r="T171" s="224"/>
      <c r="U171" s="224"/>
      <c r="V171" s="224"/>
      <c r="W171" s="224"/>
      <c r="X171" s="255"/>
      <c r="Y171" s="224"/>
      <c r="Z171" s="224"/>
      <c r="AA171" s="224"/>
      <c r="AB171" s="224"/>
      <c r="AC171" s="224"/>
      <c r="AD171" s="224"/>
      <c r="AE171" s="255"/>
      <c r="AF171" s="224"/>
      <c r="AG171" s="224"/>
      <c r="AH171" s="2"/>
      <c r="AI171" s="262"/>
      <c r="AJ171" s="2"/>
      <c r="AK171" s="224"/>
      <c r="AL171" s="255">
        <f>'Постановка объектов под напряже'!AA173</f>
        <v>6</v>
      </c>
      <c r="AM171" s="224"/>
      <c r="AN171" s="224"/>
      <c r="AO171" s="224"/>
      <c r="AP171" s="224"/>
      <c r="AQ171" s="224"/>
      <c r="AR171" s="224"/>
      <c r="AS171" s="255">
        <f>'Постановка объектов под напряже'!AG173</f>
        <v>5</v>
      </c>
    </row>
    <row r="172" spans="1:45" x14ac:dyDescent="0.25">
      <c r="A172" s="2" t="str">
        <f>'Постановка объектов под напряже'!A174</f>
        <v>1.2.1.1.9.12</v>
      </c>
      <c r="B172" s="262" t="str">
        <f>'Постановка объектов под напряже'!B174</f>
        <v>Реконструкция ОБР (ПИР)</v>
      </c>
      <c r="C172" s="2" t="str">
        <f>'Постановка объектов под напряже'!C174</f>
        <v>I_РЗА_2021_1.2.1.1.12.5</v>
      </c>
      <c r="D172" s="224"/>
      <c r="E172" s="224"/>
      <c r="F172" s="224"/>
      <c r="G172" s="224"/>
      <c r="H172" s="224"/>
      <c r="I172" s="224"/>
      <c r="J172" s="255"/>
      <c r="K172" s="224"/>
      <c r="L172" s="224"/>
      <c r="M172" s="224"/>
      <c r="N172" s="224"/>
      <c r="O172" s="224"/>
      <c r="P172" s="224"/>
      <c r="Q172" s="255"/>
      <c r="R172" s="224"/>
      <c r="S172" s="224"/>
      <c r="T172" s="224"/>
      <c r="U172" s="224"/>
      <c r="V172" s="224"/>
      <c r="W172" s="224"/>
      <c r="X172" s="255"/>
      <c r="Y172" s="224"/>
      <c r="Z172" s="224"/>
      <c r="AA172" s="224"/>
      <c r="AB172" s="224"/>
      <c r="AC172" s="224"/>
      <c r="AD172" s="224"/>
      <c r="AE172" s="255"/>
      <c r="AF172" s="224"/>
      <c r="AG172" s="224"/>
      <c r="AH172" s="2"/>
      <c r="AI172" s="262"/>
      <c r="AJ172" s="2"/>
      <c r="AK172" s="224"/>
      <c r="AL172" s="255"/>
      <c r="AM172" s="224"/>
      <c r="AN172" s="224"/>
      <c r="AO172" s="224"/>
      <c r="AP172" s="224"/>
      <c r="AQ172" s="224"/>
      <c r="AR172" s="224"/>
      <c r="AS172" s="255"/>
    </row>
    <row r="173" spans="1:45" ht="31.5" x14ac:dyDescent="0.25">
      <c r="A173" s="18" t="str">
        <f>'Постановка объектов под напряже'!A175</f>
        <v>1.2.1.1.9.13</v>
      </c>
      <c r="B173" s="356" t="str">
        <f>'Постановка объектов под напряже'!B175</f>
        <v>Реконструкция автоматики сигнализации ЩПТ (ПИР)</v>
      </c>
      <c r="C173" s="18" t="str">
        <f>'Постановка объектов под напряже'!C175</f>
        <v>I_РЗА_2021_1.2.1.1.12.6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18"/>
      <c r="AI173" s="356"/>
      <c r="AJ173" s="18"/>
      <c r="AK173" s="255"/>
      <c r="AL173" s="255"/>
      <c r="AM173" s="255"/>
      <c r="AN173" s="255"/>
      <c r="AO173" s="255"/>
      <c r="AP173" s="255"/>
      <c r="AQ173" s="255"/>
      <c r="AR173" s="255"/>
      <c r="AS173" s="255"/>
    </row>
    <row r="174" spans="1:45" x14ac:dyDescent="0.25">
      <c r="A174" s="2" t="str">
        <f>'Постановка объектов под напряже'!A176</f>
        <v>1.2.1.1.10</v>
      </c>
      <c r="B174" s="262" t="str">
        <f>'Постановка объектов под напряже'!B176</f>
        <v>ПС Уфимская</v>
      </c>
      <c r="C174" s="2" t="str">
        <f>'Постановка объектов под напряже'!C176</f>
        <v>Г</v>
      </c>
      <c r="D174" s="224"/>
      <c r="E174" s="224"/>
      <c r="F174" s="224"/>
      <c r="G174" s="224"/>
      <c r="H174" s="224"/>
      <c r="I174" s="224"/>
      <c r="J174" s="255">
        <f t="shared" si="2"/>
        <v>38</v>
      </c>
      <c r="K174" s="224"/>
      <c r="L174" s="224"/>
      <c r="M174" s="224"/>
      <c r="N174" s="224"/>
      <c r="O174" s="224"/>
      <c r="P174" s="224"/>
      <c r="Q174" s="255"/>
      <c r="R174" s="224"/>
      <c r="S174" s="224"/>
      <c r="T174" s="224"/>
      <c r="U174" s="224"/>
      <c r="V174" s="224"/>
      <c r="W174" s="224"/>
      <c r="X174" s="255">
        <f>'Постановка объектов под напряже'!O176</f>
        <v>5</v>
      </c>
      <c r="Y174" s="224"/>
      <c r="Z174" s="224"/>
      <c r="AA174" s="224"/>
      <c r="AB174" s="224"/>
      <c r="AC174" s="224"/>
      <c r="AD174" s="224"/>
      <c r="AE174" s="255">
        <f>'Постановка объектов под напряже'!U176</f>
        <v>9</v>
      </c>
      <c r="AF174" s="224"/>
      <c r="AG174" s="224"/>
      <c r="AH174" s="2"/>
      <c r="AI174" s="262"/>
      <c r="AJ174" s="2"/>
      <c r="AK174" s="224"/>
      <c r="AL174" s="255">
        <f>'Постановка объектов под напряже'!AA176</f>
        <v>8</v>
      </c>
      <c r="AM174" s="224"/>
      <c r="AN174" s="224"/>
      <c r="AO174" s="224"/>
      <c r="AP174" s="224"/>
      <c r="AQ174" s="224"/>
      <c r="AR174" s="224"/>
      <c r="AS174" s="255">
        <f>'Постановка объектов под напряже'!AG176</f>
        <v>16</v>
      </c>
    </row>
    <row r="175" spans="1:45" ht="31.5" x14ac:dyDescent="0.25">
      <c r="A175" s="2" t="str">
        <f>'Постановка объектов под напряже'!A177</f>
        <v>1.2.1.1.10.1</v>
      </c>
      <c r="B175" s="262" t="str">
        <f>'Постановка объектов под напряже'!B177</f>
        <v xml:space="preserve">Реконструкция АОПО АТ-2 (Кредиторская задолжность 2016 г.) </v>
      </c>
      <c r="C175" s="2" t="str">
        <f>'Постановка объектов под напряже'!C177</f>
        <v>I_РЗА_2016_1.2.1.1.10.1</v>
      </c>
      <c r="D175" s="224"/>
      <c r="E175" s="224"/>
      <c r="F175" s="224"/>
      <c r="G175" s="224"/>
      <c r="H175" s="224"/>
      <c r="I175" s="224"/>
      <c r="J175" s="255"/>
      <c r="K175" s="224"/>
      <c r="L175" s="224"/>
      <c r="M175" s="224"/>
      <c r="N175" s="224"/>
      <c r="O175" s="224"/>
      <c r="P175" s="224"/>
      <c r="Q175" s="255"/>
      <c r="R175" s="224"/>
      <c r="S175" s="224"/>
      <c r="T175" s="224"/>
      <c r="U175" s="224"/>
      <c r="V175" s="224"/>
      <c r="W175" s="224"/>
      <c r="X175" s="255"/>
      <c r="Y175" s="224"/>
      <c r="Z175" s="224"/>
      <c r="AA175" s="224"/>
      <c r="AB175" s="224"/>
      <c r="AC175" s="224"/>
      <c r="AD175" s="224"/>
      <c r="AE175" s="255"/>
      <c r="AF175" s="224"/>
      <c r="AG175" s="224"/>
      <c r="AH175" s="2"/>
      <c r="AI175" s="262"/>
      <c r="AJ175" s="2"/>
      <c r="AK175" s="224"/>
      <c r="AL175" s="255"/>
      <c r="AM175" s="224"/>
      <c r="AN175" s="224"/>
      <c r="AO175" s="224"/>
      <c r="AP175" s="224"/>
      <c r="AQ175" s="224"/>
      <c r="AR175" s="224"/>
      <c r="AS175" s="255"/>
    </row>
    <row r="176" spans="1:45" x14ac:dyDescent="0.25">
      <c r="A176" s="2" t="str">
        <f>'Постановка объектов под напряже'!A178</f>
        <v>1.2.1.1.10.2</v>
      </c>
      <c r="B176" s="262" t="str">
        <f>'Постановка объектов под напряже'!B178</f>
        <v>Замена АКБ</v>
      </c>
      <c r="C176" s="2" t="str">
        <f>'Постановка объектов под напряже'!C178</f>
        <v>I_СПС_2018_1.2.1.1.13.1</v>
      </c>
      <c r="D176" s="224"/>
      <c r="E176" s="224"/>
      <c r="F176" s="224"/>
      <c r="G176" s="224"/>
      <c r="H176" s="224"/>
      <c r="I176" s="224"/>
      <c r="J176" s="255">
        <f t="shared" si="2"/>
        <v>5</v>
      </c>
      <c r="K176" s="224"/>
      <c r="L176" s="224"/>
      <c r="M176" s="224"/>
      <c r="N176" s="224"/>
      <c r="O176" s="224"/>
      <c r="P176" s="224"/>
      <c r="Q176" s="255"/>
      <c r="R176" s="224"/>
      <c r="S176" s="224"/>
      <c r="T176" s="224"/>
      <c r="U176" s="224"/>
      <c r="V176" s="224"/>
      <c r="W176" s="224"/>
      <c r="X176" s="255"/>
      <c r="Y176" s="224"/>
      <c r="Z176" s="224"/>
      <c r="AA176" s="224"/>
      <c r="AB176" s="224"/>
      <c r="AC176" s="224"/>
      <c r="AD176" s="224"/>
      <c r="AE176" s="255">
        <f>'Постановка объектов под напряже'!U178</f>
        <v>5</v>
      </c>
      <c r="AF176" s="224"/>
      <c r="AG176" s="224"/>
      <c r="AH176" s="2"/>
      <c r="AI176" s="262"/>
      <c r="AJ176" s="2"/>
      <c r="AK176" s="224"/>
      <c r="AL176" s="255"/>
      <c r="AM176" s="224"/>
      <c r="AN176" s="224"/>
      <c r="AO176" s="224"/>
      <c r="AP176" s="224"/>
      <c r="AQ176" s="224"/>
      <c r="AR176" s="224"/>
      <c r="AS176" s="255"/>
    </row>
    <row r="177" spans="1:45" x14ac:dyDescent="0.25">
      <c r="A177" s="2" t="str">
        <f>'Постановка объектов под напряже'!A179</f>
        <v>1.2.1.1.10.3</v>
      </c>
      <c r="B177" s="262" t="str">
        <f>'Постановка объектов под напряже'!B179</f>
        <v>Реконструкция защит ВЛ 220 кВ</v>
      </c>
      <c r="C177" s="2" t="str">
        <f>'Постановка объектов под напряже'!C179</f>
        <v>I_РЗА_2018_1.2.1.1.13.3</v>
      </c>
      <c r="D177" s="224"/>
      <c r="E177" s="224"/>
      <c r="F177" s="224"/>
      <c r="G177" s="224"/>
      <c r="H177" s="224"/>
      <c r="I177" s="224"/>
      <c r="J177" s="255">
        <f t="shared" si="2"/>
        <v>2</v>
      </c>
      <c r="K177" s="224"/>
      <c r="L177" s="224"/>
      <c r="M177" s="224"/>
      <c r="N177" s="224"/>
      <c r="O177" s="224"/>
      <c r="P177" s="224"/>
      <c r="Q177" s="255"/>
      <c r="R177" s="224"/>
      <c r="S177" s="224"/>
      <c r="T177" s="224"/>
      <c r="U177" s="224"/>
      <c r="V177" s="224"/>
      <c r="W177" s="224"/>
      <c r="X177" s="255">
        <f>'Постановка объектов под напряже'!O179</f>
        <v>2</v>
      </c>
      <c r="Y177" s="224"/>
      <c r="Z177" s="224"/>
      <c r="AA177" s="224"/>
      <c r="AB177" s="224"/>
      <c r="AC177" s="224"/>
      <c r="AD177" s="224"/>
      <c r="AE177" s="255"/>
      <c r="AF177" s="224"/>
      <c r="AG177" s="224"/>
      <c r="AH177" s="2"/>
      <c r="AI177" s="262"/>
      <c r="AJ177" s="2"/>
      <c r="AK177" s="224"/>
      <c r="AL177" s="255"/>
      <c r="AM177" s="224"/>
      <c r="AN177" s="224"/>
      <c r="AO177" s="224"/>
      <c r="AP177" s="224"/>
      <c r="AQ177" s="224"/>
      <c r="AR177" s="224"/>
      <c r="AS177" s="255"/>
    </row>
    <row r="178" spans="1:45" x14ac:dyDescent="0.25">
      <c r="A178" s="2" t="str">
        <f>'Постановка объектов под напряже'!A180</f>
        <v>1.2.1.1.10.4</v>
      </c>
      <c r="B178" s="262" t="str">
        <f>'Постановка объектов под напряже'!B180</f>
        <v>Реконструкция ПА</v>
      </c>
      <c r="C178" s="2" t="str">
        <f>'Постановка объектов под напряже'!C180</f>
        <v>I_РЗА_2018_1.2.1.1.13.4</v>
      </c>
      <c r="D178" s="224"/>
      <c r="E178" s="224"/>
      <c r="F178" s="224"/>
      <c r="G178" s="224"/>
      <c r="H178" s="224"/>
      <c r="I178" s="224"/>
      <c r="J178" s="255">
        <f t="shared" si="2"/>
        <v>1</v>
      </c>
      <c r="K178" s="224"/>
      <c r="L178" s="224"/>
      <c r="M178" s="224"/>
      <c r="N178" s="224"/>
      <c r="O178" s="224"/>
      <c r="P178" s="224"/>
      <c r="Q178" s="255"/>
      <c r="R178" s="224"/>
      <c r="S178" s="224"/>
      <c r="T178" s="224"/>
      <c r="U178" s="224"/>
      <c r="V178" s="224"/>
      <c r="W178" s="224"/>
      <c r="X178" s="255"/>
      <c r="Y178" s="224"/>
      <c r="Z178" s="224"/>
      <c r="AA178" s="224"/>
      <c r="AB178" s="224"/>
      <c r="AC178" s="224"/>
      <c r="AD178" s="224"/>
      <c r="AE178" s="255">
        <f>'Постановка объектов под напряже'!U180</f>
        <v>1</v>
      </c>
      <c r="AF178" s="224"/>
      <c r="AG178" s="224"/>
      <c r="AH178" s="2"/>
      <c r="AI178" s="262"/>
      <c r="AJ178" s="2"/>
      <c r="AK178" s="224"/>
      <c r="AL178" s="255"/>
      <c r="AM178" s="224"/>
      <c r="AN178" s="224"/>
      <c r="AO178" s="224"/>
      <c r="AP178" s="224"/>
      <c r="AQ178" s="224"/>
      <c r="AR178" s="224"/>
      <c r="AS178" s="255"/>
    </row>
    <row r="179" spans="1:45" x14ac:dyDescent="0.25">
      <c r="A179" s="2" t="str">
        <f>'Постановка объектов под напряже'!A181</f>
        <v>1.2.1.1.10.5</v>
      </c>
      <c r="B179" s="262" t="str">
        <f>'Постановка объектов под напряже'!B181</f>
        <v>Реконструкции защит ВЛ 500</v>
      </c>
      <c r="C179" s="2" t="str">
        <f>'Постановка объектов под напряже'!C181</f>
        <v>I_РЗА_2019_1.2.1.1.13.2</v>
      </c>
      <c r="D179" s="224"/>
      <c r="E179" s="224"/>
      <c r="F179" s="224"/>
      <c r="G179" s="224"/>
      <c r="H179" s="224"/>
      <c r="I179" s="224"/>
      <c r="J179" s="255">
        <f t="shared" si="2"/>
        <v>4</v>
      </c>
      <c r="K179" s="224"/>
      <c r="L179" s="224"/>
      <c r="M179" s="224"/>
      <c r="N179" s="224"/>
      <c r="O179" s="224"/>
      <c r="P179" s="224"/>
      <c r="Q179" s="255"/>
      <c r="R179" s="224"/>
      <c r="S179" s="224"/>
      <c r="T179" s="224"/>
      <c r="U179" s="224"/>
      <c r="V179" s="224"/>
      <c r="W179" s="224"/>
      <c r="X179" s="255"/>
      <c r="Y179" s="224"/>
      <c r="Z179" s="224"/>
      <c r="AA179" s="224"/>
      <c r="AB179" s="224"/>
      <c r="AC179" s="224"/>
      <c r="AD179" s="224"/>
      <c r="AE179" s="255"/>
      <c r="AF179" s="224"/>
      <c r="AG179" s="224"/>
      <c r="AH179" s="2"/>
      <c r="AI179" s="262"/>
      <c r="AJ179" s="2"/>
      <c r="AK179" s="224"/>
      <c r="AL179" s="255">
        <f>'Постановка объектов под напряже'!AA181</f>
        <v>2</v>
      </c>
      <c r="AM179" s="224"/>
      <c r="AN179" s="224"/>
      <c r="AO179" s="224"/>
      <c r="AP179" s="224"/>
      <c r="AQ179" s="224"/>
      <c r="AR179" s="224"/>
      <c r="AS179" s="255">
        <f>'Постановка объектов под напряже'!AG181</f>
        <v>2</v>
      </c>
    </row>
    <row r="180" spans="1:45" x14ac:dyDescent="0.25">
      <c r="A180" s="2" t="str">
        <f>'Постановка объектов под напряже'!A182</f>
        <v>1.2.1.1.10.6</v>
      </c>
      <c r="B180" s="262" t="str">
        <f>'Постановка объектов под напряже'!B182</f>
        <v>Замена ТТ-500</v>
      </c>
      <c r="C180" s="2" t="str">
        <f>'Постановка объектов под напряже'!C182</f>
        <v>I_СПС_2019_1.2.1.1.13.4</v>
      </c>
      <c r="D180" s="224"/>
      <c r="E180" s="224"/>
      <c r="F180" s="224"/>
      <c r="G180" s="224"/>
      <c r="H180" s="224"/>
      <c r="I180" s="224"/>
      <c r="J180" s="255">
        <f t="shared" si="2"/>
        <v>6</v>
      </c>
      <c r="K180" s="224"/>
      <c r="L180" s="224"/>
      <c r="M180" s="224"/>
      <c r="N180" s="224"/>
      <c r="O180" s="224"/>
      <c r="P180" s="224"/>
      <c r="Q180" s="255"/>
      <c r="R180" s="224"/>
      <c r="S180" s="224"/>
      <c r="T180" s="224"/>
      <c r="U180" s="224"/>
      <c r="V180" s="224"/>
      <c r="W180" s="224"/>
      <c r="X180" s="255">
        <f>'Постановка объектов под напряже'!O182</f>
        <v>3</v>
      </c>
      <c r="Y180" s="224"/>
      <c r="Z180" s="224"/>
      <c r="AA180" s="224"/>
      <c r="AB180" s="224"/>
      <c r="AC180" s="224"/>
      <c r="AD180" s="224"/>
      <c r="AE180" s="255">
        <f>'Постановка объектов под напряже'!U182</f>
        <v>3</v>
      </c>
      <c r="AF180" s="224"/>
      <c r="AG180" s="224"/>
      <c r="AH180" s="2"/>
      <c r="AI180" s="262"/>
      <c r="AJ180" s="2"/>
      <c r="AK180" s="224"/>
      <c r="AL180" s="255"/>
      <c r="AM180" s="224"/>
      <c r="AN180" s="224"/>
      <c r="AO180" s="224"/>
      <c r="AP180" s="224"/>
      <c r="AQ180" s="224"/>
      <c r="AR180" s="224"/>
      <c r="AS180" s="255"/>
    </row>
    <row r="181" spans="1:45" x14ac:dyDescent="0.25">
      <c r="A181" s="2" t="str">
        <f>'Постановка объектов под напряже'!A183</f>
        <v>1.2.1.1.10.7</v>
      </c>
      <c r="B181" s="262" t="str">
        <f>'Постановка объектов под напряже'!B183</f>
        <v>Устройство внутренних автодорог</v>
      </c>
      <c r="C181" s="2" t="str">
        <f>'Постановка объектов под напряже'!C183</f>
        <v>I_СПС_2019_1.2.1.1.13.5</v>
      </c>
      <c r="D181" s="224"/>
      <c r="E181" s="224"/>
      <c r="F181" s="224"/>
      <c r="G181" s="224"/>
      <c r="H181" s="224"/>
      <c r="I181" s="224"/>
      <c r="J181" s="255"/>
      <c r="K181" s="224"/>
      <c r="L181" s="224"/>
      <c r="M181" s="224"/>
      <c r="N181" s="224"/>
      <c r="O181" s="224"/>
      <c r="P181" s="224"/>
      <c r="Q181" s="255"/>
      <c r="R181" s="224"/>
      <c r="S181" s="224"/>
      <c r="T181" s="224"/>
      <c r="U181" s="224"/>
      <c r="V181" s="224"/>
      <c r="W181" s="224"/>
      <c r="X181" s="255"/>
      <c r="Y181" s="224"/>
      <c r="Z181" s="224"/>
      <c r="AA181" s="224"/>
      <c r="AB181" s="224"/>
      <c r="AC181" s="224"/>
      <c r="AD181" s="224"/>
      <c r="AE181" s="255"/>
      <c r="AF181" s="224"/>
      <c r="AG181" s="224"/>
      <c r="AH181" s="2"/>
      <c r="AI181" s="262"/>
      <c r="AJ181" s="2"/>
      <c r="AK181" s="224"/>
      <c r="AL181" s="255"/>
      <c r="AM181" s="224"/>
      <c r="AN181" s="224"/>
      <c r="AO181" s="224"/>
      <c r="AP181" s="224"/>
      <c r="AQ181" s="224"/>
      <c r="AR181" s="224"/>
      <c r="AS181" s="255"/>
    </row>
    <row r="182" spans="1:45" x14ac:dyDescent="0.25">
      <c r="A182" s="2" t="str">
        <f>'Постановка объектов под напряже'!A184</f>
        <v>1.2.1.1.10.8</v>
      </c>
      <c r="B182" s="262" t="str">
        <f>'Постановка объектов под напряже'!B184</f>
        <v>Замена ВМ-35</v>
      </c>
      <c r="C182" s="2" t="str">
        <f>'Постановка объектов под напряже'!C184</f>
        <v>I_СПС_2020_1.2.1.1.13.1</v>
      </c>
      <c r="D182" s="224"/>
      <c r="E182" s="224"/>
      <c r="F182" s="224"/>
      <c r="G182" s="224"/>
      <c r="H182" s="224"/>
      <c r="I182" s="224"/>
      <c r="J182" s="255">
        <f t="shared" si="2"/>
        <v>6</v>
      </c>
      <c r="K182" s="224"/>
      <c r="L182" s="224"/>
      <c r="M182" s="224"/>
      <c r="N182" s="224"/>
      <c r="O182" s="224"/>
      <c r="P182" s="224"/>
      <c r="Q182" s="255"/>
      <c r="R182" s="224"/>
      <c r="S182" s="224"/>
      <c r="T182" s="224"/>
      <c r="U182" s="224"/>
      <c r="V182" s="224"/>
      <c r="W182" s="224"/>
      <c r="X182" s="255"/>
      <c r="Y182" s="224"/>
      <c r="Z182" s="224"/>
      <c r="AA182" s="224"/>
      <c r="AB182" s="224"/>
      <c r="AC182" s="224"/>
      <c r="AD182" s="224"/>
      <c r="AE182" s="255"/>
      <c r="AF182" s="224"/>
      <c r="AG182" s="224"/>
      <c r="AH182" s="2"/>
      <c r="AI182" s="262"/>
      <c r="AJ182" s="2"/>
      <c r="AK182" s="224"/>
      <c r="AL182" s="255"/>
      <c r="AM182" s="224"/>
      <c r="AN182" s="224"/>
      <c r="AO182" s="224"/>
      <c r="AP182" s="224"/>
      <c r="AQ182" s="224"/>
      <c r="AR182" s="224"/>
      <c r="AS182" s="255">
        <f>'Постановка объектов под напряже'!AG184</f>
        <v>6</v>
      </c>
    </row>
    <row r="183" spans="1:45" x14ac:dyDescent="0.25">
      <c r="A183" s="2" t="str">
        <f>'Постановка объектов под напряже'!A185</f>
        <v>1.2.1.1.10.9</v>
      </c>
      <c r="B183" s="262" t="str">
        <f>'Постановка объектов под напряже'!B185</f>
        <v>Замена ЩПТ</v>
      </c>
      <c r="C183" s="2" t="str">
        <f>'Постановка объектов под напряже'!C185</f>
        <v>I_СПС_2020_1.2.1.1.13.2</v>
      </c>
      <c r="D183" s="224"/>
      <c r="E183" s="224"/>
      <c r="F183" s="224"/>
      <c r="G183" s="224"/>
      <c r="H183" s="224"/>
      <c r="I183" s="224"/>
      <c r="J183" s="255">
        <f t="shared" si="2"/>
        <v>3</v>
      </c>
      <c r="K183" s="224"/>
      <c r="L183" s="224"/>
      <c r="M183" s="224"/>
      <c r="N183" s="224"/>
      <c r="O183" s="224"/>
      <c r="P183" s="224"/>
      <c r="Q183" s="255"/>
      <c r="R183" s="224"/>
      <c r="S183" s="224"/>
      <c r="T183" s="224"/>
      <c r="U183" s="224"/>
      <c r="V183" s="224"/>
      <c r="W183" s="224"/>
      <c r="X183" s="255"/>
      <c r="Y183" s="224"/>
      <c r="Z183" s="224"/>
      <c r="AA183" s="224"/>
      <c r="AB183" s="224"/>
      <c r="AC183" s="224"/>
      <c r="AD183" s="224"/>
      <c r="AE183" s="255"/>
      <c r="AF183" s="224"/>
      <c r="AG183" s="224"/>
      <c r="AH183" s="2"/>
      <c r="AI183" s="262"/>
      <c r="AJ183" s="2"/>
      <c r="AK183" s="224"/>
      <c r="AL183" s="255">
        <f>'Постановка объектов под напряже'!AA185</f>
        <v>3</v>
      </c>
      <c r="AM183" s="224"/>
      <c r="AN183" s="224"/>
      <c r="AO183" s="224"/>
      <c r="AP183" s="224"/>
      <c r="AQ183" s="224"/>
      <c r="AR183" s="224"/>
      <c r="AS183" s="255"/>
    </row>
    <row r="184" spans="1:45" x14ac:dyDescent="0.25">
      <c r="A184" s="2" t="str">
        <f>'Постановка объектов под напряже'!A186</f>
        <v>1.2.1.1.10.10</v>
      </c>
      <c r="B184" s="262" t="str">
        <f>'Постановка объектов под напряже'!B186</f>
        <v>Замена ЩСН-0,4 кВ</v>
      </c>
      <c r="C184" s="2" t="str">
        <f>'Постановка объектов под напряже'!C186</f>
        <v>I_СПС_2020_1.2.1.1.13.3</v>
      </c>
      <c r="D184" s="224"/>
      <c r="E184" s="224"/>
      <c r="F184" s="224"/>
      <c r="G184" s="224"/>
      <c r="H184" s="224"/>
      <c r="I184" s="224"/>
      <c r="J184" s="255">
        <f t="shared" si="2"/>
        <v>7</v>
      </c>
      <c r="K184" s="224"/>
      <c r="L184" s="224"/>
      <c r="M184" s="224"/>
      <c r="N184" s="224"/>
      <c r="O184" s="224"/>
      <c r="P184" s="224"/>
      <c r="Q184" s="255"/>
      <c r="R184" s="224"/>
      <c r="S184" s="224"/>
      <c r="T184" s="224"/>
      <c r="U184" s="224"/>
      <c r="V184" s="224"/>
      <c r="W184" s="224"/>
      <c r="X184" s="255"/>
      <c r="Y184" s="224"/>
      <c r="Z184" s="224"/>
      <c r="AA184" s="224"/>
      <c r="AB184" s="224"/>
      <c r="AC184" s="224"/>
      <c r="AD184" s="224"/>
      <c r="AE184" s="255"/>
      <c r="AF184" s="224"/>
      <c r="AG184" s="224"/>
      <c r="AH184" s="2"/>
      <c r="AI184" s="262"/>
      <c r="AJ184" s="2"/>
      <c r="AK184" s="224"/>
      <c r="AL184" s="255">
        <f>'Постановка объектов под напряже'!AA186</f>
        <v>3</v>
      </c>
      <c r="AM184" s="224"/>
      <c r="AN184" s="224"/>
      <c r="AO184" s="224"/>
      <c r="AP184" s="224"/>
      <c r="AQ184" s="224"/>
      <c r="AR184" s="224"/>
      <c r="AS184" s="255">
        <f>'Постановка объектов под напряже'!AG186</f>
        <v>4</v>
      </c>
    </row>
    <row r="185" spans="1:45" ht="31.5" x14ac:dyDescent="0.25">
      <c r="A185" s="18" t="str">
        <f>'Постановка объектов под напряже'!A187</f>
        <v>1.2.1.1.10.11</v>
      </c>
      <c r="B185" s="356" t="str">
        <f>'Постановка объектов под напряже'!B187</f>
        <v>Реконструкция АТ-2 с заменой вводов 500 кВ и вводов 220 кВ</v>
      </c>
      <c r="C185" s="18" t="str">
        <f>'Постановка объектов под напряже'!C187</f>
        <v>I_СПС_2021_1.2.1.1.13.1</v>
      </c>
      <c r="D185" s="255"/>
      <c r="E185" s="255"/>
      <c r="F185" s="255"/>
      <c r="G185" s="255"/>
      <c r="H185" s="255"/>
      <c r="I185" s="255"/>
      <c r="J185" s="255">
        <f t="shared" si="2"/>
        <v>4</v>
      </c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18"/>
      <c r="AI185" s="356"/>
      <c r="AJ185" s="18"/>
      <c r="AK185" s="255"/>
      <c r="AL185" s="255"/>
      <c r="AM185" s="255"/>
      <c r="AN185" s="255"/>
      <c r="AO185" s="255"/>
      <c r="AP185" s="255"/>
      <c r="AQ185" s="255"/>
      <c r="AR185" s="255"/>
      <c r="AS185" s="255">
        <f>'Постановка объектов под напряже'!AG187</f>
        <v>4</v>
      </c>
    </row>
    <row r="186" spans="1:45" x14ac:dyDescent="0.25">
      <c r="A186" s="2" t="str">
        <f>'Постановка объектов под напряже'!A188</f>
        <v>1.2.1.1.11</v>
      </c>
      <c r="B186" s="262" t="str">
        <f>'Постановка объектов под напряже'!B188</f>
        <v>ПС Благовар</v>
      </c>
      <c r="C186" s="2" t="str">
        <f>'Постановка объектов под напряже'!C188</f>
        <v>Г</v>
      </c>
      <c r="D186" s="224"/>
      <c r="E186" s="224"/>
      <c r="F186" s="224"/>
      <c r="G186" s="224"/>
      <c r="H186" s="224"/>
      <c r="I186" s="224"/>
      <c r="J186" s="255">
        <f t="shared" si="2"/>
        <v>53</v>
      </c>
      <c r="K186" s="224"/>
      <c r="L186" s="224"/>
      <c r="M186" s="224"/>
      <c r="N186" s="224"/>
      <c r="O186" s="224"/>
      <c r="P186" s="224"/>
      <c r="Q186" s="255">
        <f>'Постановка объектов под напряже'!I188</f>
        <v>6</v>
      </c>
      <c r="R186" s="224"/>
      <c r="S186" s="224"/>
      <c r="T186" s="224"/>
      <c r="U186" s="224"/>
      <c r="V186" s="224"/>
      <c r="W186" s="224"/>
      <c r="X186" s="255">
        <f>'Постановка объектов под напряже'!O188</f>
        <v>8</v>
      </c>
      <c r="Y186" s="224"/>
      <c r="Z186" s="224"/>
      <c r="AA186" s="224"/>
      <c r="AB186" s="224"/>
      <c r="AC186" s="224"/>
      <c r="AD186" s="224"/>
      <c r="AE186" s="255">
        <f>'Постановка объектов под напряже'!U188</f>
        <v>13</v>
      </c>
      <c r="AF186" s="224"/>
      <c r="AG186" s="224"/>
      <c r="AH186" s="2"/>
      <c r="AI186" s="262"/>
      <c r="AJ186" s="2"/>
      <c r="AK186" s="224"/>
      <c r="AL186" s="255">
        <f>'Постановка объектов под напряже'!AA188</f>
        <v>23</v>
      </c>
      <c r="AM186" s="224"/>
      <c r="AN186" s="224"/>
      <c r="AO186" s="224"/>
      <c r="AP186" s="224"/>
      <c r="AQ186" s="224"/>
      <c r="AR186" s="224"/>
      <c r="AS186" s="255">
        <f>'Постановка объектов под напряже'!AG188</f>
        <v>3</v>
      </c>
    </row>
    <row r="187" spans="1:45" x14ac:dyDescent="0.25">
      <c r="A187" s="2" t="str">
        <f>'Постановка объектов под напряже'!A189</f>
        <v>1.2.1.1.11.1</v>
      </c>
      <c r="B187" s="262" t="str">
        <f>'Постановка объектов под напряже'!B189</f>
        <v>Замена ТН-220 кВ, ТН-110 кВ</v>
      </c>
      <c r="C187" s="2" t="str">
        <f>'Постановка объектов под напряже'!C189</f>
        <v>I_СПС_2017_1.2.1.1.4.1</v>
      </c>
      <c r="D187" s="224"/>
      <c r="E187" s="224"/>
      <c r="F187" s="224"/>
      <c r="G187" s="224"/>
      <c r="H187" s="224"/>
      <c r="I187" s="224"/>
      <c r="J187" s="255">
        <f t="shared" si="2"/>
        <v>6</v>
      </c>
      <c r="K187" s="224"/>
      <c r="L187" s="224"/>
      <c r="M187" s="224"/>
      <c r="N187" s="224"/>
      <c r="O187" s="224"/>
      <c r="P187" s="224"/>
      <c r="Q187" s="255">
        <f>'Постановка объектов под напряже'!I189</f>
        <v>6</v>
      </c>
      <c r="R187" s="224"/>
      <c r="S187" s="224"/>
      <c r="T187" s="224"/>
      <c r="U187" s="224"/>
      <c r="V187" s="224"/>
      <c r="W187" s="224"/>
      <c r="X187" s="255"/>
      <c r="Y187" s="224"/>
      <c r="Z187" s="224"/>
      <c r="AA187" s="224"/>
      <c r="AB187" s="224"/>
      <c r="AC187" s="224"/>
      <c r="AD187" s="224"/>
      <c r="AE187" s="255"/>
      <c r="AF187" s="224"/>
      <c r="AG187" s="224"/>
      <c r="AH187" s="2"/>
      <c r="AI187" s="262"/>
      <c r="AJ187" s="2"/>
      <c r="AK187" s="224"/>
      <c r="AL187" s="255"/>
      <c r="AM187" s="224"/>
      <c r="AN187" s="224"/>
      <c r="AO187" s="224"/>
      <c r="AP187" s="224"/>
      <c r="AQ187" s="224"/>
      <c r="AR187" s="224"/>
      <c r="AS187" s="255"/>
    </row>
    <row r="188" spans="1:45" x14ac:dyDescent="0.25">
      <c r="A188" s="2" t="str">
        <f>'Постановка объектов под напряже'!A190</f>
        <v>1.2.1.1.11.2</v>
      </c>
      <c r="B188" s="262" t="str">
        <f>'Постановка объектов под напряже'!B190</f>
        <v>Замена ТН 110; замена ТТ 220кВ</v>
      </c>
      <c r="C188" s="2" t="str">
        <f>'Постановка объектов под напряже'!C190</f>
        <v>I_СПС_2018_1.2.1.1.4.1</v>
      </c>
      <c r="D188" s="224"/>
      <c r="E188" s="224"/>
      <c r="F188" s="224"/>
      <c r="G188" s="224"/>
      <c r="H188" s="224"/>
      <c r="I188" s="224"/>
      <c r="J188" s="255">
        <f t="shared" si="2"/>
        <v>16</v>
      </c>
      <c r="K188" s="224"/>
      <c r="L188" s="224"/>
      <c r="M188" s="224"/>
      <c r="N188" s="224"/>
      <c r="O188" s="224"/>
      <c r="P188" s="224"/>
      <c r="Q188" s="255"/>
      <c r="R188" s="224"/>
      <c r="S188" s="224"/>
      <c r="T188" s="224"/>
      <c r="U188" s="224"/>
      <c r="V188" s="224"/>
      <c r="W188" s="224"/>
      <c r="X188" s="255">
        <f>'Постановка объектов под напряже'!O190</f>
        <v>4</v>
      </c>
      <c r="Y188" s="224"/>
      <c r="Z188" s="224"/>
      <c r="AA188" s="224"/>
      <c r="AB188" s="224"/>
      <c r="AC188" s="224"/>
      <c r="AD188" s="224"/>
      <c r="AE188" s="255">
        <f>'Постановка объектов под напряже'!U190</f>
        <v>6</v>
      </c>
      <c r="AF188" s="224"/>
      <c r="AG188" s="224"/>
      <c r="AH188" s="2"/>
      <c r="AI188" s="262"/>
      <c r="AJ188" s="2"/>
      <c r="AK188" s="224"/>
      <c r="AL188" s="255">
        <f>'Постановка объектов под напряже'!AA190</f>
        <v>6</v>
      </c>
      <c r="AM188" s="224"/>
      <c r="AN188" s="224"/>
      <c r="AO188" s="224"/>
      <c r="AP188" s="224"/>
      <c r="AQ188" s="224"/>
      <c r="AR188" s="224"/>
      <c r="AS188" s="255"/>
    </row>
    <row r="189" spans="1:45" x14ac:dyDescent="0.25">
      <c r="A189" s="2" t="str">
        <f>'Постановка объектов под напряже'!A191</f>
        <v>1.2.1.1.11.3</v>
      </c>
      <c r="B189" s="262" t="str">
        <f>'Постановка объектов под напряже'!B191</f>
        <v>Реконструкция РЗА ВЛ 220 кВ</v>
      </c>
      <c r="C189" s="2" t="str">
        <f>'Постановка объектов под напряже'!C191</f>
        <v>I_РЗА_2018_1.2.1.1.4.6</v>
      </c>
      <c r="D189" s="224"/>
      <c r="E189" s="224"/>
      <c r="F189" s="224"/>
      <c r="G189" s="224"/>
      <c r="H189" s="224"/>
      <c r="I189" s="224"/>
      <c r="J189" s="255">
        <f t="shared" si="2"/>
        <v>2</v>
      </c>
      <c r="K189" s="224"/>
      <c r="L189" s="224"/>
      <c r="M189" s="224"/>
      <c r="N189" s="224"/>
      <c r="O189" s="224"/>
      <c r="P189" s="224"/>
      <c r="Q189" s="255"/>
      <c r="R189" s="224"/>
      <c r="S189" s="224"/>
      <c r="T189" s="224"/>
      <c r="U189" s="224"/>
      <c r="V189" s="224"/>
      <c r="W189" s="224"/>
      <c r="X189" s="255">
        <f>'Постановка объектов под напряже'!O191</f>
        <v>2</v>
      </c>
      <c r="Y189" s="224"/>
      <c r="Z189" s="224"/>
      <c r="AA189" s="224"/>
      <c r="AB189" s="224"/>
      <c r="AC189" s="224"/>
      <c r="AD189" s="224"/>
      <c r="AE189" s="255"/>
      <c r="AF189" s="224"/>
      <c r="AG189" s="224"/>
      <c r="AH189" s="2"/>
      <c r="AI189" s="262"/>
      <c r="AJ189" s="2"/>
      <c r="AK189" s="224"/>
      <c r="AL189" s="255"/>
      <c r="AM189" s="224"/>
      <c r="AN189" s="224"/>
      <c r="AO189" s="224"/>
      <c r="AP189" s="224"/>
      <c r="AQ189" s="224"/>
      <c r="AR189" s="224"/>
      <c r="AS189" s="255"/>
    </row>
    <row r="190" spans="1:45" ht="31.5" x14ac:dyDescent="0.25">
      <c r="A190" s="2" t="str">
        <f>'Постановка объектов под напряже'!A192</f>
        <v>1.2.1.1.11.4</v>
      </c>
      <c r="B190" s="262" t="str">
        <f>'Постановка объектов под напряже'!B192</f>
        <v xml:space="preserve">Модернизация ПА-220 кВ (Кредиторская задолжность 2016 г.) </v>
      </c>
      <c r="C190" s="2" t="str">
        <f>'Постановка объектов под напряже'!C192</f>
        <v>I_РЗА_2019_1.2.1.1.4.8</v>
      </c>
      <c r="D190" s="224"/>
      <c r="E190" s="224"/>
      <c r="F190" s="224"/>
      <c r="G190" s="224"/>
      <c r="H190" s="224"/>
      <c r="I190" s="224"/>
      <c r="J190" s="255"/>
      <c r="K190" s="224"/>
      <c r="L190" s="224"/>
      <c r="M190" s="224"/>
      <c r="N190" s="224"/>
      <c r="O190" s="224"/>
      <c r="P190" s="224"/>
      <c r="Q190" s="255"/>
      <c r="R190" s="224"/>
      <c r="S190" s="224"/>
      <c r="T190" s="224"/>
      <c r="U190" s="224"/>
      <c r="V190" s="224"/>
      <c r="W190" s="224"/>
      <c r="X190" s="255"/>
      <c r="Y190" s="224"/>
      <c r="Z190" s="224"/>
      <c r="AA190" s="224"/>
      <c r="AB190" s="224"/>
      <c r="AC190" s="224"/>
      <c r="AD190" s="224"/>
      <c r="AE190" s="255"/>
      <c r="AF190" s="224"/>
      <c r="AG190" s="224"/>
      <c r="AH190" s="2"/>
      <c r="AI190" s="262"/>
      <c r="AJ190" s="2"/>
      <c r="AK190" s="224"/>
      <c r="AL190" s="255"/>
      <c r="AM190" s="224"/>
      <c r="AN190" s="224"/>
      <c r="AO190" s="224"/>
      <c r="AP190" s="224"/>
      <c r="AQ190" s="224"/>
      <c r="AR190" s="224"/>
      <c r="AS190" s="255"/>
    </row>
    <row r="191" spans="1:45" x14ac:dyDescent="0.25">
      <c r="A191" s="2" t="str">
        <f>'Постановка объектов под напряже'!A193</f>
        <v>1.2.1.1.11.5</v>
      </c>
      <c r="B191" s="262" t="str">
        <f>'Постановка объектов под напряже'!B193</f>
        <v>Замена разъединителей 220 кВ</v>
      </c>
      <c r="C191" s="2" t="str">
        <f>'Постановка объектов под напряже'!C193</f>
        <v>I_СПС_2020_1.2.1.1.4.3</v>
      </c>
      <c r="D191" s="224"/>
      <c r="E191" s="224"/>
      <c r="F191" s="224"/>
      <c r="G191" s="224"/>
      <c r="H191" s="224"/>
      <c r="I191" s="224"/>
      <c r="J191" s="255">
        <f t="shared" si="2"/>
        <v>8</v>
      </c>
      <c r="K191" s="224"/>
      <c r="L191" s="224"/>
      <c r="M191" s="224"/>
      <c r="N191" s="224"/>
      <c r="O191" s="224"/>
      <c r="P191" s="224"/>
      <c r="Q191" s="255"/>
      <c r="R191" s="224"/>
      <c r="S191" s="224"/>
      <c r="T191" s="224"/>
      <c r="U191" s="224"/>
      <c r="V191" s="224"/>
      <c r="W191" s="224"/>
      <c r="X191" s="255">
        <f>'Постановка объектов под напряже'!O193</f>
        <v>2</v>
      </c>
      <c r="Y191" s="224"/>
      <c r="Z191" s="224"/>
      <c r="AA191" s="224"/>
      <c r="AB191" s="224"/>
      <c r="AC191" s="224"/>
      <c r="AD191" s="224"/>
      <c r="AE191" s="255">
        <f>'Постановка объектов под напряже'!U193</f>
        <v>3</v>
      </c>
      <c r="AF191" s="224"/>
      <c r="AG191" s="224"/>
      <c r="AH191" s="2"/>
      <c r="AI191" s="262"/>
      <c r="AJ191" s="2"/>
      <c r="AK191" s="224"/>
      <c r="AL191" s="255">
        <f>'Постановка объектов под напряже'!AA193</f>
        <v>3</v>
      </c>
      <c r="AM191" s="224"/>
      <c r="AN191" s="224"/>
      <c r="AO191" s="224"/>
      <c r="AP191" s="224"/>
      <c r="AQ191" s="224"/>
      <c r="AR191" s="224"/>
      <c r="AS191" s="255"/>
    </row>
    <row r="192" spans="1:45" x14ac:dyDescent="0.25">
      <c r="A192" s="2" t="str">
        <f>'Постановка объектов под напряже'!A194</f>
        <v>1.2.1.1.11.6</v>
      </c>
      <c r="B192" s="262" t="str">
        <f>'Постановка объектов под напряже'!B194</f>
        <v>Замена разъединителей 110 кВ</v>
      </c>
      <c r="C192" s="2" t="str">
        <f>'Постановка объектов под напряже'!C194</f>
        <v>I_СПС_2020_1.2.1.1.4.4</v>
      </c>
      <c r="D192" s="224"/>
      <c r="E192" s="224"/>
      <c r="F192" s="224"/>
      <c r="G192" s="224"/>
      <c r="H192" s="224"/>
      <c r="I192" s="224"/>
      <c r="J192" s="255">
        <f t="shared" si="2"/>
        <v>13</v>
      </c>
      <c r="K192" s="224"/>
      <c r="L192" s="224"/>
      <c r="M192" s="224"/>
      <c r="N192" s="224"/>
      <c r="O192" s="224"/>
      <c r="P192" s="224"/>
      <c r="Q192" s="255"/>
      <c r="R192" s="224"/>
      <c r="S192" s="224"/>
      <c r="T192" s="224"/>
      <c r="U192" s="224"/>
      <c r="V192" s="224"/>
      <c r="W192" s="224"/>
      <c r="X192" s="255"/>
      <c r="Y192" s="224"/>
      <c r="Z192" s="224"/>
      <c r="AA192" s="224"/>
      <c r="AB192" s="224"/>
      <c r="AC192" s="224"/>
      <c r="AD192" s="224"/>
      <c r="AE192" s="255">
        <f>'Постановка объектов под напряже'!U194</f>
        <v>4</v>
      </c>
      <c r="AF192" s="224"/>
      <c r="AG192" s="224"/>
      <c r="AH192" s="2"/>
      <c r="AI192" s="262"/>
      <c r="AJ192" s="2"/>
      <c r="AK192" s="224"/>
      <c r="AL192" s="255">
        <f>'Постановка объектов под напряже'!AA194</f>
        <v>6</v>
      </c>
      <c r="AM192" s="224"/>
      <c r="AN192" s="224"/>
      <c r="AO192" s="224"/>
      <c r="AP192" s="224"/>
      <c r="AQ192" s="224"/>
      <c r="AR192" s="224"/>
      <c r="AS192" s="255">
        <f>'Постановка объектов под напряже'!AG194</f>
        <v>3</v>
      </c>
    </row>
    <row r="193" spans="1:45" x14ac:dyDescent="0.25">
      <c r="A193" s="2" t="str">
        <f>'Постановка объектов под напряже'!A195</f>
        <v>1.2.1.1.11.7</v>
      </c>
      <c r="B193" s="262" t="str">
        <f>'Постановка объектов под напряже'!B195</f>
        <v>Замена пожарной емкости</v>
      </c>
      <c r="C193" s="2" t="str">
        <f>'Постановка объектов под напряже'!C195</f>
        <v>I_СПС_2020_1.2.1.1.4.7</v>
      </c>
      <c r="D193" s="224"/>
      <c r="E193" s="224"/>
      <c r="F193" s="224"/>
      <c r="G193" s="224"/>
      <c r="H193" s="224"/>
      <c r="I193" s="224"/>
      <c r="J193" s="255"/>
      <c r="K193" s="224"/>
      <c r="L193" s="224"/>
      <c r="M193" s="224"/>
      <c r="N193" s="224"/>
      <c r="O193" s="224"/>
      <c r="P193" s="224"/>
      <c r="Q193" s="255"/>
      <c r="R193" s="224"/>
      <c r="S193" s="224"/>
      <c r="T193" s="224"/>
      <c r="U193" s="224"/>
      <c r="V193" s="224"/>
      <c r="W193" s="224"/>
      <c r="X193" s="255"/>
      <c r="Y193" s="224"/>
      <c r="Z193" s="224"/>
      <c r="AA193" s="224"/>
      <c r="AB193" s="224"/>
      <c r="AC193" s="224"/>
      <c r="AD193" s="224"/>
      <c r="AE193" s="255"/>
      <c r="AF193" s="224"/>
      <c r="AG193" s="224"/>
      <c r="AH193" s="2"/>
      <c r="AI193" s="262"/>
      <c r="AJ193" s="2"/>
      <c r="AK193" s="224"/>
      <c r="AL193" s="255"/>
      <c r="AM193" s="224"/>
      <c r="AN193" s="224"/>
      <c r="AO193" s="224"/>
      <c r="AP193" s="224"/>
      <c r="AQ193" s="224"/>
      <c r="AR193" s="224"/>
      <c r="AS193" s="255"/>
    </row>
    <row r="194" spans="1:45" x14ac:dyDescent="0.25">
      <c r="A194" s="2" t="str">
        <f>'Постановка объектов под напряже'!A196</f>
        <v>1.2.1.1.11.8</v>
      </c>
      <c r="B194" s="262" t="str">
        <f>'Постановка объектов под напряже'!B196</f>
        <v>Реконструкция ОБР</v>
      </c>
      <c r="C194" s="2" t="str">
        <f>'Постановка объектов под напряже'!C196</f>
        <v>I_РЗА_2020_1.2.1.1.4.8</v>
      </c>
      <c r="D194" s="224"/>
      <c r="E194" s="224"/>
      <c r="F194" s="224"/>
      <c r="G194" s="224"/>
      <c r="H194" s="224"/>
      <c r="I194" s="224"/>
      <c r="J194" s="255">
        <f t="shared" si="2"/>
        <v>4</v>
      </c>
      <c r="K194" s="224"/>
      <c r="L194" s="224"/>
      <c r="M194" s="224"/>
      <c r="N194" s="224"/>
      <c r="O194" s="224"/>
      <c r="P194" s="224"/>
      <c r="Q194" s="255"/>
      <c r="R194" s="224"/>
      <c r="S194" s="224"/>
      <c r="T194" s="224"/>
      <c r="U194" s="224"/>
      <c r="V194" s="224"/>
      <c r="W194" s="224"/>
      <c r="X194" s="255"/>
      <c r="Y194" s="224"/>
      <c r="Z194" s="224"/>
      <c r="AA194" s="224"/>
      <c r="AB194" s="224"/>
      <c r="AC194" s="224"/>
      <c r="AD194" s="224"/>
      <c r="AE194" s="255"/>
      <c r="AF194" s="224"/>
      <c r="AG194" s="224"/>
      <c r="AH194" s="2"/>
      <c r="AI194" s="262"/>
      <c r="AJ194" s="2"/>
      <c r="AK194" s="224"/>
      <c r="AL194" s="255">
        <f>'Постановка объектов под напряже'!AA196</f>
        <v>4</v>
      </c>
      <c r="AM194" s="224"/>
      <c r="AN194" s="224"/>
      <c r="AO194" s="224"/>
      <c r="AP194" s="224"/>
      <c r="AQ194" s="224"/>
      <c r="AR194" s="224"/>
      <c r="AS194" s="255"/>
    </row>
    <row r="195" spans="1:45" ht="31.5" x14ac:dyDescent="0.25">
      <c r="A195" s="2" t="str">
        <f>'Постановка объектов под напряже'!A197</f>
        <v>1.2.1.1.11.9</v>
      </c>
      <c r="B195" s="262" t="str">
        <f>'Постановка объектов под напряже'!B197</f>
        <v>Реконструкция автоматики сигнализации ЩПТ</v>
      </c>
      <c r="C195" s="2" t="str">
        <f>'Постановка объектов под напряже'!C197</f>
        <v>I_РЗА_2020_1.2.1.1.4.9</v>
      </c>
      <c r="D195" s="224"/>
      <c r="E195" s="224"/>
      <c r="F195" s="224"/>
      <c r="G195" s="224"/>
      <c r="H195" s="224"/>
      <c r="I195" s="224"/>
      <c r="J195" s="255"/>
      <c r="K195" s="224"/>
      <c r="L195" s="224"/>
      <c r="M195" s="224"/>
      <c r="N195" s="224"/>
      <c r="O195" s="224"/>
      <c r="P195" s="224"/>
      <c r="Q195" s="255"/>
      <c r="R195" s="224"/>
      <c r="S195" s="224"/>
      <c r="T195" s="224"/>
      <c r="U195" s="224"/>
      <c r="V195" s="224"/>
      <c r="W195" s="224"/>
      <c r="X195" s="255"/>
      <c r="Y195" s="224"/>
      <c r="Z195" s="224"/>
      <c r="AA195" s="224"/>
      <c r="AB195" s="224"/>
      <c r="AC195" s="224"/>
      <c r="AD195" s="224"/>
      <c r="AE195" s="255"/>
      <c r="AF195" s="224"/>
      <c r="AG195" s="224"/>
      <c r="AH195" s="2"/>
      <c r="AI195" s="262"/>
      <c r="AJ195" s="2"/>
      <c r="AK195" s="224"/>
      <c r="AL195" s="255"/>
      <c r="AM195" s="224"/>
      <c r="AN195" s="224"/>
      <c r="AO195" s="224"/>
      <c r="AP195" s="224"/>
      <c r="AQ195" s="224"/>
      <c r="AR195" s="224"/>
      <c r="AS195" s="255"/>
    </row>
    <row r="196" spans="1:45" x14ac:dyDescent="0.25">
      <c r="A196" s="18" t="str">
        <f>'Постановка объектов под напряже'!A198</f>
        <v>1.2.1.1.11.10</v>
      </c>
      <c r="B196" s="356" t="str">
        <f>'Постановка объектов под напряже'!B198</f>
        <v>Реконструкция ДЗШ 110 кВ</v>
      </c>
      <c r="C196" s="18" t="str">
        <f>'Постановка объектов под напряже'!C198</f>
        <v>I_РЗА_2020_1.2.1.1.4.10</v>
      </c>
      <c r="D196" s="255"/>
      <c r="E196" s="255"/>
      <c r="F196" s="255"/>
      <c r="G196" s="255"/>
      <c r="H196" s="255"/>
      <c r="I196" s="255"/>
      <c r="J196" s="255">
        <f t="shared" si="2"/>
        <v>4</v>
      </c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18"/>
      <c r="AI196" s="356"/>
      <c r="AJ196" s="18"/>
      <c r="AK196" s="255"/>
      <c r="AL196" s="255">
        <f>'Постановка объектов под напряже'!AA198</f>
        <v>4</v>
      </c>
      <c r="AM196" s="255"/>
      <c r="AN196" s="255"/>
      <c r="AO196" s="255"/>
      <c r="AP196" s="255"/>
      <c r="AQ196" s="255"/>
      <c r="AR196" s="255"/>
      <c r="AS196" s="255"/>
    </row>
    <row r="197" spans="1:45" x14ac:dyDescent="0.25">
      <c r="A197" s="2" t="str">
        <f>'Постановка объектов под напряже'!A199</f>
        <v>1.2.1.1.12</v>
      </c>
      <c r="B197" s="262" t="str">
        <f>'Постановка объектов под напряже'!B199</f>
        <v>ПС Аргамак</v>
      </c>
      <c r="C197" s="2" t="str">
        <f>'Постановка объектов под напряже'!C199</f>
        <v>Г</v>
      </c>
      <c r="D197" s="224"/>
      <c r="E197" s="224"/>
      <c r="F197" s="224"/>
      <c r="G197" s="224"/>
      <c r="H197" s="224"/>
      <c r="I197" s="224"/>
      <c r="J197" s="255">
        <f t="shared" si="2"/>
        <v>74</v>
      </c>
      <c r="K197" s="224"/>
      <c r="L197" s="224"/>
      <c r="M197" s="224"/>
      <c r="N197" s="224"/>
      <c r="O197" s="224"/>
      <c r="P197" s="224"/>
      <c r="Q197" s="255">
        <f>'Постановка объектов под напряже'!I199</f>
        <v>2</v>
      </c>
      <c r="R197" s="224"/>
      <c r="S197" s="224"/>
      <c r="T197" s="224"/>
      <c r="U197" s="224"/>
      <c r="V197" s="224"/>
      <c r="W197" s="224"/>
      <c r="X197" s="255">
        <f>'Постановка объектов под напряже'!O199</f>
        <v>6</v>
      </c>
      <c r="Y197" s="224"/>
      <c r="Z197" s="224"/>
      <c r="AA197" s="224"/>
      <c r="AB197" s="224"/>
      <c r="AC197" s="224"/>
      <c r="AD197" s="224"/>
      <c r="AE197" s="255">
        <f>'Постановка объектов под напряже'!U199</f>
        <v>9</v>
      </c>
      <c r="AF197" s="224"/>
      <c r="AG197" s="224"/>
      <c r="AH197" s="2"/>
      <c r="AI197" s="262"/>
      <c r="AJ197" s="2"/>
      <c r="AK197" s="224"/>
      <c r="AL197" s="255">
        <f>'Постановка объектов под напряже'!AA199</f>
        <v>19</v>
      </c>
      <c r="AM197" s="224"/>
      <c r="AN197" s="224"/>
      <c r="AO197" s="224"/>
      <c r="AP197" s="224"/>
      <c r="AQ197" s="224"/>
      <c r="AR197" s="224"/>
      <c r="AS197" s="255">
        <f>'Постановка объектов под напряже'!AG199</f>
        <v>38</v>
      </c>
    </row>
    <row r="198" spans="1:45" x14ac:dyDescent="0.25">
      <c r="A198" s="2" t="str">
        <f>'Постановка объектов под напряже'!A200</f>
        <v>1.2.1.1.12.1</v>
      </c>
      <c r="B198" s="262" t="str">
        <f>'Постановка объектов под напряже'!B200</f>
        <v>Модернизация ПА</v>
      </c>
      <c r="C198" s="2" t="str">
        <f>'Постановка объектов под напряже'!C200</f>
        <v>I_РЗА_2016_1.2.1.1.12.2</v>
      </c>
      <c r="D198" s="224"/>
      <c r="E198" s="224"/>
      <c r="F198" s="224"/>
      <c r="G198" s="224"/>
      <c r="H198" s="224"/>
      <c r="I198" s="224"/>
      <c r="J198" s="255">
        <f t="shared" si="2"/>
        <v>7</v>
      </c>
      <c r="K198" s="224"/>
      <c r="L198" s="224"/>
      <c r="M198" s="224"/>
      <c r="N198" s="224"/>
      <c r="O198" s="224"/>
      <c r="P198" s="224"/>
      <c r="Q198" s="255"/>
      <c r="R198" s="224"/>
      <c r="S198" s="224"/>
      <c r="T198" s="224"/>
      <c r="U198" s="224"/>
      <c r="V198" s="224"/>
      <c r="W198" s="224"/>
      <c r="X198" s="255"/>
      <c r="Y198" s="224"/>
      <c r="Z198" s="224"/>
      <c r="AA198" s="224"/>
      <c r="AB198" s="224"/>
      <c r="AC198" s="224"/>
      <c r="AD198" s="224"/>
      <c r="AE198" s="255">
        <f>'Постановка объектов под напряже'!U200</f>
        <v>5</v>
      </c>
      <c r="AF198" s="224"/>
      <c r="AG198" s="224"/>
      <c r="AH198" s="2"/>
      <c r="AI198" s="262"/>
      <c r="AJ198" s="2"/>
      <c r="AK198" s="224"/>
      <c r="AL198" s="255">
        <f>'Постановка объектов под напряже'!AA200</f>
        <v>2</v>
      </c>
      <c r="AM198" s="224"/>
      <c r="AN198" s="224"/>
      <c r="AO198" s="224"/>
      <c r="AP198" s="224"/>
      <c r="AQ198" s="224"/>
      <c r="AR198" s="224"/>
      <c r="AS198" s="255"/>
    </row>
    <row r="199" spans="1:45" ht="31.5" x14ac:dyDescent="0.25">
      <c r="A199" s="2" t="str">
        <f>'Постановка объектов под напряже'!A201</f>
        <v>1.2.1.1.12.2</v>
      </c>
      <c r="B199" s="262" t="str">
        <f>'Постановка объектов под напряже'!B201</f>
        <v>Замена защит ВЛ-110 кВ Аргамак-Чекмагуш-1,2.</v>
      </c>
      <c r="C199" s="2" t="str">
        <f>'Постановка объектов под напряже'!C201</f>
        <v>I_РЗА_2017_1.2.1.1.9.1</v>
      </c>
      <c r="D199" s="224"/>
      <c r="E199" s="224"/>
      <c r="F199" s="224"/>
      <c r="G199" s="224"/>
      <c r="H199" s="224"/>
      <c r="I199" s="224"/>
      <c r="J199" s="255">
        <f t="shared" si="2"/>
        <v>2</v>
      </c>
      <c r="K199" s="224"/>
      <c r="L199" s="224"/>
      <c r="M199" s="224"/>
      <c r="N199" s="224"/>
      <c r="O199" s="224"/>
      <c r="P199" s="224"/>
      <c r="Q199" s="255">
        <f>'Постановка объектов под напряже'!I201</f>
        <v>2</v>
      </c>
      <c r="R199" s="224"/>
      <c r="S199" s="224"/>
      <c r="T199" s="224"/>
      <c r="U199" s="224"/>
      <c r="V199" s="224"/>
      <c r="W199" s="224"/>
      <c r="X199" s="255"/>
      <c r="Y199" s="224"/>
      <c r="Z199" s="224"/>
      <c r="AA199" s="224"/>
      <c r="AB199" s="224"/>
      <c r="AC199" s="224"/>
      <c r="AD199" s="224"/>
      <c r="AE199" s="255"/>
      <c r="AF199" s="224"/>
      <c r="AG199" s="224"/>
      <c r="AH199" s="2"/>
      <c r="AI199" s="262"/>
      <c r="AJ199" s="2"/>
      <c r="AK199" s="224"/>
      <c r="AL199" s="255"/>
      <c r="AM199" s="224"/>
      <c r="AN199" s="224"/>
      <c r="AO199" s="224"/>
      <c r="AP199" s="224"/>
      <c r="AQ199" s="224"/>
      <c r="AR199" s="224"/>
      <c r="AS199" s="255"/>
    </row>
    <row r="200" spans="1:45" x14ac:dyDescent="0.25">
      <c r="A200" s="2" t="str">
        <f>'Постановка объектов под напряже'!A202</f>
        <v>1.2.1.1.12.3</v>
      </c>
      <c r="B200" s="262" t="str">
        <f>'Постановка объектов под напряже'!B202</f>
        <v>Реконструкции защит АТ (ПИР)</v>
      </c>
      <c r="C200" s="2" t="str">
        <f>'Постановка объектов под напряже'!C202</f>
        <v>I_РЗА_2018_1.2.1.1.9.2</v>
      </c>
      <c r="D200" s="224"/>
      <c r="E200" s="224"/>
      <c r="F200" s="224"/>
      <c r="G200" s="224"/>
      <c r="H200" s="224"/>
      <c r="I200" s="224"/>
      <c r="J200" s="255"/>
      <c r="K200" s="224"/>
      <c r="L200" s="224"/>
      <c r="M200" s="224"/>
      <c r="N200" s="224"/>
      <c r="O200" s="224"/>
      <c r="P200" s="224"/>
      <c r="Q200" s="255"/>
      <c r="R200" s="224"/>
      <c r="S200" s="224"/>
      <c r="T200" s="224"/>
      <c r="U200" s="224"/>
      <c r="V200" s="224"/>
      <c r="W200" s="224"/>
      <c r="X200" s="255"/>
      <c r="Y200" s="224"/>
      <c r="Z200" s="224"/>
      <c r="AA200" s="224"/>
      <c r="AB200" s="224"/>
      <c r="AC200" s="224"/>
      <c r="AD200" s="224"/>
      <c r="AE200" s="255"/>
      <c r="AF200" s="224"/>
      <c r="AG200" s="224"/>
      <c r="AH200" s="2"/>
      <c r="AI200" s="262"/>
      <c r="AJ200" s="2"/>
      <c r="AK200" s="224"/>
      <c r="AL200" s="255"/>
      <c r="AM200" s="224"/>
      <c r="AN200" s="224"/>
      <c r="AO200" s="224"/>
      <c r="AP200" s="224"/>
      <c r="AQ200" s="224"/>
      <c r="AR200" s="224"/>
      <c r="AS200" s="255"/>
    </row>
    <row r="201" spans="1:45" x14ac:dyDescent="0.25">
      <c r="A201" s="2" t="str">
        <f>'Постановка объектов под напряже'!A203</f>
        <v>1.2.1.1.12.4</v>
      </c>
      <c r="B201" s="262" t="str">
        <f>'Постановка объектов под напряже'!B203</f>
        <v>Реконструкция защит ВЛ-220 кВ</v>
      </c>
      <c r="C201" s="2" t="str">
        <f>'Постановка объектов под напряже'!C203</f>
        <v>I_РЗА_2018_1.2.1.1.9.3</v>
      </c>
      <c r="D201" s="224"/>
      <c r="E201" s="224"/>
      <c r="F201" s="224"/>
      <c r="G201" s="224"/>
      <c r="H201" s="224"/>
      <c r="I201" s="224"/>
      <c r="J201" s="255">
        <f t="shared" si="2"/>
        <v>2</v>
      </c>
      <c r="K201" s="224"/>
      <c r="L201" s="224"/>
      <c r="M201" s="224"/>
      <c r="N201" s="224"/>
      <c r="O201" s="224"/>
      <c r="P201" s="224"/>
      <c r="Q201" s="255"/>
      <c r="R201" s="224"/>
      <c r="S201" s="224"/>
      <c r="T201" s="224"/>
      <c r="U201" s="224"/>
      <c r="V201" s="224"/>
      <c r="W201" s="224"/>
      <c r="X201" s="255">
        <f>'Постановка объектов под напряже'!O203</f>
        <v>2</v>
      </c>
      <c r="Y201" s="224"/>
      <c r="Z201" s="224"/>
      <c r="AA201" s="224"/>
      <c r="AB201" s="224"/>
      <c r="AC201" s="224"/>
      <c r="AD201" s="224"/>
      <c r="AE201" s="255"/>
      <c r="AF201" s="224"/>
      <c r="AG201" s="224"/>
      <c r="AH201" s="2"/>
      <c r="AI201" s="262"/>
      <c r="AJ201" s="2"/>
      <c r="AK201" s="224"/>
      <c r="AL201" s="255"/>
      <c r="AM201" s="224"/>
      <c r="AN201" s="224"/>
      <c r="AO201" s="224"/>
      <c r="AP201" s="224"/>
      <c r="AQ201" s="224"/>
      <c r="AR201" s="224"/>
      <c r="AS201" s="255"/>
    </row>
    <row r="202" spans="1:45" x14ac:dyDescent="0.25">
      <c r="A202" s="2" t="str">
        <f>'Постановка объектов под напряже'!A204</f>
        <v>1.2.1.1.12.5</v>
      </c>
      <c r="B202" s="262" t="str">
        <f>'Постановка объектов под напряже'!B204</f>
        <v>Реконструкция защит ВЛ-110 кВ</v>
      </c>
      <c r="C202" s="2" t="str">
        <f>'Постановка объектов под напряже'!C204</f>
        <v>I_РЗА_2018_1.2.1.1.9.4</v>
      </c>
      <c r="D202" s="224"/>
      <c r="E202" s="224"/>
      <c r="F202" s="224"/>
      <c r="G202" s="224"/>
      <c r="H202" s="224"/>
      <c r="I202" s="224"/>
      <c r="J202" s="255">
        <f t="shared" si="2"/>
        <v>6</v>
      </c>
      <c r="K202" s="224"/>
      <c r="L202" s="224"/>
      <c r="M202" s="224"/>
      <c r="N202" s="224"/>
      <c r="O202" s="224"/>
      <c r="P202" s="224"/>
      <c r="Q202" s="255"/>
      <c r="R202" s="224"/>
      <c r="S202" s="224"/>
      <c r="T202" s="224"/>
      <c r="U202" s="224"/>
      <c r="V202" s="224"/>
      <c r="W202" s="224"/>
      <c r="X202" s="255"/>
      <c r="Y202" s="224"/>
      <c r="Z202" s="224"/>
      <c r="AA202" s="224"/>
      <c r="AB202" s="224"/>
      <c r="AC202" s="224"/>
      <c r="AD202" s="224"/>
      <c r="AE202" s="255">
        <f>'Постановка объектов под напряже'!U204</f>
        <v>2</v>
      </c>
      <c r="AF202" s="224"/>
      <c r="AG202" s="224"/>
      <c r="AH202" s="2"/>
      <c r="AI202" s="262"/>
      <c r="AJ202" s="2"/>
      <c r="AK202" s="224"/>
      <c r="AL202" s="255">
        <f>'Постановка объектов под напряже'!AA204</f>
        <v>2</v>
      </c>
      <c r="AM202" s="224"/>
      <c r="AN202" s="224"/>
      <c r="AO202" s="224"/>
      <c r="AP202" s="224"/>
      <c r="AQ202" s="224"/>
      <c r="AR202" s="224"/>
      <c r="AS202" s="255">
        <f>'Постановка объектов под напряже'!AG204</f>
        <v>2</v>
      </c>
    </row>
    <row r="203" spans="1:45" x14ac:dyDescent="0.25">
      <c r="A203" s="2" t="str">
        <f>'Постановка объектов под напряже'!A205</f>
        <v>1.2.1.1.12.6</v>
      </c>
      <c r="B203" s="262" t="str">
        <f>'Постановка объектов под напряже'!B205</f>
        <v>Реконструкция защит ШСВ-110 кВ</v>
      </c>
      <c r="C203" s="2" t="str">
        <f>'Постановка объектов под напряже'!C205</f>
        <v>I_РЗА_2018_1.2.1.1.9.5</v>
      </c>
      <c r="D203" s="224"/>
      <c r="E203" s="224"/>
      <c r="F203" s="224"/>
      <c r="G203" s="224"/>
      <c r="H203" s="224"/>
      <c r="I203" s="224"/>
      <c r="J203" s="255">
        <f t="shared" si="2"/>
        <v>1</v>
      </c>
      <c r="K203" s="224"/>
      <c r="L203" s="224"/>
      <c r="M203" s="224"/>
      <c r="N203" s="224"/>
      <c r="O203" s="224"/>
      <c r="P203" s="224"/>
      <c r="Q203" s="255"/>
      <c r="R203" s="224"/>
      <c r="S203" s="224"/>
      <c r="T203" s="224"/>
      <c r="U203" s="224"/>
      <c r="V203" s="224"/>
      <c r="W203" s="224"/>
      <c r="X203" s="255">
        <f>'Постановка объектов под напряже'!O205</f>
        <v>1</v>
      </c>
      <c r="Y203" s="224"/>
      <c r="Z203" s="224"/>
      <c r="AA203" s="224"/>
      <c r="AB203" s="224"/>
      <c r="AC203" s="224"/>
      <c r="AD203" s="224"/>
      <c r="AE203" s="255"/>
      <c r="AF203" s="224"/>
      <c r="AG203" s="224"/>
      <c r="AH203" s="2"/>
      <c r="AI203" s="262"/>
      <c r="AJ203" s="2"/>
      <c r="AK203" s="224"/>
      <c r="AL203" s="255"/>
      <c r="AM203" s="224"/>
      <c r="AN203" s="224"/>
      <c r="AO203" s="224"/>
      <c r="AP203" s="224"/>
      <c r="AQ203" s="224"/>
      <c r="AR203" s="224"/>
      <c r="AS203" s="255"/>
    </row>
    <row r="204" spans="1:45" x14ac:dyDescent="0.25">
      <c r="A204" s="2" t="str">
        <f>'Постановка объектов под напряже'!A206</f>
        <v>1.2.1.1.12.7</v>
      </c>
      <c r="B204" s="262" t="str">
        <f>'Постановка объектов под напряже'!B206</f>
        <v>Замена ЩПТ</v>
      </c>
      <c r="C204" s="2" t="str">
        <f>'Постановка объектов под напряже'!C206</f>
        <v>I_СПС_2018_1.2.1.1.9.8</v>
      </c>
      <c r="D204" s="224"/>
      <c r="E204" s="224"/>
      <c r="F204" s="224"/>
      <c r="G204" s="224"/>
      <c r="H204" s="224"/>
      <c r="I204" s="224"/>
      <c r="J204" s="255">
        <f t="shared" si="2"/>
        <v>2</v>
      </c>
      <c r="K204" s="224"/>
      <c r="L204" s="224"/>
      <c r="M204" s="224"/>
      <c r="N204" s="224"/>
      <c r="O204" s="224"/>
      <c r="P204" s="224"/>
      <c r="Q204" s="255"/>
      <c r="R204" s="224"/>
      <c r="S204" s="224"/>
      <c r="T204" s="224"/>
      <c r="U204" s="224"/>
      <c r="V204" s="224"/>
      <c r="W204" s="224"/>
      <c r="X204" s="255"/>
      <c r="Y204" s="224"/>
      <c r="Z204" s="224"/>
      <c r="AA204" s="224"/>
      <c r="AB204" s="224"/>
      <c r="AC204" s="224"/>
      <c r="AD204" s="224"/>
      <c r="AE204" s="255">
        <f>'Постановка объектов под напряже'!U206</f>
        <v>2</v>
      </c>
      <c r="AF204" s="224"/>
      <c r="AG204" s="224"/>
      <c r="AH204" s="2"/>
      <c r="AI204" s="262"/>
      <c r="AJ204" s="2"/>
      <c r="AK204" s="224"/>
      <c r="AL204" s="255"/>
      <c r="AM204" s="224"/>
      <c r="AN204" s="224"/>
      <c r="AO204" s="224"/>
      <c r="AP204" s="224"/>
      <c r="AQ204" s="224"/>
      <c r="AR204" s="224"/>
      <c r="AS204" s="255"/>
    </row>
    <row r="205" spans="1:45" x14ac:dyDescent="0.25">
      <c r="A205" s="2" t="str">
        <f>'Постановка объектов под напряже'!A207</f>
        <v>1.2.1.1.12.8</v>
      </c>
      <c r="B205" s="262" t="str">
        <f>'Постановка объектов под напряже'!B207</f>
        <v>Замена В-110 кВ и ТТ-110 кВ</v>
      </c>
      <c r="C205" s="2" t="str">
        <f>'Постановка объектов под напряже'!C207</f>
        <v>I_СПС_2019_1.2.1.1.9.1</v>
      </c>
      <c r="D205" s="224"/>
      <c r="E205" s="224"/>
      <c r="F205" s="224"/>
      <c r="G205" s="224"/>
      <c r="H205" s="224"/>
      <c r="I205" s="224"/>
      <c r="J205" s="255">
        <f t="shared" si="2"/>
        <v>21</v>
      </c>
      <c r="K205" s="224"/>
      <c r="L205" s="224"/>
      <c r="M205" s="224"/>
      <c r="N205" s="224"/>
      <c r="O205" s="224"/>
      <c r="P205" s="224"/>
      <c r="Q205" s="255"/>
      <c r="R205" s="224"/>
      <c r="S205" s="224"/>
      <c r="T205" s="224"/>
      <c r="U205" s="224"/>
      <c r="V205" s="224"/>
      <c r="W205" s="224"/>
      <c r="X205" s="255"/>
      <c r="Y205" s="224"/>
      <c r="Z205" s="224"/>
      <c r="AA205" s="224"/>
      <c r="AB205" s="224"/>
      <c r="AC205" s="224"/>
      <c r="AD205" s="224"/>
      <c r="AE205" s="255"/>
      <c r="AF205" s="224"/>
      <c r="AG205" s="224"/>
      <c r="AH205" s="2"/>
      <c r="AI205" s="262"/>
      <c r="AJ205" s="2"/>
      <c r="AK205" s="224"/>
      <c r="AL205" s="255">
        <f>'Постановка объектов под напряже'!AA207</f>
        <v>9</v>
      </c>
      <c r="AM205" s="224"/>
      <c r="AN205" s="224"/>
      <c r="AO205" s="224"/>
      <c r="AP205" s="224"/>
      <c r="AQ205" s="224"/>
      <c r="AR205" s="224"/>
      <c r="AS205" s="255">
        <f>'Постановка объектов под напряже'!AG207</f>
        <v>12</v>
      </c>
    </row>
    <row r="206" spans="1:45" x14ac:dyDescent="0.25">
      <c r="A206" s="2" t="str">
        <f>'Постановка объектов под напряже'!A208</f>
        <v>1.2.1.1.12.9</v>
      </c>
      <c r="B206" s="262" t="str">
        <f>'Постановка объектов под напряже'!B208</f>
        <v>Замена ТН 35 кВ, ТН-110 кВ</v>
      </c>
      <c r="C206" s="2" t="str">
        <f>'Постановка объектов под напряже'!C208</f>
        <v>I_СПС_2019_1.2.1.1.9.2</v>
      </c>
      <c r="D206" s="224"/>
      <c r="E206" s="224"/>
      <c r="F206" s="224"/>
      <c r="G206" s="224"/>
      <c r="H206" s="224"/>
      <c r="I206" s="224"/>
      <c r="J206" s="255">
        <f t="shared" si="2"/>
        <v>3</v>
      </c>
      <c r="K206" s="224"/>
      <c r="L206" s="224"/>
      <c r="M206" s="224"/>
      <c r="N206" s="224"/>
      <c r="O206" s="224"/>
      <c r="P206" s="224"/>
      <c r="Q206" s="255"/>
      <c r="R206" s="224"/>
      <c r="S206" s="224"/>
      <c r="T206" s="224"/>
      <c r="U206" s="224"/>
      <c r="V206" s="224"/>
      <c r="W206" s="224"/>
      <c r="X206" s="255">
        <f>'Постановка объектов под напряже'!O208</f>
        <v>3</v>
      </c>
      <c r="Y206" s="224"/>
      <c r="Z206" s="224"/>
      <c r="AA206" s="224"/>
      <c r="AB206" s="224"/>
      <c r="AC206" s="224"/>
      <c r="AD206" s="224"/>
      <c r="AE206" s="255"/>
      <c r="AF206" s="224"/>
      <c r="AG206" s="224"/>
      <c r="AH206" s="2"/>
      <c r="AI206" s="262"/>
      <c r="AJ206" s="2"/>
      <c r="AK206" s="224"/>
      <c r="AL206" s="255"/>
      <c r="AM206" s="224"/>
      <c r="AN206" s="224"/>
      <c r="AO206" s="224"/>
      <c r="AP206" s="224"/>
      <c r="AQ206" s="224"/>
      <c r="AR206" s="224"/>
      <c r="AS206" s="255"/>
    </row>
    <row r="207" spans="1:45" x14ac:dyDescent="0.25">
      <c r="A207" s="2" t="str">
        <f>'Постановка объектов под напряже'!A209</f>
        <v>1.2.1.1.12.10</v>
      </c>
      <c r="B207" s="262" t="str">
        <f>'Постановка объектов под напряже'!B209</f>
        <v>Замена пожарных емкостей</v>
      </c>
      <c r="C207" s="2" t="str">
        <f>'Постановка объектов под напряже'!C209</f>
        <v>I_СПС_2019_1.2.1.1.9.4</v>
      </c>
      <c r="D207" s="224"/>
      <c r="E207" s="224"/>
      <c r="F207" s="224"/>
      <c r="G207" s="224"/>
      <c r="H207" s="224"/>
      <c r="I207" s="224"/>
      <c r="J207" s="255"/>
      <c r="K207" s="224"/>
      <c r="L207" s="224"/>
      <c r="M207" s="224"/>
      <c r="N207" s="224"/>
      <c r="O207" s="224"/>
      <c r="P207" s="224"/>
      <c r="Q207" s="255"/>
      <c r="R207" s="224"/>
      <c r="S207" s="224"/>
      <c r="T207" s="224"/>
      <c r="U207" s="224"/>
      <c r="V207" s="224"/>
      <c r="W207" s="224"/>
      <c r="X207" s="255"/>
      <c r="Y207" s="224"/>
      <c r="Z207" s="224"/>
      <c r="AA207" s="224"/>
      <c r="AB207" s="224"/>
      <c r="AC207" s="224"/>
      <c r="AD207" s="224"/>
      <c r="AE207" s="255"/>
      <c r="AF207" s="224"/>
      <c r="AG207" s="224"/>
      <c r="AH207" s="2"/>
      <c r="AI207" s="262"/>
      <c r="AJ207" s="2"/>
      <c r="AK207" s="224"/>
      <c r="AL207" s="255"/>
      <c r="AM207" s="224"/>
      <c r="AN207" s="224"/>
      <c r="AO207" s="224"/>
      <c r="AP207" s="224"/>
      <c r="AQ207" s="224"/>
      <c r="AR207" s="224"/>
      <c r="AS207" s="255"/>
    </row>
    <row r="208" spans="1:45" x14ac:dyDescent="0.25">
      <c r="A208" s="2" t="str">
        <f>'Постановка объектов под напряже'!A210</f>
        <v>1.2.1.1.12.11</v>
      </c>
      <c r="B208" s="262" t="str">
        <f>'Постановка объектов под напряже'!B210</f>
        <v>Реконструкция защит АТ</v>
      </c>
      <c r="C208" s="2" t="str">
        <f>'Постановка объектов под напряже'!C210</f>
        <v>I_РЗА_2019_1.2.1.1.9.6</v>
      </c>
      <c r="D208" s="224"/>
      <c r="E208" s="224"/>
      <c r="F208" s="224"/>
      <c r="G208" s="224"/>
      <c r="H208" s="224"/>
      <c r="I208" s="224"/>
      <c r="J208" s="255">
        <f t="shared" si="2"/>
        <v>6</v>
      </c>
      <c r="K208" s="224"/>
      <c r="L208" s="224"/>
      <c r="M208" s="224"/>
      <c r="N208" s="224"/>
      <c r="O208" s="224"/>
      <c r="P208" s="224"/>
      <c r="Q208" s="255"/>
      <c r="R208" s="224"/>
      <c r="S208" s="224"/>
      <c r="T208" s="224"/>
      <c r="U208" s="224"/>
      <c r="V208" s="224"/>
      <c r="W208" s="224"/>
      <c r="X208" s="255"/>
      <c r="Y208" s="224"/>
      <c r="Z208" s="224"/>
      <c r="AA208" s="224"/>
      <c r="AB208" s="224"/>
      <c r="AC208" s="224"/>
      <c r="AD208" s="224"/>
      <c r="AE208" s="255"/>
      <c r="AF208" s="224"/>
      <c r="AG208" s="224"/>
      <c r="AH208" s="2"/>
      <c r="AI208" s="262"/>
      <c r="AJ208" s="2"/>
      <c r="AK208" s="224"/>
      <c r="AL208" s="255">
        <f>'Постановка объектов под напряже'!AA210</f>
        <v>1</v>
      </c>
      <c r="AM208" s="224"/>
      <c r="AN208" s="224"/>
      <c r="AO208" s="224"/>
      <c r="AP208" s="224"/>
      <c r="AQ208" s="224"/>
      <c r="AR208" s="224"/>
      <c r="AS208" s="255">
        <f>'Постановка объектов под напряже'!AG210</f>
        <v>5</v>
      </c>
    </row>
    <row r="209" spans="1:45" x14ac:dyDescent="0.25">
      <c r="A209" s="2" t="str">
        <f>'Постановка объектов под напряже'!A211</f>
        <v>1.2.1.1.12.12</v>
      </c>
      <c r="B209" s="262" t="str">
        <f>'Постановка объектов под напряже'!B211</f>
        <v>Замена ЩСН-0,4 кВ</v>
      </c>
      <c r="C209" s="2" t="str">
        <f>'Постановка объектов под напряже'!C211</f>
        <v>I_СПС_2020_1.2.1.1.9.4</v>
      </c>
      <c r="D209" s="224"/>
      <c r="E209" s="224"/>
      <c r="F209" s="224"/>
      <c r="G209" s="224"/>
      <c r="H209" s="224"/>
      <c r="I209" s="224"/>
      <c r="J209" s="255">
        <f t="shared" si="2"/>
        <v>3</v>
      </c>
      <c r="K209" s="224"/>
      <c r="L209" s="224"/>
      <c r="M209" s="224"/>
      <c r="N209" s="224"/>
      <c r="O209" s="224"/>
      <c r="P209" s="224"/>
      <c r="Q209" s="255"/>
      <c r="R209" s="224"/>
      <c r="S209" s="224"/>
      <c r="T209" s="224"/>
      <c r="U209" s="224"/>
      <c r="V209" s="224"/>
      <c r="W209" s="224"/>
      <c r="X209" s="255"/>
      <c r="Y209" s="224"/>
      <c r="Z209" s="224"/>
      <c r="AA209" s="224"/>
      <c r="AB209" s="224"/>
      <c r="AC209" s="224"/>
      <c r="AD209" s="224"/>
      <c r="AE209" s="255"/>
      <c r="AF209" s="224"/>
      <c r="AG209" s="224"/>
      <c r="AH209" s="2"/>
      <c r="AI209" s="262"/>
      <c r="AJ209" s="2"/>
      <c r="AK209" s="224"/>
      <c r="AL209" s="255">
        <f>'Постановка объектов под напряже'!AA211</f>
        <v>3</v>
      </c>
      <c r="AM209" s="224"/>
      <c r="AN209" s="224"/>
      <c r="AO209" s="224"/>
      <c r="AP209" s="224"/>
      <c r="AQ209" s="224"/>
      <c r="AR209" s="224"/>
      <c r="AS209" s="255"/>
    </row>
    <row r="210" spans="1:45" x14ac:dyDescent="0.25">
      <c r="A210" s="2" t="str">
        <f>'Постановка объектов под напряже'!A212</f>
        <v>1.2.1.1.12.13</v>
      </c>
      <c r="B210" s="262" t="str">
        <f>'Постановка объектов под напряже'!B212</f>
        <v>Реконструкция ОБР</v>
      </c>
      <c r="C210" s="2" t="str">
        <f>'Постановка объектов под напряже'!C212</f>
        <v>I_РЗА_2020_1.2.1.1.9.7</v>
      </c>
      <c r="D210" s="224"/>
      <c r="E210" s="224"/>
      <c r="F210" s="224"/>
      <c r="G210" s="224"/>
      <c r="H210" s="224"/>
      <c r="I210" s="224"/>
      <c r="J210" s="255">
        <f t="shared" si="2"/>
        <v>3</v>
      </c>
      <c r="K210" s="224"/>
      <c r="L210" s="224"/>
      <c r="M210" s="224"/>
      <c r="N210" s="224"/>
      <c r="O210" s="224"/>
      <c r="P210" s="224"/>
      <c r="Q210" s="255"/>
      <c r="R210" s="224"/>
      <c r="S210" s="224"/>
      <c r="T210" s="224"/>
      <c r="U210" s="224"/>
      <c r="V210" s="224"/>
      <c r="W210" s="224"/>
      <c r="X210" s="255"/>
      <c r="Y210" s="224"/>
      <c r="Z210" s="224"/>
      <c r="AA210" s="224"/>
      <c r="AB210" s="224"/>
      <c r="AC210" s="224"/>
      <c r="AD210" s="224"/>
      <c r="AE210" s="255"/>
      <c r="AF210" s="224"/>
      <c r="AG210" s="224"/>
      <c r="AH210" s="2"/>
      <c r="AI210" s="262"/>
      <c r="AJ210" s="2"/>
      <c r="AK210" s="224"/>
      <c r="AL210" s="255"/>
      <c r="AM210" s="224"/>
      <c r="AN210" s="224"/>
      <c r="AO210" s="224"/>
      <c r="AP210" s="224"/>
      <c r="AQ210" s="224"/>
      <c r="AR210" s="224"/>
      <c r="AS210" s="255">
        <f>'Постановка объектов под напряже'!AG212</f>
        <v>3</v>
      </c>
    </row>
    <row r="211" spans="1:45" ht="31.5" x14ac:dyDescent="0.25">
      <c r="A211" s="2" t="str">
        <f>'Постановка объектов под напряже'!A213</f>
        <v>1.2.1.1.12.14</v>
      </c>
      <c r="B211" s="262" t="str">
        <f>'Постановка объектов под напряже'!B213</f>
        <v>Реконструкция автоматики сигнализации ЩПТ</v>
      </c>
      <c r="C211" s="2" t="str">
        <f>'Постановка объектов под напряже'!C213</f>
        <v>I_РЗА_2020_1.2.1.1.9.8</v>
      </c>
      <c r="D211" s="224"/>
      <c r="E211" s="224"/>
      <c r="F211" s="224"/>
      <c r="G211" s="224"/>
      <c r="H211" s="224"/>
      <c r="I211" s="224"/>
      <c r="J211" s="255"/>
      <c r="K211" s="224"/>
      <c r="L211" s="224"/>
      <c r="M211" s="224"/>
      <c r="N211" s="224"/>
      <c r="O211" s="224"/>
      <c r="P211" s="224"/>
      <c r="Q211" s="255"/>
      <c r="R211" s="224"/>
      <c r="S211" s="224"/>
      <c r="T211" s="224"/>
      <c r="U211" s="224"/>
      <c r="V211" s="224"/>
      <c r="W211" s="224"/>
      <c r="X211" s="255"/>
      <c r="Y211" s="224"/>
      <c r="Z211" s="224"/>
      <c r="AA211" s="224"/>
      <c r="AB211" s="224"/>
      <c r="AC211" s="224"/>
      <c r="AD211" s="224"/>
      <c r="AE211" s="255"/>
      <c r="AF211" s="224"/>
      <c r="AG211" s="224"/>
      <c r="AH211" s="2"/>
      <c r="AI211" s="262"/>
      <c r="AJ211" s="2"/>
      <c r="AK211" s="224"/>
      <c r="AL211" s="255"/>
      <c r="AM211" s="224"/>
      <c r="AN211" s="224"/>
      <c r="AO211" s="224"/>
      <c r="AP211" s="224"/>
      <c r="AQ211" s="224"/>
      <c r="AR211" s="224"/>
      <c r="AS211" s="255"/>
    </row>
    <row r="212" spans="1:45" x14ac:dyDescent="0.25">
      <c r="A212" s="2" t="str">
        <f>'Постановка объектов под напряже'!A214</f>
        <v>1.2.1.1.12.15</v>
      </c>
      <c r="B212" s="262" t="str">
        <f>'Постановка объектов под напряже'!B214</f>
        <v>Реконструкция защит 1Т, 2Т</v>
      </c>
      <c r="C212" s="2" t="str">
        <f>'Постановка объектов под напряже'!C214</f>
        <v>I_РЗА_2020_1.2.1.1.9.9</v>
      </c>
      <c r="D212" s="224"/>
      <c r="E212" s="224"/>
      <c r="F212" s="224"/>
      <c r="G212" s="224"/>
      <c r="H212" s="224"/>
      <c r="I212" s="224"/>
      <c r="J212" s="255">
        <f t="shared" ref="J212:J275" si="3">Q212+X212+AE212+AL212+AS212</f>
        <v>2</v>
      </c>
      <c r="K212" s="224"/>
      <c r="L212" s="224"/>
      <c r="M212" s="224"/>
      <c r="N212" s="224"/>
      <c r="O212" s="224"/>
      <c r="P212" s="224"/>
      <c r="Q212" s="255"/>
      <c r="R212" s="224"/>
      <c r="S212" s="224"/>
      <c r="T212" s="224"/>
      <c r="U212" s="224"/>
      <c r="V212" s="224"/>
      <c r="W212" s="224"/>
      <c r="X212" s="255"/>
      <c r="Y212" s="224"/>
      <c r="Z212" s="224"/>
      <c r="AA212" s="224"/>
      <c r="AB212" s="224"/>
      <c r="AC212" s="224"/>
      <c r="AD212" s="224"/>
      <c r="AE212" s="255"/>
      <c r="AF212" s="224"/>
      <c r="AG212" s="224"/>
      <c r="AH212" s="2"/>
      <c r="AI212" s="262"/>
      <c r="AJ212" s="2"/>
      <c r="AK212" s="224"/>
      <c r="AL212" s="255"/>
      <c r="AM212" s="224"/>
      <c r="AN212" s="224"/>
      <c r="AO212" s="224"/>
      <c r="AP212" s="224"/>
      <c r="AQ212" s="224"/>
      <c r="AR212" s="224"/>
      <c r="AS212" s="255">
        <f>'Постановка объектов под напряже'!AG214</f>
        <v>2</v>
      </c>
    </row>
    <row r="213" spans="1:45" x14ac:dyDescent="0.25">
      <c r="A213" s="2" t="str">
        <f>'Постановка объектов под напряже'!A215</f>
        <v>1.2.1.1.12.16</v>
      </c>
      <c r="B213" s="262" t="str">
        <f>'Постановка объектов под напряже'!B215</f>
        <v>Замена В-220 кВ (ПИР)</v>
      </c>
      <c r="C213" s="2" t="str">
        <f>'Постановка объектов под напряже'!C215</f>
        <v>I_СПС_2021_1.2.1.1.9.1</v>
      </c>
      <c r="D213" s="224"/>
      <c r="E213" s="224"/>
      <c r="F213" s="224"/>
      <c r="G213" s="224"/>
      <c r="H213" s="224"/>
      <c r="I213" s="224"/>
      <c r="J213" s="255"/>
      <c r="K213" s="224"/>
      <c r="L213" s="224"/>
      <c r="M213" s="224"/>
      <c r="N213" s="224"/>
      <c r="O213" s="224"/>
      <c r="P213" s="224"/>
      <c r="Q213" s="255"/>
      <c r="R213" s="224"/>
      <c r="S213" s="224"/>
      <c r="T213" s="224"/>
      <c r="U213" s="224"/>
      <c r="V213" s="224"/>
      <c r="W213" s="224"/>
      <c r="X213" s="255"/>
      <c r="Y213" s="224"/>
      <c r="Z213" s="224"/>
      <c r="AA213" s="224"/>
      <c r="AB213" s="224"/>
      <c r="AC213" s="224"/>
      <c r="AD213" s="224"/>
      <c r="AE213" s="255"/>
      <c r="AF213" s="224"/>
      <c r="AG213" s="224"/>
      <c r="AH213" s="2"/>
      <c r="AI213" s="262"/>
      <c r="AJ213" s="2"/>
      <c r="AK213" s="224"/>
      <c r="AL213" s="255"/>
      <c r="AM213" s="224"/>
      <c r="AN213" s="224"/>
      <c r="AO213" s="224"/>
      <c r="AP213" s="224"/>
      <c r="AQ213" s="224"/>
      <c r="AR213" s="224"/>
      <c r="AS213" s="255"/>
    </row>
    <row r="214" spans="1:45" x14ac:dyDescent="0.25">
      <c r="A214" s="2" t="str">
        <f>'Постановка объектов под напряже'!A216</f>
        <v>1.2.1.1.12.17</v>
      </c>
      <c r="B214" s="262" t="str">
        <f>'Постановка объектов под напряже'!B216</f>
        <v>Замена вводов 110 кВ на АТ</v>
      </c>
      <c r="C214" s="2" t="str">
        <f>'Постановка объектов под напряже'!C216</f>
        <v>I_СПС_2021_1.2.1.1.9.3</v>
      </c>
      <c r="D214" s="224"/>
      <c r="E214" s="224"/>
      <c r="F214" s="224"/>
      <c r="G214" s="224"/>
      <c r="H214" s="224"/>
      <c r="I214" s="224"/>
      <c r="J214" s="255"/>
      <c r="K214" s="224"/>
      <c r="L214" s="224"/>
      <c r="M214" s="224"/>
      <c r="N214" s="224"/>
      <c r="O214" s="224"/>
      <c r="P214" s="224"/>
      <c r="Q214" s="255"/>
      <c r="R214" s="224"/>
      <c r="S214" s="224"/>
      <c r="T214" s="224"/>
      <c r="U214" s="224"/>
      <c r="V214" s="224"/>
      <c r="W214" s="224"/>
      <c r="X214" s="255"/>
      <c r="Y214" s="224"/>
      <c r="Z214" s="224"/>
      <c r="AA214" s="224"/>
      <c r="AB214" s="224"/>
      <c r="AC214" s="224"/>
      <c r="AD214" s="224"/>
      <c r="AE214" s="255"/>
      <c r="AF214" s="224"/>
      <c r="AG214" s="224"/>
      <c r="AH214" s="2"/>
      <c r="AI214" s="262"/>
      <c r="AJ214" s="2"/>
      <c r="AK214" s="224"/>
      <c r="AL214" s="255"/>
      <c r="AM214" s="224"/>
      <c r="AN214" s="224"/>
      <c r="AO214" s="224"/>
      <c r="AP214" s="224"/>
      <c r="AQ214" s="224"/>
      <c r="AR214" s="224"/>
      <c r="AS214" s="255"/>
    </row>
    <row r="215" spans="1:45" x14ac:dyDescent="0.25">
      <c r="A215" s="2" t="str">
        <f>'Постановка объектов под напряже'!A217</f>
        <v>1.2.1.1.12.18</v>
      </c>
      <c r="B215" s="262" t="str">
        <f>'Постановка объектов под напряже'!B217</f>
        <v>Замена ТТ-110 кВ</v>
      </c>
      <c r="C215" s="2" t="str">
        <f>'Постановка объектов под напряже'!C217</f>
        <v>I_СПС_2021_1.2.1.1.9.5</v>
      </c>
      <c r="D215" s="224"/>
      <c r="E215" s="224"/>
      <c r="F215" s="224"/>
      <c r="G215" s="224"/>
      <c r="H215" s="224"/>
      <c r="I215" s="224"/>
      <c r="J215" s="255">
        <f t="shared" si="3"/>
        <v>2</v>
      </c>
      <c r="K215" s="224"/>
      <c r="L215" s="224"/>
      <c r="M215" s="224"/>
      <c r="N215" s="224"/>
      <c r="O215" s="224"/>
      <c r="P215" s="224"/>
      <c r="Q215" s="255"/>
      <c r="R215" s="224"/>
      <c r="S215" s="224"/>
      <c r="T215" s="224"/>
      <c r="U215" s="224"/>
      <c r="V215" s="224"/>
      <c r="W215" s="224"/>
      <c r="X215" s="255"/>
      <c r="Y215" s="224"/>
      <c r="Z215" s="224"/>
      <c r="AA215" s="224"/>
      <c r="AB215" s="224"/>
      <c r="AC215" s="224"/>
      <c r="AD215" s="224"/>
      <c r="AE215" s="255"/>
      <c r="AF215" s="224"/>
      <c r="AG215" s="224"/>
      <c r="AH215" s="2"/>
      <c r="AI215" s="262"/>
      <c r="AJ215" s="2"/>
      <c r="AK215" s="224"/>
      <c r="AL215" s="255"/>
      <c r="AM215" s="224"/>
      <c r="AN215" s="224"/>
      <c r="AO215" s="224"/>
      <c r="AP215" s="224"/>
      <c r="AQ215" s="224"/>
      <c r="AR215" s="224"/>
      <c r="AS215" s="255">
        <f>'Постановка объектов под напряже'!AG217</f>
        <v>2</v>
      </c>
    </row>
    <row r="216" spans="1:45" x14ac:dyDescent="0.25">
      <c r="A216" s="2" t="str">
        <f>'Постановка объектов под напряже'!A218</f>
        <v>1.2.1.1.12.19</v>
      </c>
      <c r="B216" s="262" t="str">
        <f>'Постановка объектов под напряже'!B218</f>
        <v>Замена В-35 кВ и ТТ-35 кВ</v>
      </c>
      <c r="C216" s="2" t="str">
        <f>'Постановка объектов под напряже'!C218</f>
        <v>I_СПС_2021_1.2.1.1.9.6</v>
      </c>
      <c r="D216" s="224"/>
      <c r="E216" s="224"/>
      <c r="F216" s="224"/>
      <c r="G216" s="224"/>
      <c r="H216" s="224"/>
      <c r="I216" s="224"/>
      <c r="J216" s="255">
        <f t="shared" si="3"/>
        <v>14</v>
      </c>
      <c r="K216" s="224"/>
      <c r="L216" s="224"/>
      <c r="M216" s="224"/>
      <c r="N216" s="224"/>
      <c r="O216" s="224"/>
      <c r="P216" s="224"/>
      <c r="Q216" s="255"/>
      <c r="R216" s="224"/>
      <c r="S216" s="224"/>
      <c r="T216" s="224"/>
      <c r="U216" s="224"/>
      <c r="V216" s="224"/>
      <c r="W216" s="224"/>
      <c r="X216" s="255"/>
      <c r="Y216" s="224"/>
      <c r="Z216" s="224"/>
      <c r="AA216" s="224"/>
      <c r="AB216" s="224"/>
      <c r="AC216" s="224"/>
      <c r="AD216" s="224"/>
      <c r="AE216" s="255"/>
      <c r="AF216" s="224"/>
      <c r="AG216" s="224"/>
      <c r="AH216" s="2"/>
      <c r="AI216" s="262"/>
      <c r="AJ216" s="2"/>
      <c r="AK216" s="224"/>
      <c r="AL216" s="255">
        <f>'Постановка объектов под напряже'!AA218</f>
        <v>2</v>
      </c>
      <c r="AM216" s="224"/>
      <c r="AN216" s="224"/>
      <c r="AO216" s="224"/>
      <c r="AP216" s="224"/>
      <c r="AQ216" s="224"/>
      <c r="AR216" s="224"/>
      <c r="AS216" s="255">
        <f>'Постановка объектов под напряже'!AG218</f>
        <v>12</v>
      </c>
    </row>
    <row r="217" spans="1:45" x14ac:dyDescent="0.25">
      <c r="A217" s="18" t="str">
        <f>'Постановка объектов под напряже'!A219</f>
        <v>1.2.1.1.12.20</v>
      </c>
      <c r="B217" s="356" t="str">
        <f>'Постановка объектов под напряже'!B219</f>
        <v>Замена ТТ-220 кВ и ТН-220 кВ (ПИР)</v>
      </c>
      <c r="C217" s="18" t="str">
        <f>'Постановка объектов под напряже'!C219</f>
        <v>I_СПС_2021_1.2.1.1.9.7</v>
      </c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18"/>
      <c r="AI217" s="356"/>
      <c r="AJ217" s="18"/>
      <c r="AK217" s="255"/>
      <c r="AL217" s="255"/>
      <c r="AM217" s="255"/>
      <c r="AN217" s="255"/>
      <c r="AO217" s="255"/>
      <c r="AP217" s="255"/>
      <c r="AQ217" s="255"/>
      <c r="AR217" s="255"/>
      <c r="AS217" s="255"/>
    </row>
    <row r="218" spans="1:45" x14ac:dyDescent="0.25">
      <c r="A218" s="2" t="str">
        <f>'Постановка объектов под напряже'!A220</f>
        <v>1.2.1.1.13</v>
      </c>
      <c r="B218" s="262" t="str">
        <f>'Постановка объектов под напряже'!B220</f>
        <v>ПС Иремель</v>
      </c>
      <c r="C218" s="2" t="str">
        <f>'Постановка объектов под напряже'!C220</f>
        <v>Г</v>
      </c>
      <c r="D218" s="224"/>
      <c r="E218" s="224"/>
      <c r="F218" s="224"/>
      <c r="G218" s="224"/>
      <c r="H218" s="224"/>
      <c r="I218" s="224"/>
      <c r="J218" s="255">
        <f t="shared" si="3"/>
        <v>53</v>
      </c>
      <c r="K218" s="224"/>
      <c r="L218" s="224"/>
      <c r="M218" s="224"/>
      <c r="N218" s="224"/>
      <c r="O218" s="224"/>
      <c r="P218" s="224"/>
      <c r="Q218" s="255">
        <f>'Постановка объектов под напряже'!I220</f>
        <v>5</v>
      </c>
      <c r="R218" s="224"/>
      <c r="S218" s="224"/>
      <c r="T218" s="224"/>
      <c r="U218" s="224"/>
      <c r="V218" s="224"/>
      <c r="W218" s="224"/>
      <c r="X218" s="255">
        <f>'Постановка объектов под напряже'!O220</f>
        <v>4</v>
      </c>
      <c r="Y218" s="224"/>
      <c r="Z218" s="224"/>
      <c r="AA218" s="224"/>
      <c r="AB218" s="224"/>
      <c r="AC218" s="224"/>
      <c r="AD218" s="224"/>
      <c r="AE218" s="255">
        <f>'Постановка объектов под напряже'!U220</f>
        <v>7</v>
      </c>
      <c r="AF218" s="224"/>
      <c r="AG218" s="224"/>
      <c r="AH218" s="2"/>
      <c r="AI218" s="262"/>
      <c r="AJ218" s="2"/>
      <c r="AK218" s="224"/>
      <c r="AL218" s="255">
        <f>'Постановка объектов под напряже'!AA220</f>
        <v>16</v>
      </c>
      <c r="AM218" s="224"/>
      <c r="AN218" s="224"/>
      <c r="AO218" s="224"/>
      <c r="AP218" s="224"/>
      <c r="AQ218" s="224"/>
      <c r="AR218" s="224"/>
      <c r="AS218" s="255">
        <f>'Постановка объектов под напряже'!AG220</f>
        <v>21</v>
      </c>
    </row>
    <row r="219" spans="1:45" ht="31.5" x14ac:dyDescent="0.25">
      <c r="A219" s="2" t="str">
        <f>'Постановка объектов под напряже'!A221</f>
        <v>1.2.1.1.13.1</v>
      </c>
      <c r="B219" s="262" t="str">
        <f>'Постановка объектов под напряже'!B221</f>
        <v xml:space="preserve">Замена резервных защит ВЛ-110 кВ, реконструкция РЗА ВЛ-220 кВ </v>
      </c>
      <c r="C219" s="2" t="str">
        <f>'Постановка объектов под напряже'!C221</f>
        <v>I_РЗА_2017_1.2.1.1.10.1</v>
      </c>
      <c r="D219" s="224"/>
      <c r="E219" s="224"/>
      <c r="F219" s="224"/>
      <c r="G219" s="224"/>
      <c r="H219" s="224"/>
      <c r="I219" s="224"/>
      <c r="J219" s="255">
        <f t="shared" si="3"/>
        <v>8</v>
      </c>
      <c r="K219" s="224"/>
      <c r="L219" s="224"/>
      <c r="M219" s="224"/>
      <c r="N219" s="224"/>
      <c r="O219" s="224"/>
      <c r="P219" s="224"/>
      <c r="Q219" s="255">
        <f>'Постановка объектов под напряже'!I221</f>
        <v>5</v>
      </c>
      <c r="R219" s="224"/>
      <c r="S219" s="224"/>
      <c r="T219" s="224"/>
      <c r="U219" s="224"/>
      <c r="V219" s="224"/>
      <c r="W219" s="224"/>
      <c r="X219" s="255">
        <f>'Постановка объектов под напряже'!O221</f>
        <v>3</v>
      </c>
      <c r="Y219" s="224"/>
      <c r="Z219" s="224"/>
      <c r="AA219" s="224"/>
      <c r="AB219" s="224"/>
      <c r="AC219" s="224"/>
      <c r="AD219" s="224"/>
      <c r="AE219" s="255"/>
      <c r="AF219" s="224"/>
      <c r="AG219" s="224"/>
      <c r="AH219" s="2"/>
      <c r="AI219" s="262"/>
      <c r="AJ219" s="2"/>
      <c r="AK219" s="224"/>
      <c r="AL219" s="255"/>
      <c r="AM219" s="224"/>
      <c r="AN219" s="224"/>
      <c r="AO219" s="224"/>
      <c r="AP219" s="224"/>
      <c r="AQ219" s="224"/>
      <c r="AR219" s="224"/>
      <c r="AS219" s="255"/>
    </row>
    <row r="220" spans="1:45" x14ac:dyDescent="0.25">
      <c r="A220" s="2" t="str">
        <f>'Постановка объектов под напряже'!A222</f>
        <v>1.2.1.1.13.2</v>
      </c>
      <c r="B220" s="262" t="str">
        <f>'Постановка объектов под напряже'!B222</f>
        <v>Замена ТН-110кВ</v>
      </c>
      <c r="C220" s="2" t="str">
        <f>'Постановка объектов под напряже'!C222</f>
        <v>I_СПС_2019_1.2.1.1.10.1</v>
      </c>
      <c r="D220" s="224"/>
      <c r="E220" s="224"/>
      <c r="F220" s="224"/>
      <c r="G220" s="224"/>
      <c r="H220" s="224"/>
      <c r="I220" s="224"/>
      <c r="J220" s="255">
        <f t="shared" si="3"/>
        <v>3</v>
      </c>
      <c r="K220" s="224"/>
      <c r="L220" s="224"/>
      <c r="M220" s="224"/>
      <c r="N220" s="224"/>
      <c r="O220" s="224"/>
      <c r="P220" s="224"/>
      <c r="Q220" s="255"/>
      <c r="R220" s="224"/>
      <c r="S220" s="224"/>
      <c r="T220" s="224"/>
      <c r="U220" s="224"/>
      <c r="V220" s="224"/>
      <c r="W220" s="224"/>
      <c r="X220" s="255"/>
      <c r="Y220" s="224"/>
      <c r="Z220" s="224"/>
      <c r="AA220" s="224"/>
      <c r="AB220" s="224"/>
      <c r="AC220" s="224"/>
      <c r="AD220" s="224"/>
      <c r="AE220" s="255">
        <f>'Постановка объектов под напряже'!U222</f>
        <v>3</v>
      </c>
      <c r="AF220" s="224"/>
      <c r="AG220" s="224"/>
      <c r="AH220" s="2"/>
      <c r="AI220" s="262"/>
      <c r="AJ220" s="2"/>
      <c r="AK220" s="224"/>
      <c r="AL220" s="255"/>
      <c r="AM220" s="224"/>
      <c r="AN220" s="224"/>
      <c r="AO220" s="224"/>
      <c r="AP220" s="224"/>
      <c r="AQ220" s="224"/>
      <c r="AR220" s="224"/>
      <c r="AS220" s="255"/>
    </row>
    <row r="221" spans="1:45" x14ac:dyDescent="0.25">
      <c r="A221" s="2" t="str">
        <f>'Постановка объектов под напряже'!A223</f>
        <v>1.2.1.1.13.3</v>
      </c>
      <c r="B221" s="262" t="str">
        <f>'Постановка объектов под напряже'!B223</f>
        <v>Реконструкция защит ВЛ-110 кВ</v>
      </c>
      <c r="C221" s="2" t="str">
        <f>'Постановка объектов под напряже'!C223</f>
        <v>I_РЗА_2019_1.2.1.1.10.2</v>
      </c>
      <c r="D221" s="224"/>
      <c r="E221" s="224"/>
      <c r="F221" s="224"/>
      <c r="G221" s="224"/>
      <c r="H221" s="224"/>
      <c r="I221" s="224"/>
      <c r="J221" s="255">
        <f t="shared" si="3"/>
        <v>10</v>
      </c>
      <c r="K221" s="224"/>
      <c r="L221" s="224"/>
      <c r="M221" s="224"/>
      <c r="N221" s="224"/>
      <c r="O221" s="224"/>
      <c r="P221" s="224"/>
      <c r="Q221" s="255"/>
      <c r="R221" s="224"/>
      <c r="S221" s="224"/>
      <c r="T221" s="224"/>
      <c r="U221" s="224"/>
      <c r="V221" s="224"/>
      <c r="W221" s="224"/>
      <c r="X221" s="255">
        <f>'Постановка объектов под напряже'!O223</f>
        <v>1</v>
      </c>
      <c r="Y221" s="224"/>
      <c r="Z221" s="224"/>
      <c r="AA221" s="224"/>
      <c r="AB221" s="224"/>
      <c r="AC221" s="224"/>
      <c r="AD221" s="224"/>
      <c r="AE221" s="255">
        <f>'Постановка объектов под напряже'!U223</f>
        <v>2</v>
      </c>
      <c r="AF221" s="224"/>
      <c r="AG221" s="224"/>
      <c r="AH221" s="2"/>
      <c r="AI221" s="262"/>
      <c r="AJ221" s="2"/>
      <c r="AK221" s="224"/>
      <c r="AL221" s="255">
        <f>'Постановка объектов под напряже'!AA223</f>
        <v>3</v>
      </c>
      <c r="AM221" s="224"/>
      <c r="AN221" s="224"/>
      <c r="AO221" s="224"/>
      <c r="AP221" s="224"/>
      <c r="AQ221" s="224"/>
      <c r="AR221" s="224"/>
      <c r="AS221" s="255">
        <f>'Постановка объектов под напряже'!AG223</f>
        <v>4</v>
      </c>
    </row>
    <row r="222" spans="1:45" x14ac:dyDescent="0.25">
      <c r="A222" s="2" t="str">
        <f>'Постановка объектов под напряже'!A224</f>
        <v>1.2.1.1.13.4</v>
      </c>
      <c r="B222" s="262" t="str">
        <f>'Постановка объектов под напряже'!B224</f>
        <v>Реконструкции защит АТ</v>
      </c>
      <c r="C222" s="2" t="str">
        <f>'Постановка объектов под напряже'!C224</f>
        <v>I_РЗА_2019_1.2.1.1.10.3</v>
      </c>
      <c r="D222" s="224"/>
      <c r="E222" s="224"/>
      <c r="F222" s="224"/>
      <c r="G222" s="224"/>
      <c r="H222" s="224"/>
      <c r="I222" s="224"/>
      <c r="J222" s="255">
        <f t="shared" si="3"/>
        <v>9</v>
      </c>
      <c r="K222" s="224"/>
      <c r="L222" s="224"/>
      <c r="M222" s="224"/>
      <c r="N222" s="224"/>
      <c r="O222" s="224"/>
      <c r="P222" s="224"/>
      <c r="Q222" s="255"/>
      <c r="R222" s="224"/>
      <c r="S222" s="224"/>
      <c r="T222" s="224"/>
      <c r="U222" s="224"/>
      <c r="V222" s="224"/>
      <c r="W222" s="224"/>
      <c r="X222" s="255"/>
      <c r="Y222" s="224"/>
      <c r="Z222" s="224"/>
      <c r="AA222" s="224"/>
      <c r="AB222" s="224"/>
      <c r="AC222" s="224"/>
      <c r="AD222" s="224"/>
      <c r="AE222" s="255">
        <f>'Постановка объектов под напряже'!U224</f>
        <v>1</v>
      </c>
      <c r="AF222" s="224"/>
      <c r="AG222" s="224"/>
      <c r="AH222" s="2"/>
      <c r="AI222" s="262"/>
      <c r="AJ222" s="2"/>
      <c r="AK222" s="224"/>
      <c r="AL222" s="255"/>
      <c r="AM222" s="224"/>
      <c r="AN222" s="224"/>
      <c r="AO222" s="224"/>
      <c r="AP222" s="224"/>
      <c r="AQ222" s="224"/>
      <c r="AR222" s="224"/>
      <c r="AS222" s="255">
        <f>'Постановка объектов под напряже'!AG224</f>
        <v>8</v>
      </c>
    </row>
    <row r="223" spans="1:45" x14ac:dyDescent="0.25">
      <c r="A223" s="2" t="str">
        <f>'Постановка объектов под напряже'!A225</f>
        <v>1.2.1.1.13.5</v>
      </c>
      <c r="B223" s="262" t="str">
        <f>'Постановка объектов под напряже'!B225</f>
        <v>Замена вводов 220 кВ</v>
      </c>
      <c r="C223" s="2" t="str">
        <f>'Постановка объектов под напряже'!C225</f>
        <v>I_СПС_2020_1.2.1.1.10.1</v>
      </c>
      <c r="D223" s="224"/>
      <c r="E223" s="224"/>
      <c r="F223" s="224"/>
      <c r="G223" s="224"/>
      <c r="H223" s="224"/>
      <c r="I223" s="224"/>
      <c r="J223" s="255">
        <f t="shared" si="3"/>
        <v>3</v>
      </c>
      <c r="K223" s="224"/>
      <c r="L223" s="224"/>
      <c r="M223" s="224"/>
      <c r="N223" s="224"/>
      <c r="O223" s="224"/>
      <c r="P223" s="224"/>
      <c r="Q223" s="255"/>
      <c r="R223" s="224"/>
      <c r="S223" s="224"/>
      <c r="T223" s="224"/>
      <c r="U223" s="224"/>
      <c r="V223" s="224"/>
      <c r="W223" s="224"/>
      <c r="X223" s="255"/>
      <c r="Y223" s="224"/>
      <c r="Z223" s="224"/>
      <c r="AA223" s="224"/>
      <c r="AB223" s="224"/>
      <c r="AC223" s="224"/>
      <c r="AD223" s="224"/>
      <c r="AE223" s="255"/>
      <c r="AF223" s="224"/>
      <c r="AG223" s="224"/>
      <c r="AH223" s="2"/>
      <c r="AI223" s="262"/>
      <c r="AJ223" s="2"/>
      <c r="AK223" s="224"/>
      <c r="AL223" s="255">
        <f>'Постановка объектов под напряже'!AA225</f>
        <v>3</v>
      </c>
      <c r="AM223" s="224"/>
      <c r="AN223" s="224"/>
      <c r="AO223" s="224"/>
      <c r="AP223" s="224"/>
      <c r="AQ223" s="224"/>
      <c r="AR223" s="224"/>
      <c r="AS223" s="255"/>
    </row>
    <row r="224" spans="1:45" x14ac:dyDescent="0.25">
      <c r="A224" s="2" t="str">
        <f>'Постановка объектов под напряже'!A226</f>
        <v>1.2.1.1.13.6</v>
      </c>
      <c r="B224" s="262" t="str">
        <f>'Постановка объектов под напряже'!B226</f>
        <v xml:space="preserve">Замена ТН-220 кВ </v>
      </c>
      <c r="C224" s="2" t="str">
        <f>'Постановка объектов под напряже'!C226</f>
        <v>I_СПС_2020_1.2.1.1.10.2</v>
      </c>
      <c r="D224" s="224"/>
      <c r="E224" s="224"/>
      <c r="F224" s="224"/>
      <c r="G224" s="224"/>
      <c r="H224" s="224"/>
      <c r="I224" s="224"/>
      <c r="J224" s="255">
        <f t="shared" si="3"/>
        <v>6</v>
      </c>
      <c r="K224" s="224"/>
      <c r="L224" s="224"/>
      <c r="M224" s="224"/>
      <c r="N224" s="224"/>
      <c r="O224" s="224"/>
      <c r="P224" s="224"/>
      <c r="Q224" s="255"/>
      <c r="R224" s="224"/>
      <c r="S224" s="224"/>
      <c r="T224" s="224"/>
      <c r="U224" s="224"/>
      <c r="V224" s="224"/>
      <c r="W224" s="224"/>
      <c r="X224" s="255"/>
      <c r="Y224" s="224"/>
      <c r="Z224" s="224"/>
      <c r="AA224" s="224"/>
      <c r="AB224" s="224"/>
      <c r="AC224" s="224"/>
      <c r="AD224" s="224"/>
      <c r="AE224" s="255"/>
      <c r="AF224" s="224"/>
      <c r="AG224" s="224"/>
      <c r="AH224" s="2"/>
      <c r="AI224" s="262"/>
      <c r="AJ224" s="2"/>
      <c r="AK224" s="224"/>
      <c r="AL224" s="255"/>
      <c r="AM224" s="224"/>
      <c r="AN224" s="224"/>
      <c r="AO224" s="224"/>
      <c r="AP224" s="224"/>
      <c r="AQ224" s="224"/>
      <c r="AR224" s="224"/>
      <c r="AS224" s="255">
        <f>'Постановка объектов под напряже'!AG226</f>
        <v>6</v>
      </c>
    </row>
    <row r="225" spans="1:45" x14ac:dyDescent="0.25">
      <c r="A225" s="2" t="str">
        <f>'Постановка объектов под напряже'!A227</f>
        <v>1.2.1.1.13.7</v>
      </c>
      <c r="B225" s="262" t="str">
        <f>'Постановка объектов под напряже'!B227</f>
        <v>Замена ТТ-110 (ПИР)</v>
      </c>
      <c r="C225" s="2" t="str">
        <f>'Постановка объектов под напряже'!C227</f>
        <v>I_СПС_2020_1.2.1.1.10.3</v>
      </c>
      <c r="D225" s="224"/>
      <c r="E225" s="224"/>
      <c r="F225" s="224"/>
      <c r="G225" s="224"/>
      <c r="H225" s="224"/>
      <c r="I225" s="224"/>
      <c r="J225" s="255"/>
      <c r="K225" s="224"/>
      <c r="L225" s="224"/>
      <c r="M225" s="224"/>
      <c r="N225" s="224"/>
      <c r="O225" s="224"/>
      <c r="P225" s="224"/>
      <c r="Q225" s="255"/>
      <c r="R225" s="224"/>
      <c r="S225" s="224"/>
      <c r="T225" s="224"/>
      <c r="U225" s="224"/>
      <c r="V225" s="224"/>
      <c r="W225" s="224"/>
      <c r="X225" s="255"/>
      <c r="Y225" s="224"/>
      <c r="Z225" s="224"/>
      <c r="AA225" s="224"/>
      <c r="AB225" s="224"/>
      <c r="AC225" s="224"/>
      <c r="AD225" s="224"/>
      <c r="AE225" s="255"/>
      <c r="AF225" s="224"/>
      <c r="AG225" s="224"/>
      <c r="AH225" s="2"/>
      <c r="AI225" s="262"/>
      <c r="AJ225" s="2"/>
      <c r="AK225" s="224"/>
      <c r="AL225" s="255"/>
      <c r="AM225" s="224"/>
      <c r="AN225" s="224"/>
      <c r="AO225" s="224"/>
      <c r="AP225" s="224"/>
      <c r="AQ225" s="224"/>
      <c r="AR225" s="224"/>
      <c r="AS225" s="255"/>
    </row>
    <row r="226" spans="1:45" ht="47.25" x14ac:dyDescent="0.25">
      <c r="A226" s="2" t="str">
        <f>'Постановка объектов под напряже'!A228</f>
        <v>1.2.1.1.13.8</v>
      </c>
      <c r="B226" s="262" t="str">
        <f>'Постановка объектов под напряже'!B228</f>
        <v>Замена оборудования ВЧ-связи ВЛ-220 (КС, ВЧЗ, ФПМ, РЗА и ВЛ-110 (КС, ВЧЗ, ФПМ, РЗА, замена  шкафов ШОН-301</v>
      </c>
      <c r="C226" s="2" t="str">
        <f>'Постановка объектов под напряже'!C228</f>
        <v>I_СПС_2020_1.2.1.1.10.4</v>
      </c>
      <c r="D226" s="224"/>
      <c r="E226" s="224"/>
      <c r="F226" s="224"/>
      <c r="G226" s="224"/>
      <c r="H226" s="224"/>
      <c r="I226" s="224"/>
      <c r="J226" s="255">
        <f t="shared" si="3"/>
        <v>2</v>
      </c>
      <c r="K226" s="224"/>
      <c r="L226" s="224"/>
      <c r="M226" s="224"/>
      <c r="N226" s="224"/>
      <c r="O226" s="224"/>
      <c r="P226" s="224"/>
      <c r="Q226" s="255"/>
      <c r="R226" s="224"/>
      <c r="S226" s="224"/>
      <c r="T226" s="224"/>
      <c r="U226" s="224"/>
      <c r="V226" s="224"/>
      <c r="W226" s="224"/>
      <c r="X226" s="255"/>
      <c r="Y226" s="224"/>
      <c r="Z226" s="224"/>
      <c r="AA226" s="224"/>
      <c r="AB226" s="224"/>
      <c r="AC226" s="224"/>
      <c r="AD226" s="224"/>
      <c r="AE226" s="255"/>
      <c r="AF226" s="224"/>
      <c r="AG226" s="224"/>
      <c r="AH226" s="2"/>
      <c r="AI226" s="262"/>
      <c r="AJ226" s="2"/>
      <c r="AK226" s="224"/>
      <c r="AL226" s="255">
        <f>'Постановка объектов под напряже'!AA228</f>
        <v>2</v>
      </c>
      <c r="AM226" s="224"/>
      <c r="AN226" s="224"/>
      <c r="AO226" s="224"/>
      <c r="AP226" s="224"/>
      <c r="AQ226" s="224"/>
      <c r="AR226" s="224"/>
      <c r="AS226" s="255"/>
    </row>
    <row r="227" spans="1:45" x14ac:dyDescent="0.25">
      <c r="A227" s="2" t="str">
        <f>'Постановка объектов под напряже'!A229</f>
        <v>1.2.1.1.13.9</v>
      </c>
      <c r="B227" s="262" t="str">
        <f>'Постановка объектов под напряже'!B229</f>
        <v>Реконструкция ДЗШ-110 кВ</v>
      </c>
      <c r="C227" s="2" t="str">
        <f>'Постановка объектов под напряже'!C229</f>
        <v>I_РЗА_2020_1.2.1.1.10.6</v>
      </c>
      <c r="D227" s="224"/>
      <c r="E227" s="224"/>
      <c r="F227" s="224"/>
      <c r="G227" s="224"/>
      <c r="H227" s="224"/>
      <c r="I227" s="224"/>
      <c r="J227" s="255">
        <f t="shared" si="3"/>
        <v>5</v>
      </c>
      <c r="K227" s="224"/>
      <c r="L227" s="224"/>
      <c r="M227" s="224"/>
      <c r="N227" s="224"/>
      <c r="O227" s="224"/>
      <c r="P227" s="224"/>
      <c r="Q227" s="255"/>
      <c r="R227" s="224"/>
      <c r="S227" s="224"/>
      <c r="T227" s="224"/>
      <c r="U227" s="224"/>
      <c r="V227" s="224"/>
      <c r="W227" s="224"/>
      <c r="X227" s="255"/>
      <c r="Y227" s="224"/>
      <c r="Z227" s="224"/>
      <c r="AA227" s="224"/>
      <c r="AB227" s="224"/>
      <c r="AC227" s="224"/>
      <c r="AD227" s="224"/>
      <c r="AE227" s="255">
        <f>'Постановка объектов под напряже'!U229</f>
        <v>1</v>
      </c>
      <c r="AF227" s="224"/>
      <c r="AG227" s="224"/>
      <c r="AH227" s="2"/>
      <c r="AI227" s="262"/>
      <c r="AJ227" s="2"/>
      <c r="AK227" s="224"/>
      <c r="AL227" s="255">
        <f>'Постановка объектов под напряже'!AA229</f>
        <v>4</v>
      </c>
      <c r="AM227" s="224"/>
      <c r="AN227" s="224"/>
      <c r="AO227" s="224"/>
      <c r="AP227" s="224"/>
      <c r="AQ227" s="224"/>
      <c r="AR227" s="224"/>
      <c r="AS227" s="255"/>
    </row>
    <row r="228" spans="1:45" x14ac:dyDescent="0.25">
      <c r="A228" s="2" t="str">
        <f>'Постановка объектов под напряже'!A230</f>
        <v>1.2.1.1.13.10</v>
      </c>
      <c r="B228" s="262" t="str">
        <f>'Постановка объектов под напряже'!B230</f>
        <v>Реконструкция ОБР</v>
      </c>
      <c r="C228" s="2" t="str">
        <f>'Постановка объектов под напряже'!C230</f>
        <v>I_РЗА_2020_1.2.1.1.10.7</v>
      </c>
      <c r="D228" s="224"/>
      <c r="E228" s="224"/>
      <c r="F228" s="224"/>
      <c r="G228" s="224"/>
      <c r="H228" s="224"/>
      <c r="I228" s="224"/>
      <c r="J228" s="255">
        <f t="shared" si="3"/>
        <v>3</v>
      </c>
      <c r="K228" s="224"/>
      <c r="L228" s="224"/>
      <c r="M228" s="224"/>
      <c r="N228" s="224"/>
      <c r="O228" s="224"/>
      <c r="P228" s="224"/>
      <c r="Q228" s="255"/>
      <c r="R228" s="224"/>
      <c r="S228" s="224"/>
      <c r="T228" s="224"/>
      <c r="U228" s="224"/>
      <c r="V228" s="224"/>
      <c r="W228" s="224"/>
      <c r="X228" s="255"/>
      <c r="Y228" s="224"/>
      <c r="Z228" s="224"/>
      <c r="AA228" s="224"/>
      <c r="AB228" s="224"/>
      <c r="AC228" s="224"/>
      <c r="AD228" s="224"/>
      <c r="AE228" s="255"/>
      <c r="AF228" s="224"/>
      <c r="AG228" s="224"/>
      <c r="AH228" s="2"/>
      <c r="AI228" s="262"/>
      <c r="AJ228" s="2"/>
      <c r="AK228" s="224"/>
      <c r="AL228" s="255"/>
      <c r="AM228" s="224"/>
      <c r="AN228" s="224"/>
      <c r="AO228" s="224"/>
      <c r="AP228" s="224"/>
      <c r="AQ228" s="224"/>
      <c r="AR228" s="224"/>
      <c r="AS228" s="255">
        <f>'Постановка объектов под напряже'!AG230</f>
        <v>3</v>
      </c>
    </row>
    <row r="229" spans="1:45" ht="31.5" x14ac:dyDescent="0.25">
      <c r="A229" s="2" t="str">
        <f>'Постановка объектов под напряже'!A231</f>
        <v>1.2.1.1.13.11</v>
      </c>
      <c r="B229" s="262" t="str">
        <f>'Постановка объектов под напряже'!B231</f>
        <v>Реконструкция автоматики сигнализации ЩПТ</v>
      </c>
      <c r="C229" s="2" t="str">
        <f>'Постановка объектов под напряже'!C231</f>
        <v>I_РЗА_2020_1.2.1.1.10.8</v>
      </c>
      <c r="D229" s="224"/>
      <c r="E229" s="224"/>
      <c r="F229" s="224"/>
      <c r="G229" s="224"/>
      <c r="H229" s="224"/>
      <c r="I229" s="224"/>
      <c r="J229" s="255"/>
      <c r="K229" s="224"/>
      <c r="L229" s="224"/>
      <c r="M229" s="224"/>
      <c r="N229" s="224"/>
      <c r="O229" s="224"/>
      <c r="P229" s="224"/>
      <c r="Q229" s="255"/>
      <c r="R229" s="224"/>
      <c r="S229" s="224"/>
      <c r="T229" s="224"/>
      <c r="U229" s="224"/>
      <c r="V229" s="224"/>
      <c r="W229" s="224"/>
      <c r="X229" s="255"/>
      <c r="Y229" s="224"/>
      <c r="Z229" s="224"/>
      <c r="AA229" s="224"/>
      <c r="AB229" s="224"/>
      <c r="AC229" s="224"/>
      <c r="AD229" s="224"/>
      <c r="AE229" s="255"/>
      <c r="AF229" s="224"/>
      <c r="AG229" s="224"/>
      <c r="AH229" s="2"/>
      <c r="AI229" s="262"/>
      <c r="AJ229" s="2"/>
      <c r="AK229" s="224"/>
      <c r="AL229" s="255"/>
      <c r="AM229" s="224"/>
      <c r="AN229" s="224"/>
      <c r="AO229" s="224"/>
      <c r="AP229" s="224"/>
      <c r="AQ229" s="224"/>
      <c r="AR229" s="224"/>
      <c r="AS229" s="255"/>
    </row>
    <row r="230" spans="1:45" x14ac:dyDescent="0.25">
      <c r="A230" s="2" t="str">
        <f>'Постановка объектов под напряже'!A232</f>
        <v>1.2.1.1.13.12</v>
      </c>
      <c r="B230" s="262" t="str">
        <f>'Постановка объектов под напряже'!B232</f>
        <v>Реконструкции защит АТ (ПИР)</v>
      </c>
      <c r="C230" s="2" t="str">
        <f>'Постановка объектов под напряже'!C232</f>
        <v>I_РЗА_2020_1.2.1.1.10.9</v>
      </c>
      <c r="D230" s="224"/>
      <c r="E230" s="224"/>
      <c r="F230" s="224"/>
      <c r="G230" s="224"/>
      <c r="H230" s="224"/>
      <c r="I230" s="224"/>
      <c r="J230" s="255"/>
      <c r="K230" s="224"/>
      <c r="L230" s="224"/>
      <c r="M230" s="224"/>
      <c r="N230" s="224"/>
      <c r="O230" s="224"/>
      <c r="P230" s="224"/>
      <c r="Q230" s="255"/>
      <c r="R230" s="224"/>
      <c r="S230" s="224"/>
      <c r="T230" s="224"/>
      <c r="U230" s="224"/>
      <c r="V230" s="224"/>
      <c r="W230" s="224"/>
      <c r="X230" s="255"/>
      <c r="Y230" s="224"/>
      <c r="Z230" s="224"/>
      <c r="AA230" s="224"/>
      <c r="AB230" s="224"/>
      <c r="AC230" s="224"/>
      <c r="AD230" s="224"/>
      <c r="AE230" s="255"/>
      <c r="AF230" s="224"/>
      <c r="AG230" s="224"/>
      <c r="AH230" s="2"/>
      <c r="AI230" s="262"/>
      <c r="AJ230" s="2"/>
      <c r="AK230" s="224"/>
      <c r="AL230" s="255"/>
      <c r="AM230" s="224"/>
      <c r="AN230" s="224"/>
      <c r="AO230" s="224"/>
      <c r="AP230" s="224"/>
      <c r="AQ230" s="224"/>
      <c r="AR230" s="224"/>
      <c r="AS230" s="255"/>
    </row>
    <row r="231" spans="1:45" x14ac:dyDescent="0.25">
      <c r="A231" s="2" t="str">
        <f>'Постановка объектов под напряже'!A233</f>
        <v>1.2.1.1.13.13</v>
      </c>
      <c r="B231" s="262" t="str">
        <f>'Постановка объектов под напряже'!B233</f>
        <v>Замена В 110 кВ</v>
      </c>
      <c r="C231" s="2" t="str">
        <f>'Постановка объектов под напряже'!C233</f>
        <v>I_СПС_2020_1.2.1.1.10.15</v>
      </c>
      <c r="D231" s="224"/>
      <c r="E231" s="224"/>
      <c r="F231" s="224"/>
      <c r="G231" s="224"/>
      <c r="H231" s="224"/>
      <c r="I231" s="224"/>
      <c r="J231" s="255">
        <f t="shared" si="3"/>
        <v>3</v>
      </c>
      <c r="K231" s="224"/>
      <c r="L231" s="224"/>
      <c r="M231" s="224"/>
      <c r="N231" s="224"/>
      <c r="O231" s="224"/>
      <c r="P231" s="224"/>
      <c r="Q231" s="255"/>
      <c r="R231" s="224"/>
      <c r="S231" s="224"/>
      <c r="T231" s="224"/>
      <c r="U231" s="224"/>
      <c r="V231" s="224"/>
      <c r="W231" s="224"/>
      <c r="X231" s="255"/>
      <c r="Y231" s="224"/>
      <c r="Z231" s="224"/>
      <c r="AA231" s="224"/>
      <c r="AB231" s="224"/>
      <c r="AC231" s="224"/>
      <c r="AD231" s="224"/>
      <c r="AE231" s="255"/>
      <c r="AF231" s="224"/>
      <c r="AG231" s="224"/>
      <c r="AH231" s="2"/>
      <c r="AI231" s="262"/>
      <c r="AJ231" s="2"/>
      <c r="AK231" s="224"/>
      <c r="AL231" s="255">
        <f>'Постановка объектов под напряже'!AA233</f>
        <v>3</v>
      </c>
      <c r="AM231" s="224"/>
      <c r="AN231" s="224"/>
      <c r="AO231" s="224"/>
      <c r="AP231" s="224"/>
      <c r="AQ231" s="224"/>
      <c r="AR231" s="224"/>
      <c r="AS231" s="255"/>
    </row>
    <row r="232" spans="1:45" ht="31.5" x14ac:dyDescent="0.25">
      <c r="A232" s="2" t="str">
        <f>'Постановка объектов под напряже'!A234</f>
        <v>1.2.1.1.13.14</v>
      </c>
      <c r="B232" s="262" t="str">
        <f>'Постановка объектов под напряже'!B234</f>
        <v xml:space="preserve">Реконструкция схемы питания плавки гололеда </v>
      </c>
      <c r="C232" s="2" t="str">
        <f>'Постановка объектов под напряже'!C234</f>
        <v>I_СПС_2020_1.2.1.1.10.16</v>
      </c>
      <c r="D232" s="224"/>
      <c r="E232" s="224"/>
      <c r="F232" s="224"/>
      <c r="G232" s="224"/>
      <c r="H232" s="224"/>
      <c r="I232" s="224"/>
      <c r="J232" s="255">
        <f t="shared" si="3"/>
        <v>1</v>
      </c>
      <c r="K232" s="224"/>
      <c r="L232" s="224"/>
      <c r="M232" s="224"/>
      <c r="N232" s="224"/>
      <c r="O232" s="224"/>
      <c r="P232" s="224"/>
      <c r="Q232" s="255"/>
      <c r="R232" s="224"/>
      <c r="S232" s="224"/>
      <c r="T232" s="224"/>
      <c r="U232" s="224"/>
      <c r="V232" s="224"/>
      <c r="W232" s="224"/>
      <c r="X232" s="255"/>
      <c r="Y232" s="224"/>
      <c r="Z232" s="224"/>
      <c r="AA232" s="224"/>
      <c r="AB232" s="224"/>
      <c r="AC232" s="224"/>
      <c r="AD232" s="224"/>
      <c r="AE232" s="255"/>
      <c r="AF232" s="224"/>
      <c r="AG232" s="224"/>
      <c r="AH232" s="2"/>
      <c r="AI232" s="262"/>
      <c r="AJ232" s="2"/>
      <c r="AK232" s="224"/>
      <c r="AL232" s="255">
        <f>'Постановка объектов под напряже'!AA234</f>
        <v>1</v>
      </c>
      <c r="AM232" s="224"/>
      <c r="AN232" s="224"/>
      <c r="AO232" s="224"/>
      <c r="AP232" s="224"/>
      <c r="AQ232" s="224"/>
      <c r="AR232" s="224"/>
      <c r="AS232" s="255"/>
    </row>
    <row r="233" spans="1:45" ht="31.5" x14ac:dyDescent="0.25">
      <c r="A233" s="18" t="str">
        <f>'Постановка объектов под напряже'!A235</f>
        <v>1.2.1.1.13.15</v>
      </c>
      <c r="B233" s="356" t="str">
        <f>'Постановка объектов под напряже'!B235</f>
        <v>Реконструкции плавки гололеда с заменой, УПГ (ПИР)</v>
      </c>
      <c r="C233" s="18" t="str">
        <f>'Постановка объектов под напряже'!C235</f>
        <v>I_СПС_2021_1.2.1.1.10.1</v>
      </c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18"/>
      <c r="AI233" s="356"/>
      <c r="AJ233" s="18"/>
      <c r="AK233" s="255"/>
      <c r="AL233" s="255"/>
      <c r="AM233" s="255"/>
      <c r="AN233" s="255"/>
      <c r="AO233" s="255"/>
      <c r="AP233" s="255"/>
      <c r="AQ233" s="255"/>
      <c r="AR233" s="255"/>
      <c r="AS233" s="255"/>
    </row>
    <row r="234" spans="1:45" x14ac:dyDescent="0.25">
      <c r="A234" s="2" t="str">
        <f>'Постановка объектов под напряже'!A236</f>
        <v>1.2.1.1.14</v>
      </c>
      <c r="B234" s="262" t="str">
        <f>'Постановка объектов под напряже'!B236</f>
        <v>ПС Туймазы</v>
      </c>
      <c r="C234" s="2" t="str">
        <f>'Постановка объектов под напряже'!C236</f>
        <v>Г</v>
      </c>
      <c r="D234" s="224"/>
      <c r="E234" s="224"/>
      <c r="F234" s="224"/>
      <c r="G234" s="224"/>
      <c r="H234" s="224"/>
      <c r="I234" s="224"/>
      <c r="J234" s="255">
        <f t="shared" si="3"/>
        <v>63</v>
      </c>
      <c r="K234" s="224"/>
      <c r="L234" s="224"/>
      <c r="M234" s="224"/>
      <c r="N234" s="224"/>
      <c r="O234" s="224"/>
      <c r="P234" s="224"/>
      <c r="Q234" s="255">
        <f>'Постановка объектов под напряже'!I236</f>
        <v>2</v>
      </c>
      <c r="R234" s="224"/>
      <c r="S234" s="224"/>
      <c r="T234" s="224"/>
      <c r="U234" s="224"/>
      <c r="V234" s="224"/>
      <c r="W234" s="224"/>
      <c r="X234" s="255">
        <f>'Постановка объектов под напряже'!O236</f>
        <v>6</v>
      </c>
      <c r="Y234" s="224"/>
      <c r="Z234" s="224"/>
      <c r="AA234" s="224"/>
      <c r="AB234" s="224"/>
      <c r="AC234" s="224"/>
      <c r="AD234" s="224"/>
      <c r="AE234" s="255">
        <f>'Постановка объектов под напряже'!U236</f>
        <v>15</v>
      </c>
      <c r="AF234" s="224"/>
      <c r="AG234" s="224"/>
      <c r="AH234" s="2"/>
      <c r="AI234" s="262"/>
      <c r="AJ234" s="2"/>
      <c r="AK234" s="224"/>
      <c r="AL234" s="255">
        <f>'Постановка объектов под напряже'!AA236</f>
        <v>19</v>
      </c>
      <c r="AM234" s="224"/>
      <c r="AN234" s="224"/>
      <c r="AO234" s="224"/>
      <c r="AP234" s="224"/>
      <c r="AQ234" s="224"/>
      <c r="AR234" s="224"/>
      <c r="AS234" s="255">
        <f>'Постановка объектов под напряже'!AG236</f>
        <v>21</v>
      </c>
    </row>
    <row r="235" spans="1:45" x14ac:dyDescent="0.25">
      <c r="A235" s="2" t="str">
        <f>'Постановка объектов под напряже'!A237</f>
        <v>1.2.1.1.14.1</v>
      </c>
      <c r="B235" s="262" t="str">
        <f>'Постановка объектов под напряже'!B237</f>
        <v>Реконструкция защит ВЛ-110 кВ</v>
      </c>
      <c r="C235" s="2" t="str">
        <f>'Постановка объектов под напряже'!C237</f>
        <v>I_РЗА_2016_1.2.1.1.14.1</v>
      </c>
      <c r="D235" s="224"/>
      <c r="E235" s="224"/>
      <c r="F235" s="224"/>
      <c r="G235" s="224"/>
      <c r="H235" s="224"/>
      <c r="I235" s="224"/>
      <c r="J235" s="255">
        <f t="shared" si="3"/>
        <v>5</v>
      </c>
      <c r="K235" s="224"/>
      <c r="L235" s="224"/>
      <c r="M235" s="224"/>
      <c r="N235" s="224"/>
      <c r="O235" s="224"/>
      <c r="P235" s="224"/>
      <c r="Q235" s="255"/>
      <c r="R235" s="224"/>
      <c r="S235" s="224"/>
      <c r="T235" s="224"/>
      <c r="U235" s="224"/>
      <c r="V235" s="224"/>
      <c r="W235" s="224"/>
      <c r="X235" s="255"/>
      <c r="Y235" s="224"/>
      <c r="Z235" s="224"/>
      <c r="AA235" s="224"/>
      <c r="AB235" s="224"/>
      <c r="AC235" s="224"/>
      <c r="AD235" s="224"/>
      <c r="AE235" s="255"/>
      <c r="AF235" s="224"/>
      <c r="AG235" s="224"/>
      <c r="AH235" s="2"/>
      <c r="AI235" s="262"/>
      <c r="AJ235" s="2"/>
      <c r="AK235" s="224"/>
      <c r="AL235" s="255">
        <f>'Постановка объектов под напряже'!AA237</f>
        <v>2</v>
      </c>
      <c r="AM235" s="224"/>
      <c r="AN235" s="224"/>
      <c r="AO235" s="224"/>
      <c r="AP235" s="224"/>
      <c r="AQ235" s="224"/>
      <c r="AR235" s="224"/>
      <c r="AS235" s="255">
        <f>'Постановка объектов под напряже'!AG237</f>
        <v>3</v>
      </c>
    </row>
    <row r="236" spans="1:45" ht="31.5" x14ac:dyDescent="0.25">
      <c r="A236" s="2" t="str">
        <f>'Постановка объектов под напряже'!A238</f>
        <v>1.2.1.1.14.2</v>
      </c>
      <c r="B236" s="262" t="str">
        <f>'Постановка объектов под напряже'!B238</f>
        <v>Замена РЗА ВЛ 110 кВ Туймазы – Субханкулово 3.</v>
      </c>
      <c r="C236" s="2" t="str">
        <f>'Постановка объектов под напряже'!C238</f>
        <v>I_РЗА_2017_1.2.1.1.11.1</v>
      </c>
      <c r="D236" s="224"/>
      <c r="E236" s="224"/>
      <c r="F236" s="224"/>
      <c r="G236" s="224"/>
      <c r="H236" s="224"/>
      <c r="I236" s="224"/>
      <c r="J236" s="255">
        <f t="shared" si="3"/>
        <v>2</v>
      </c>
      <c r="K236" s="224"/>
      <c r="L236" s="224"/>
      <c r="M236" s="224"/>
      <c r="N236" s="224"/>
      <c r="O236" s="224"/>
      <c r="P236" s="224"/>
      <c r="Q236" s="255">
        <f>'Постановка объектов под напряже'!I238</f>
        <v>2</v>
      </c>
      <c r="R236" s="224"/>
      <c r="S236" s="224"/>
      <c r="T236" s="224"/>
      <c r="U236" s="224"/>
      <c r="V236" s="224"/>
      <c r="W236" s="224"/>
      <c r="X236" s="255"/>
      <c r="Y236" s="224"/>
      <c r="Z236" s="224"/>
      <c r="AA236" s="224"/>
      <c r="AB236" s="224"/>
      <c r="AC236" s="224"/>
      <c r="AD236" s="224"/>
      <c r="AE236" s="255"/>
      <c r="AF236" s="224"/>
      <c r="AG236" s="224"/>
      <c r="AH236" s="2"/>
      <c r="AI236" s="262"/>
      <c r="AJ236" s="2"/>
      <c r="AK236" s="224"/>
      <c r="AL236" s="255"/>
      <c r="AM236" s="224"/>
      <c r="AN236" s="224"/>
      <c r="AO236" s="224"/>
      <c r="AP236" s="224"/>
      <c r="AQ236" s="224"/>
      <c r="AR236" s="224"/>
      <c r="AS236" s="255"/>
    </row>
    <row r="237" spans="1:45" x14ac:dyDescent="0.25">
      <c r="A237" s="2" t="str">
        <f>'Постановка объектов под напряже'!A239</f>
        <v>1.2.1.1.14.3</v>
      </c>
      <c r="B237" s="262" t="str">
        <f>'Постановка объектов под напряже'!B239</f>
        <v>Реконструкция защит ВЛ-220 кВ</v>
      </c>
      <c r="C237" s="2" t="str">
        <f>'Постановка объектов под напряже'!C239</f>
        <v>I_РЗА_2018_1.2.1.1.11.2</v>
      </c>
      <c r="D237" s="224"/>
      <c r="E237" s="224"/>
      <c r="F237" s="224"/>
      <c r="G237" s="224"/>
      <c r="H237" s="224"/>
      <c r="I237" s="224"/>
      <c r="J237" s="255">
        <f t="shared" si="3"/>
        <v>7</v>
      </c>
      <c r="K237" s="224"/>
      <c r="L237" s="224"/>
      <c r="M237" s="224"/>
      <c r="N237" s="224"/>
      <c r="O237" s="224"/>
      <c r="P237" s="224"/>
      <c r="Q237" s="255"/>
      <c r="R237" s="224"/>
      <c r="S237" s="224"/>
      <c r="T237" s="224"/>
      <c r="U237" s="224"/>
      <c r="V237" s="224"/>
      <c r="W237" s="224"/>
      <c r="X237" s="255">
        <f>'Постановка объектов под напряже'!O239</f>
        <v>3</v>
      </c>
      <c r="Y237" s="224"/>
      <c r="Z237" s="224"/>
      <c r="AA237" s="224"/>
      <c r="AB237" s="224"/>
      <c r="AC237" s="224"/>
      <c r="AD237" s="224"/>
      <c r="AE237" s="255"/>
      <c r="AF237" s="224"/>
      <c r="AG237" s="224"/>
      <c r="AH237" s="2"/>
      <c r="AI237" s="262"/>
      <c r="AJ237" s="2"/>
      <c r="AK237" s="224"/>
      <c r="AL237" s="255">
        <f>'Постановка объектов под напряже'!AA239</f>
        <v>4</v>
      </c>
      <c r="AM237" s="224"/>
      <c r="AN237" s="224"/>
      <c r="AO237" s="224"/>
      <c r="AP237" s="224"/>
      <c r="AQ237" s="224"/>
      <c r="AR237" s="224"/>
      <c r="AS237" s="255"/>
    </row>
    <row r="238" spans="1:45" x14ac:dyDescent="0.25">
      <c r="A238" s="2" t="str">
        <f>'Постановка объектов под напряже'!A240</f>
        <v>1.2.1.1.14.4</v>
      </c>
      <c r="B238" s="262" t="str">
        <f>'Постановка объектов под напряже'!B240</f>
        <v>Замена ТН-220 кВ</v>
      </c>
      <c r="C238" s="2" t="str">
        <f>'Постановка объектов под напряже'!C240</f>
        <v>I_СПС_2018_1.2.1.1.11.5</v>
      </c>
      <c r="D238" s="224"/>
      <c r="E238" s="224"/>
      <c r="F238" s="224"/>
      <c r="G238" s="224"/>
      <c r="H238" s="224"/>
      <c r="I238" s="224"/>
      <c r="J238" s="255">
        <f t="shared" si="3"/>
        <v>3</v>
      </c>
      <c r="K238" s="224"/>
      <c r="L238" s="224"/>
      <c r="M238" s="224"/>
      <c r="N238" s="224"/>
      <c r="O238" s="224"/>
      <c r="P238" s="224"/>
      <c r="Q238" s="255"/>
      <c r="R238" s="224"/>
      <c r="S238" s="224"/>
      <c r="T238" s="224"/>
      <c r="U238" s="224"/>
      <c r="V238" s="224"/>
      <c r="W238" s="224"/>
      <c r="X238" s="255"/>
      <c r="Y238" s="224"/>
      <c r="Z238" s="224"/>
      <c r="AA238" s="224"/>
      <c r="AB238" s="224"/>
      <c r="AC238" s="224"/>
      <c r="AD238" s="224"/>
      <c r="AE238" s="255">
        <f>'Постановка объектов под напряже'!U240</f>
        <v>3</v>
      </c>
      <c r="AF238" s="224"/>
      <c r="AG238" s="224"/>
      <c r="AH238" s="2"/>
      <c r="AI238" s="262"/>
      <c r="AJ238" s="2"/>
      <c r="AK238" s="224"/>
      <c r="AL238" s="255"/>
      <c r="AM238" s="224"/>
      <c r="AN238" s="224"/>
      <c r="AO238" s="224"/>
      <c r="AP238" s="224"/>
      <c r="AQ238" s="224"/>
      <c r="AR238" s="224"/>
      <c r="AS238" s="255"/>
    </row>
    <row r="239" spans="1:45" x14ac:dyDescent="0.25">
      <c r="A239" s="2" t="str">
        <f>'Постановка объектов под напряже'!A241</f>
        <v>1.2.1.1.14.5</v>
      </c>
      <c r="B239" s="262" t="str">
        <f>'Постановка объектов под напряже'!B241</f>
        <v>Реконструкция АТ с заменой вводов</v>
      </c>
      <c r="C239" s="2" t="str">
        <f>'Постановка объектов под напряже'!C241</f>
        <v>I_СПС_2019_1.2.1.1.11.1</v>
      </c>
      <c r="D239" s="224"/>
      <c r="E239" s="224"/>
      <c r="F239" s="224"/>
      <c r="G239" s="224"/>
      <c r="H239" s="224"/>
      <c r="I239" s="224"/>
      <c r="J239" s="255">
        <f t="shared" si="3"/>
        <v>6</v>
      </c>
      <c r="K239" s="224"/>
      <c r="L239" s="224"/>
      <c r="M239" s="224"/>
      <c r="N239" s="224"/>
      <c r="O239" s="224"/>
      <c r="P239" s="224"/>
      <c r="Q239" s="255"/>
      <c r="R239" s="224"/>
      <c r="S239" s="224"/>
      <c r="T239" s="224"/>
      <c r="U239" s="224"/>
      <c r="V239" s="224"/>
      <c r="W239" s="224"/>
      <c r="X239" s="255">
        <f>'Постановка объектов под напряже'!O241</f>
        <v>3</v>
      </c>
      <c r="Y239" s="224"/>
      <c r="Z239" s="224"/>
      <c r="AA239" s="224"/>
      <c r="AB239" s="224"/>
      <c r="AC239" s="224"/>
      <c r="AD239" s="224"/>
      <c r="AE239" s="255">
        <f>'Постановка объектов под напряже'!U241</f>
        <v>3</v>
      </c>
      <c r="AF239" s="224"/>
      <c r="AG239" s="224"/>
      <c r="AH239" s="2"/>
      <c r="AI239" s="262"/>
      <c r="AJ239" s="2"/>
      <c r="AK239" s="224"/>
      <c r="AL239" s="255"/>
      <c r="AM239" s="224"/>
      <c r="AN239" s="224"/>
      <c r="AO239" s="224"/>
      <c r="AP239" s="224"/>
      <c r="AQ239" s="224"/>
      <c r="AR239" s="224"/>
      <c r="AS239" s="255"/>
    </row>
    <row r="240" spans="1:45" x14ac:dyDescent="0.25">
      <c r="A240" s="2" t="str">
        <f>'Постановка объектов под напряже'!A242</f>
        <v>1.2.1.1.14.6</v>
      </c>
      <c r="B240" s="262" t="str">
        <f>'Постановка объектов под напряже'!B242</f>
        <v>Реконструкции защит АТ-1</v>
      </c>
      <c r="C240" s="2" t="str">
        <f>'Постановка объектов под напряже'!C242</f>
        <v>I_РЗА_2019_1.2.1.1.11.5</v>
      </c>
      <c r="D240" s="224"/>
      <c r="E240" s="224"/>
      <c r="F240" s="224"/>
      <c r="G240" s="224"/>
      <c r="H240" s="224"/>
      <c r="I240" s="224"/>
      <c r="J240" s="255">
        <f t="shared" si="3"/>
        <v>6</v>
      </c>
      <c r="K240" s="224"/>
      <c r="L240" s="224"/>
      <c r="M240" s="224"/>
      <c r="N240" s="224"/>
      <c r="O240" s="224"/>
      <c r="P240" s="224"/>
      <c r="Q240" s="255"/>
      <c r="R240" s="224"/>
      <c r="S240" s="224"/>
      <c r="T240" s="224"/>
      <c r="U240" s="224"/>
      <c r="V240" s="224"/>
      <c r="W240" s="224"/>
      <c r="X240" s="255"/>
      <c r="Y240" s="224"/>
      <c r="Z240" s="224"/>
      <c r="AA240" s="224"/>
      <c r="AB240" s="224"/>
      <c r="AC240" s="224"/>
      <c r="AD240" s="224"/>
      <c r="AE240" s="255"/>
      <c r="AF240" s="224"/>
      <c r="AG240" s="224"/>
      <c r="AH240" s="2"/>
      <c r="AI240" s="262"/>
      <c r="AJ240" s="2"/>
      <c r="AK240" s="224"/>
      <c r="AL240" s="255">
        <f>'Постановка объектов под напряже'!AA242</f>
        <v>1</v>
      </c>
      <c r="AM240" s="224"/>
      <c r="AN240" s="224"/>
      <c r="AO240" s="224"/>
      <c r="AP240" s="224"/>
      <c r="AQ240" s="224"/>
      <c r="AR240" s="224"/>
      <c r="AS240" s="255">
        <f>'Постановка объектов под напряже'!AG242</f>
        <v>5</v>
      </c>
    </row>
    <row r="241" spans="1:45" x14ac:dyDescent="0.25">
      <c r="A241" s="2" t="str">
        <f>'Постановка объектов под напряже'!A243</f>
        <v>1.2.1.1.14.7</v>
      </c>
      <c r="B241" s="262" t="str">
        <f>'Постановка объектов под напряже'!B243</f>
        <v>Реконструкции защит АТ-2 (ПИР)</v>
      </c>
      <c r="C241" s="2" t="str">
        <f>'Постановка объектов под напряже'!C243</f>
        <v>I_РЗА_2019_1.2.1.1.11.6</v>
      </c>
      <c r="D241" s="224"/>
      <c r="E241" s="224"/>
      <c r="F241" s="224"/>
      <c r="G241" s="224"/>
      <c r="H241" s="224"/>
      <c r="I241" s="224"/>
      <c r="J241" s="255"/>
      <c r="K241" s="224"/>
      <c r="L241" s="224"/>
      <c r="M241" s="224"/>
      <c r="N241" s="224"/>
      <c r="O241" s="224"/>
      <c r="P241" s="224"/>
      <c r="Q241" s="255"/>
      <c r="R241" s="224"/>
      <c r="S241" s="224"/>
      <c r="T241" s="224"/>
      <c r="U241" s="224"/>
      <c r="V241" s="224"/>
      <c r="W241" s="224"/>
      <c r="X241" s="255"/>
      <c r="Y241" s="224"/>
      <c r="Z241" s="224"/>
      <c r="AA241" s="224"/>
      <c r="AB241" s="224"/>
      <c r="AC241" s="224"/>
      <c r="AD241" s="224"/>
      <c r="AE241" s="255"/>
      <c r="AF241" s="224"/>
      <c r="AG241" s="224"/>
      <c r="AH241" s="2"/>
      <c r="AI241" s="262"/>
      <c r="AJ241" s="2"/>
      <c r="AK241" s="224"/>
      <c r="AL241" s="255"/>
      <c r="AM241" s="224"/>
      <c r="AN241" s="224"/>
      <c r="AO241" s="224"/>
      <c r="AP241" s="224"/>
      <c r="AQ241" s="224"/>
      <c r="AR241" s="224"/>
      <c r="AS241" s="255"/>
    </row>
    <row r="242" spans="1:45" x14ac:dyDescent="0.25">
      <c r="A242" s="2" t="str">
        <f>'Постановка объектов под напряже'!A244</f>
        <v>1.2.1.1.14.8</v>
      </c>
      <c r="B242" s="262" t="str">
        <f>'Постановка объектов под напряже'!B244</f>
        <v>Реконструкция ШСВ-110 кВ</v>
      </c>
      <c r="C242" s="2" t="str">
        <f>'Постановка объектов под напряже'!C244</f>
        <v>I_РЗА_2019_1.2.1.1.11.8</v>
      </c>
      <c r="D242" s="224"/>
      <c r="E242" s="224"/>
      <c r="F242" s="224"/>
      <c r="G242" s="224"/>
      <c r="H242" s="224"/>
      <c r="I242" s="224"/>
      <c r="J242" s="255">
        <f t="shared" si="3"/>
        <v>3</v>
      </c>
      <c r="K242" s="224"/>
      <c r="L242" s="224"/>
      <c r="M242" s="224"/>
      <c r="N242" s="224"/>
      <c r="O242" s="224"/>
      <c r="P242" s="224"/>
      <c r="Q242" s="255"/>
      <c r="R242" s="224"/>
      <c r="S242" s="224"/>
      <c r="T242" s="224"/>
      <c r="U242" s="224"/>
      <c r="V242" s="224"/>
      <c r="W242" s="224"/>
      <c r="X242" s="255"/>
      <c r="Y242" s="224"/>
      <c r="Z242" s="224"/>
      <c r="AA242" s="224"/>
      <c r="AB242" s="224"/>
      <c r="AC242" s="224"/>
      <c r="AD242" s="224"/>
      <c r="AE242" s="255"/>
      <c r="AF242" s="224"/>
      <c r="AG242" s="224"/>
      <c r="AH242" s="2"/>
      <c r="AI242" s="262"/>
      <c r="AJ242" s="2"/>
      <c r="AK242" s="224"/>
      <c r="AL242" s="255"/>
      <c r="AM242" s="224"/>
      <c r="AN242" s="224"/>
      <c r="AO242" s="224"/>
      <c r="AP242" s="224"/>
      <c r="AQ242" s="224"/>
      <c r="AR242" s="224"/>
      <c r="AS242" s="255">
        <f>'Постановка объектов под напряже'!AG244</f>
        <v>3</v>
      </c>
    </row>
    <row r="243" spans="1:45" x14ac:dyDescent="0.25">
      <c r="A243" s="2" t="str">
        <f>'Постановка объектов под напряже'!A245</f>
        <v>1.2.1.1.14.9</v>
      </c>
      <c r="B243" s="262" t="str">
        <f>'Постановка объектов под напряже'!B245</f>
        <v xml:space="preserve">Модернизация ПА-110 кВ </v>
      </c>
      <c r="C243" s="2" t="str">
        <f>'Постановка объектов под напряже'!C245</f>
        <v>I_РЗА_2019_1.2.1.1.11.9</v>
      </c>
      <c r="D243" s="224"/>
      <c r="E243" s="224"/>
      <c r="F243" s="224"/>
      <c r="G243" s="224"/>
      <c r="H243" s="224"/>
      <c r="I243" s="224"/>
      <c r="J243" s="255"/>
      <c r="K243" s="224"/>
      <c r="L243" s="224"/>
      <c r="M243" s="224"/>
      <c r="N243" s="224"/>
      <c r="O243" s="224"/>
      <c r="P243" s="224"/>
      <c r="Q243" s="255"/>
      <c r="R243" s="224"/>
      <c r="S243" s="224"/>
      <c r="T243" s="224"/>
      <c r="U243" s="224"/>
      <c r="V243" s="224"/>
      <c r="W243" s="224"/>
      <c r="X243" s="255"/>
      <c r="Y243" s="224"/>
      <c r="Z243" s="224"/>
      <c r="AA243" s="224"/>
      <c r="AB243" s="224"/>
      <c r="AC243" s="224"/>
      <c r="AD243" s="224"/>
      <c r="AE243" s="255"/>
      <c r="AF243" s="224"/>
      <c r="AG243" s="224"/>
      <c r="AH243" s="2"/>
      <c r="AI243" s="262"/>
      <c r="AJ243" s="2"/>
      <c r="AK243" s="224"/>
      <c r="AL243" s="255"/>
      <c r="AM243" s="224"/>
      <c r="AN243" s="224"/>
      <c r="AO243" s="224"/>
      <c r="AP243" s="224"/>
      <c r="AQ243" s="224"/>
      <c r="AR243" s="224"/>
      <c r="AS243" s="255"/>
    </row>
    <row r="244" spans="1:45" x14ac:dyDescent="0.25">
      <c r="A244" s="2" t="str">
        <f>'Постановка объектов под напряже'!A246</f>
        <v>1.2.1.1.14.10</v>
      </c>
      <c r="B244" s="262" t="str">
        <f>'Постановка объектов под напряже'!B246</f>
        <v>Замена ТТ-110 кВ</v>
      </c>
      <c r="C244" s="2" t="str">
        <f>'Постановка объектов под напряже'!C246</f>
        <v>I_СПС_2020_1.2.1.1.11.1</v>
      </c>
      <c r="D244" s="224"/>
      <c r="E244" s="224"/>
      <c r="F244" s="224"/>
      <c r="G244" s="224"/>
      <c r="H244" s="224"/>
      <c r="I244" s="224"/>
      <c r="J244" s="255">
        <f t="shared" si="3"/>
        <v>1</v>
      </c>
      <c r="K244" s="224"/>
      <c r="L244" s="224"/>
      <c r="M244" s="224"/>
      <c r="N244" s="224"/>
      <c r="O244" s="224"/>
      <c r="P244" s="224"/>
      <c r="Q244" s="255"/>
      <c r="R244" s="224"/>
      <c r="S244" s="224"/>
      <c r="T244" s="224"/>
      <c r="U244" s="224"/>
      <c r="V244" s="224"/>
      <c r="W244" s="224"/>
      <c r="X244" s="255"/>
      <c r="Y244" s="224"/>
      <c r="Z244" s="224"/>
      <c r="AA244" s="224"/>
      <c r="AB244" s="224"/>
      <c r="AC244" s="224"/>
      <c r="AD244" s="224"/>
      <c r="AE244" s="255"/>
      <c r="AF244" s="224"/>
      <c r="AG244" s="224"/>
      <c r="AH244" s="2"/>
      <c r="AI244" s="262"/>
      <c r="AJ244" s="2"/>
      <c r="AK244" s="224"/>
      <c r="AL244" s="255"/>
      <c r="AM244" s="224"/>
      <c r="AN244" s="224"/>
      <c r="AO244" s="224"/>
      <c r="AP244" s="224"/>
      <c r="AQ244" s="224"/>
      <c r="AR244" s="224"/>
      <c r="AS244" s="255">
        <f>'Постановка объектов под напряже'!AG246</f>
        <v>1</v>
      </c>
    </row>
    <row r="245" spans="1:45" x14ac:dyDescent="0.25">
      <c r="A245" s="2" t="str">
        <f>'Постановка объектов под напряже'!A247</f>
        <v>1.2.1.1.14.11</v>
      </c>
      <c r="B245" s="262" t="str">
        <f>'Постановка объектов под напряже'!B247</f>
        <v xml:space="preserve">Замена разъединителей 220 кВ </v>
      </c>
      <c r="C245" s="2" t="str">
        <f>'Постановка объектов под напряже'!C247</f>
        <v>I_СПС_2020_1.2.1.1.11.2</v>
      </c>
      <c r="D245" s="224"/>
      <c r="E245" s="224"/>
      <c r="F245" s="224"/>
      <c r="G245" s="224"/>
      <c r="H245" s="224"/>
      <c r="I245" s="224"/>
      <c r="J245" s="255">
        <f t="shared" si="3"/>
        <v>6</v>
      </c>
      <c r="K245" s="224"/>
      <c r="L245" s="224"/>
      <c r="M245" s="224"/>
      <c r="N245" s="224"/>
      <c r="O245" s="224"/>
      <c r="P245" s="224"/>
      <c r="Q245" s="255"/>
      <c r="R245" s="224"/>
      <c r="S245" s="224"/>
      <c r="T245" s="224"/>
      <c r="U245" s="224"/>
      <c r="V245" s="224"/>
      <c r="W245" s="224"/>
      <c r="X245" s="255"/>
      <c r="Y245" s="224"/>
      <c r="Z245" s="224"/>
      <c r="AA245" s="224"/>
      <c r="AB245" s="224"/>
      <c r="AC245" s="224"/>
      <c r="AD245" s="224"/>
      <c r="AE245" s="255"/>
      <c r="AF245" s="224"/>
      <c r="AG245" s="224"/>
      <c r="AH245" s="2"/>
      <c r="AI245" s="262"/>
      <c r="AJ245" s="2"/>
      <c r="AK245" s="224"/>
      <c r="AL245" s="255">
        <f>'Постановка объектов под напряже'!AA247</f>
        <v>3</v>
      </c>
      <c r="AM245" s="224"/>
      <c r="AN245" s="224"/>
      <c r="AO245" s="224"/>
      <c r="AP245" s="224"/>
      <c r="AQ245" s="224"/>
      <c r="AR245" s="224"/>
      <c r="AS245" s="255">
        <f>'Постановка объектов под напряже'!AG247</f>
        <v>3</v>
      </c>
    </row>
    <row r="246" spans="1:45" x14ac:dyDescent="0.25">
      <c r="A246" s="2" t="str">
        <f>'Постановка объектов под напряже'!A248</f>
        <v>1.2.1.1.14.12</v>
      </c>
      <c r="B246" s="262" t="str">
        <f>'Постановка объектов под напряже'!B248</f>
        <v>Замена разъединителей 110 кВ</v>
      </c>
      <c r="C246" s="2" t="str">
        <f>'Постановка объектов под напряже'!C248</f>
        <v>I_СПС_2020_1.2.1.1.11.3</v>
      </c>
      <c r="D246" s="224"/>
      <c r="E246" s="224"/>
      <c r="F246" s="224"/>
      <c r="G246" s="224"/>
      <c r="H246" s="224"/>
      <c r="I246" s="224"/>
      <c r="J246" s="255">
        <f t="shared" si="3"/>
        <v>24</v>
      </c>
      <c r="K246" s="224"/>
      <c r="L246" s="224"/>
      <c r="M246" s="224"/>
      <c r="N246" s="224"/>
      <c r="O246" s="224"/>
      <c r="P246" s="224"/>
      <c r="Q246" s="255"/>
      <c r="R246" s="224"/>
      <c r="S246" s="224"/>
      <c r="T246" s="224"/>
      <c r="U246" s="224"/>
      <c r="V246" s="224"/>
      <c r="W246" s="224"/>
      <c r="X246" s="255"/>
      <c r="Y246" s="224"/>
      <c r="Z246" s="224"/>
      <c r="AA246" s="224"/>
      <c r="AB246" s="224"/>
      <c r="AC246" s="224"/>
      <c r="AD246" s="224"/>
      <c r="AE246" s="255">
        <f>'Постановка объектов под напряже'!U248</f>
        <v>9</v>
      </c>
      <c r="AF246" s="224"/>
      <c r="AG246" s="224"/>
      <c r="AH246" s="2"/>
      <c r="AI246" s="262"/>
      <c r="AJ246" s="2"/>
      <c r="AK246" s="224"/>
      <c r="AL246" s="255">
        <f>'Постановка объектов под напряже'!AA248</f>
        <v>9</v>
      </c>
      <c r="AM246" s="224"/>
      <c r="AN246" s="224"/>
      <c r="AO246" s="224"/>
      <c r="AP246" s="224"/>
      <c r="AQ246" s="224"/>
      <c r="AR246" s="224"/>
      <c r="AS246" s="255">
        <f>'Постановка объектов под напряже'!AG248</f>
        <v>6</v>
      </c>
    </row>
    <row r="247" spans="1:45" x14ac:dyDescent="0.25">
      <c r="A247" s="18" t="str">
        <f>'Постановка объектов под напряже'!A249</f>
        <v>1.2.1.1.14.13</v>
      </c>
      <c r="B247" s="356" t="str">
        <f>'Постановка объектов под напряже'!B249</f>
        <v>Замена ТТ-220кВ (ПИР)</v>
      </c>
      <c r="C247" s="18" t="str">
        <f>'Постановка объектов под напряже'!C249</f>
        <v>I_СПС_2021_1.2.1.1.11.1</v>
      </c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18"/>
      <c r="AI247" s="356"/>
      <c r="AJ247" s="18"/>
      <c r="AK247" s="255"/>
      <c r="AL247" s="255"/>
      <c r="AM247" s="255"/>
      <c r="AN247" s="255"/>
      <c r="AO247" s="255"/>
      <c r="AP247" s="255"/>
      <c r="AQ247" s="255"/>
      <c r="AR247" s="255"/>
      <c r="AS247" s="255"/>
    </row>
    <row r="248" spans="1:45" ht="63" x14ac:dyDescent="0.25">
      <c r="A248" s="18" t="str">
        <f>'Постановка объектов под напряже'!A250</f>
        <v>1.2.4</v>
      </c>
      <c r="B248" s="356" t="str">
        <f>'Постановка объектов под напряже'!B250</f>
        <v>Реконструкция, модернизация, техническое перевооружение прочих объектов основных средств, всего, в том числе:</v>
      </c>
      <c r="C248" s="18" t="str">
        <f>'Постановка объектов под напряже'!C250</f>
        <v>Г</v>
      </c>
      <c r="D248" s="255"/>
      <c r="E248" s="255"/>
      <c r="F248" s="255"/>
      <c r="G248" s="255"/>
      <c r="H248" s="255"/>
      <c r="I248" s="255"/>
      <c r="J248" s="255">
        <f t="shared" si="3"/>
        <v>4</v>
      </c>
      <c r="K248" s="255"/>
      <c r="L248" s="255"/>
      <c r="M248" s="255"/>
      <c r="N248" s="255"/>
      <c r="O248" s="255"/>
      <c r="P248" s="255"/>
      <c r="Q248" s="255">
        <f>'Постановка объектов под напряже'!I250</f>
        <v>4</v>
      </c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18"/>
      <c r="AI248" s="356"/>
      <c r="AJ248" s="18"/>
      <c r="AK248" s="255"/>
      <c r="AL248" s="255"/>
      <c r="AM248" s="255"/>
      <c r="AN248" s="255"/>
      <c r="AO248" s="255"/>
      <c r="AP248" s="255"/>
      <c r="AQ248" s="255"/>
      <c r="AR248" s="255"/>
      <c r="AS248" s="255"/>
    </row>
    <row r="249" spans="1:45" ht="47.25" x14ac:dyDescent="0.25">
      <c r="A249" s="2" t="str">
        <f>'Постановка объектов под напряже'!A251</f>
        <v>1.2.4.2</v>
      </c>
      <c r="B249" s="262" t="str">
        <f>'Постановка объектов под напряже'!B251</f>
        <v>Модернизация, техническое перевооружение прочих объектов основных средств, всего, в том числе:</v>
      </c>
      <c r="C249" s="2" t="str">
        <f>'Постановка объектов под напряже'!C251</f>
        <v>Г</v>
      </c>
      <c r="D249" s="224"/>
      <c r="E249" s="224"/>
      <c r="F249" s="224"/>
      <c r="G249" s="224"/>
      <c r="H249" s="224"/>
      <c r="I249" s="224"/>
      <c r="J249" s="255">
        <f t="shared" si="3"/>
        <v>4</v>
      </c>
      <c r="K249" s="224"/>
      <c r="L249" s="224"/>
      <c r="M249" s="224"/>
      <c r="N249" s="224"/>
      <c r="O249" s="224"/>
      <c r="P249" s="224"/>
      <c r="Q249" s="255">
        <f>'Постановка объектов под напряже'!I251</f>
        <v>4</v>
      </c>
      <c r="R249" s="224"/>
      <c r="S249" s="224"/>
      <c r="T249" s="224"/>
      <c r="U249" s="224"/>
      <c r="V249" s="224"/>
      <c r="W249" s="224"/>
      <c r="X249" s="255"/>
      <c r="Y249" s="224"/>
      <c r="Z249" s="224"/>
      <c r="AA249" s="224"/>
      <c r="AB249" s="224"/>
      <c r="AC249" s="224"/>
      <c r="AD249" s="224"/>
      <c r="AE249" s="255"/>
      <c r="AF249" s="224"/>
      <c r="AG249" s="224"/>
      <c r="AH249" s="2"/>
      <c r="AI249" s="262"/>
      <c r="AJ249" s="2"/>
      <c r="AK249" s="224"/>
      <c r="AL249" s="255"/>
      <c r="AM249" s="224"/>
      <c r="AN249" s="224"/>
      <c r="AO249" s="224"/>
      <c r="AP249" s="224"/>
      <c r="AQ249" s="224"/>
      <c r="AR249" s="224"/>
      <c r="AS249" s="255"/>
    </row>
    <row r="250" spans="1:45" ht="31.5" x14ac:dyDescent="0.25">
      <c r="A250" s="2" t="str">
        <f>'Постановка объектов под напряже'!A252</f>
        <v>1.2.4.2.1</v>
      </c>
      <c r="B250" s="262" t="str">
        <f>'Постановка объектов под напряже'!B252</f>
        <v>Мероприятия по обеспечению антитеррор. защищенности</v>
      </c>
      <c r="C250" s="2" t="str">
        <f>'Постановка объектов под напряже'!C252</f>
        <v>I_АЗ_2016_1.2.4.2.2</v>
      </c>
      <c r="D250" s="224"/>
      <c r="E250" s="224"/>
      <c r="F250" s="224"/>
      <c r="G250" s="224"/>
      <c r="H250" s="224"/>
      <c r="I250" s="224"/>
      <c r="J250" s="255"/>
      <c r="K250" s="224"/>
      <c r="L250" s="224"/>
      <c r="M250" s="224"/>
      <c r="N250" s="224"/>
      <c r="O250" s="224"/>
      <c r="P250" s="224"/>
      <c r="Q250" s="255"/>
      <c r="R250" s="224"/>
      <c r="S250" s="224"/>
      <c r="T250" s="224"/>
      <c r="U250" s="224"/>
      <c r="V250" s="224"/>
      <c r="W250" s="224"/>
      <c r="X250" s="255"/>
      <c r="Y250" s="224"/>
      <c r="Z250" s="224"/>
      <c r="AA250" s="224"/>
      <c r="AB250" s="224"/>
      <c r="AC250" s="224"/>
      <c r="AD250" s="224"/>
      <c r="AE250" s="255"/>
      <c r="AF250" s="224"/>
      <c r="AG250" s="224"/>
      <c r="AH250" s="2"/>
      <c r="AI250" s="262"/>
      <c r="AJ250" s="2"/>
      <c r="AK250" s="224"/>
      <c r="AL250" s="255"/>
      <c r="AM250" s="224"/>
      <c r="AN250" s="224"/>
      <c r="AO250" s="224"/>
      <c r="AP250" s="224"/>
      <c r="AQ250" s="224"/>
      <c r="AR250" s="224"/>
      <c r="AS250" s="255"/>
    </row>
    <row r="251" spans="1:45" ht="47.25" x14ac:dyDescent="0.25">
      <c r="A251" s="2" t="str">
        <f>'Постановка объектов под напряже'!A253</f>
        <v>1.2.4.2.2</v>
      </c>
      <c r="B251" s="262" t="str">
        <f>'Постановка объектов под напряже'!B253</f>
        <v>Реконструкция устройств ОМП (определение мест повреждений) на ПС ООО "БСК"</v>
      </c>
      <c r="C251" s="2" t="str">
        <f>'Постановка объектов под напряже'!C253</f>
        <v>I_РЗА_2017_1.2.4.1.1</v>
      </c>
      <c r="D251" s="224"/>
      <c r="E251" s="224"/>
      <c r="F251" s="224"/>
      <c r="G251" s="224"/>
      <c r="H251" s="224"/>
      <c r="I251" s="224"/>
      <c r="J251" s="255">
        <f t="shared" si="3"/>
        <v>4</v>
      </c>
      <c r="K251" s="224"/>
      <c r="L251" s="224"/>
      <c r="M251" s="224"/>
      <c r="N251" s="224"/>
      <c r="O251" s="224"/>
      <c r="P251" s="224"/>
      <c r="Q251" s="255">
        <f>'Постановка объектов под напряже'!I253</f>
        <v>4</v>
      </c>
      <c r="R251" s="224"/>
      <c r="S251" s="224"/>
      <c r="T251" s="224"/>
      <c r="U251" s="224"/>
      <c r="V251" s="224"/>
      <c r="W251" s="224"/>
      <c r="X251" s="255"/>
      <c r="Y251" s="224"/>
      <c r="Z251" s="224"/>
      <c r="AA251" s="224"/>
      <c r="AB251" s="224"/>
      <c r="AC251" s="224"/>
      <c r="AD251" s="224"/>
      <c r="AE251" s="255"/>
      <c r="AF251" s="224"/>
      <c r="AG251" s="224"/>
      <c r="AH251" s="2"/>
      <c r="AI251" s="262"/>
      <c r="AJ251" s="2"/>
      <c r="AK251" s="224"/>
      <c r="AL251" s="255"/>
      <c r="AM251" s="224"/>
      <c r="AN251" s="224"/>
      <c r="AO251" s="224"/>
      <c r="AP251" s="224"/>
      <c r="AQ251" s="224"/>
      <c r="AR251" s="224"/>
      <c r="AS251" s="255"/>
    </row>
    <row r="252" spans="1:45" ht="47.25" x14ac:dyDescent="0.25">
      <c r="A252" s="18" t="str">
        <f>'Постановка объектов под напряже'!A254</f>
        <v>1.2.4.2.3</v>
      </c>
      <c r="B252" s="356" t="str">
        <f>'Постановка объектов под напряже'!B254</f>
        <v>Мероприятия по обеспечению антитеррор. Защищенности ПС Гвардейская</v>
      </c>
      <c r="C252" s="18" t="str">
        <f>'Постановка объектов под напряже'!C254</f>
        <v>I_АЗ_2018_1.2.4.1.1.3</v>
      </c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18"/>
      <c r="AI252" s="356"/>
      <c r="AJ252" s="18"/>
      <c r="AK252" s="255"/>
      <c r="AL252" s="255"/>
      <c r="AM252" s="255"/>
      <c r="AN252" s="255"/>
      <c r="AO252" s="255"/>
      <c r="AP252" s="255"/>
      <c r="AQ252" s="255"/>
      <c r="AR252" s="255"/>
      <c r="AS252" s="255"/>
    </row>
    <row r="253" spans="1:45" ht="31.5" x14ac:dyDescent="0.25">
      <c r="A253" s="2" t="str">
        <f>'Постановка объектов под напряже'!A255</f>
        <v>1.2.4.2.4</v>
      </c>
      <c r="B253" s="262" t="str">
        <f>'Постановка объектов под напряже'!B255</f>
        <v>Мероприятия по обеспечению СВМ Затонской ТЭЦ</v>
      </c>
      <c r="C253" s="2" t="str">
        <f>'Постановка объектов под напряже'!C255</f>
        <v>Г</v>
      </c>
      <c r="D253" s="224"/>
      <c r="E253" s="224"/>
      <c r="F253" s="224"/>
      <c r="G253" s="224"/>
      <c r="H253" s="224"/>
      <c r="I253" s="224"/>
      <c r="J253" s="255"/>
      <c r="K253" s="224"/>
      <c r="L253" s="224"/>
      <c r="M253" s="224"/>
      <c r="N253" s="224"/>
      <c r="O253" s="224"/>
      <c r="P253" s="224"/>
      <c r="Q253" s="255"/>
      <c r="R253" s="224"/>
      <c r="S253" s="224"/>
      <c r="T253" s="224"/>
      <c r="U253" s="224"/>
      <c r="V253" s="224"/>
      <c r="W253" s="224"/>
      <c r="X253" s="255"/>
      <c r="Y253" s="224"/>
      <c r="Z253" s="224"/>
      <c r="AA253" s="224"/>
      <c r="AB253" s="224"/>
      <c r="AC253" s="224"/>
      <c r="AD253" s="224"/>
      <c r="AE253" s="255"/>
      <c r="AF253" s="224"/>
      <c r="AG253" s="224"/>
      <c r="AH253" s="2"/>
      <c r="AI253" s="262"/>
      <c r="AJ253" s="2"/>
      <c r="AK253" s="224"/>
      <c r="AL253" s="255"/>
      <c r="AM253" s="224"/>
      <c r="AN253" s="224"/>
      <c r="AO253" s="224"/>
      <c r="AP253" s="224"/>
      <c r="AQ253" s="224"/>
      <c r="AR253" s="224"/>
      <c r="AS253" s="255"/>
    </row>
    <row r="254" spans="1:45" ht="94.5" x14ac:dyDescent="0.25">
      <c r="A254" s="18" t="str">
        <f>'Постановка объектов под напряже'!A256</f>
        <v>1.2.4.2.4.1</v>
      </c>
      <c r="B254" s="356" t="str">
        <f>'Постановка объектов под напряже'!B256</f>
        <v>Мероприятия по обеспечению СВМ Затонской ТЭЦ (переустройство ВЛ 220 кВ Бекетово-НПЗ, перекладка КЛ 220 кВ, ПС Уфа-Южная замена ошиновки, замена устройств РЗАиПА ПС Бекетово, НПЗ, Уфа-Южная)</v>
      </c>
      <c r="C254" s="18" t="str">
        <f>'Постановка объектов под напряже'!C256</f>
        <v>I_СВМ_2017_1.2.4.1.3</v>
      </c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18"/>
      <c r="AI254" s="356"/>
      <c r="AJ254" s="18"/>
      <c r="AK254" s="255"/>
      <c r="AL254" s="255"/>
      <c r="AM254" s="255"/>
      <c r="AN254" s="255"/>
      <c r="AO254" s="255"/>
      <c r="AP254" s="255"/>
      <c r="AQ254" s="255"/>
      <c r="AR254" s="255"/>
      <c r="AS254" s="255"/>
    </row>
    <row r="255" spans="1:45" ht="78.75" x14ac:dyDescent="0.25">
      <c r="A255" s="18" t="str">
        <f>'Постановка объектов под напряже'!A257</f>
        <v>1.3</v>
      </c>
      <c r="B255" s="356" t="str">
        <f>'Постановка объектов под напряже'!B257</f>
        <v>Инвестиционные проекты, реализация которых обуславливается схемами и программами перспективного развития электроэнергетики, всего, в том числе:</v>
      </c>
      <c r="C255" s="18" t="str">
        <f>'Постановка объектов под напряже'!C257</f>
        <v>Г</v>
      </c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18"/>
      <c r="AI255" s="356"/>
      <c r="AJ255" s="18"/>
      <c r="AK255" s="255"/>
      <c r="AL255" s="255"/>
      <c r="AM255" s="255"/>
      <c r="AN255" s="255"/>
      <c r="AO255" s="255"/>
      <c r="AP255" s="255"/>
      <c r="AQ255" s="255"/>
      <c r="AR255" s="255"/>
      <c r="AS255" s="255"/>
    </row>
    <row r="256" spans="1:45" ht="78.75" x14ac:dyDescent="0.25">
      <c r="A256" s="18" t="str">
        <f>'Постановка объектов под напряже'!A258</f>
        <v>1.3.2</v>
      </c>
      <c r="B256" s="356" t="str">
        <f>'Постановка объектов под напряже'!B258</f>
        <v>Инвестиционные проекты, предусмотренные схемой и программой развития субъекта Российской Федерации, всего, в том числе:</v>
      </c>
      <c r="C256" s="18" t="str">
        <f>'Постановка объектов под напряже'!C258</f>
        <v>Г</v>
      </c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18"/>
      <c r="AI256" s="356"/>
      <c r="AJ256" s="18"/>
      <c r="AK256" s="255"/>
      <c r="AL256" s="255"/>
      <c r="AM256" s="255"/>
      <c r="AN256" s="255"/>
      <c r="AO256" s="255"/>
      <c r="AP256" s="255"/>
      <c r="AQ256" s="255"/>
      <c r="AR256" s="255"/>
      <c r="AS256" s="255"/>
    </row>
    <row r="257" spans="1:45" ht="47.25" x14ac:dyDescent="0.25">
      <c r="A257" s="2" t="str">
        <f>'Постановка объектов под напряже'!A259</f>
        <v>1.4</v>
      </c>
      <c r="B257" s="262" t="str">
        <f>'Постановка объектов под напряже'!B259</f>
        <v>Прочее новое строительство объектов электросетевого хозяйства, всего, в том числе:</v>
      </c>
      <c r="C257" s="2" t="str">
        <f>'Постановка объектов под напряже'!C259</f>
        <v>Г</v>
      </c>
      <c r="D257" s="224"/>
      <c r="E257" s="224"/>
      <c r="F257" s="224"/>
      <c r="G257" s="224"/>
      <c r="H257" s="224"/>
      <c r="I257" s="224"/>
      <c r="J257" s="255">
        <f t="shared" si="3"/>
        <v>1</v>
      </c>
      <c r="K257" s="224"/>
      <c r="L257" s="224"/>
      <c r="M257" s="224"/>
      <c r="N257" s="224"/>
      <c r="O257" s="224"/>
      <c r="P257" s="224"/>
      <c r="Q257" s="255">
        <f>'Постановка объектов под напряже'!I259</f>
        <v>1</v>
      </c>
      <c r="R257" s="224"/>
      <c r="S257" s="224"/>
      <c r="T257" s="224"/>
      <c r="U257" s="224"/>
      <c r="V257" s="224"/>
      <c r="W257" s="224"/>
      <c r="X257" s="255"/>
      <c r="Y257" s="224"/>
      <c r="Z257" s="224"/>
      <c r="AA257" s="224"/>
      <c r="AB257" s="224"/>
      <c r="AC257" s="224"/>
      <c r="AD257" s="224"/>
      <c r="AE257" s="255"/>
      <c r="AF257" s="224"/>
      <c r="AG257" s="224"/>
      <c r="AH257" s="2"/>
      <c r="AI257" s="262"/>
      <c r="AJ257" s="2"/>
      <c r="AK257" s="224"/>
      <c r="AL257" s="255"/>
      <c r="AM257" s="224"/>
      <c r="AN257" s="224"/>
      <c r="AO257" s="224"/>
      <c r="AP257" s="224"/>
      <c r="AQ257" s="224"/>
      <c r="AR257" s="224"/>
      <c r="AS257" s="255"/>
    </row>
    <row r="258" spans="1:45" x14ac:dyDescent="0.25">
      <c r="A258" s="2" t="str">
        <f>'Постановка объектов под напряже'!A260</f>
        <v>1.4.1</v>
      </c>
      <c r="B258" s="262" t="str">
        <f>'Постановка объектов под напряже'!B260</f>
        <v>Строительство автодороги к ПС "Затон"</v>
      </c>
      <c r="C258" s="2" t="str">
        <f>'Постановка объектов под напряже'!C260</f>
        <v>I_НС_2016_1.4.1</v>
      </c>
      <c r="D258" s="224"/>
      <c r="E258" s="224"/>
      <c r="F258" s="224"/>
      <c r="G258" s="224"/>
      <c r="H258" s="224"/>
      <c r="I258" s="224"/>
      <c r="J258" s="255"/>
      <c r="K258" s="224"/>
      <c r="L258" s="224"/>
      <c r="M258" s="224"/>
      <c r="N258" s="224"/>
      <c r="O258" s="224"/>
      <c r="P258" s="224"/>
      <c r="Q258" s="255"/>
      <c r="R258" s="224"/>
      <c r="S258" s="224"/>
      <c r="T258" s="224"/>
      <c r="U258" s="224"/>
      <c r="V258" s="224"/>
      <c r="W258" s="224"/>
      <c r="X258" s="255"/>
      <c r="Y258" s="224"/>
      <c r="Z258" s="224"/>
      <c r="AA258" s="224"/>
      <c r="AB258" s="224"/>
      <c r="AC258" s="224"/>
      <c r="AD258" s="224"/>
      <c r="AE258" s="255"/>
      <c r="AF258" s="224"/>
      <c r="AG258" s="224"/>
      <c r="AH258" s="2"/>
      <c r="AI258" s="262"/>
      <c r="AJ258" s="2"/>
      <c r="AK258" s="224"/>
      <c r="AL258" s="255"/>
      <c r="AM258" s="224"/>
      <c r="AN258" s="224"/>
      <c r="AO258" s="224"/>
      <c r="AP258" s="224"/>
      <c r="AQ258" s="224"/>
      <c r="AR258" s="224"/>
      <c r="AS258" s="255"/>
    </row>
    <row r="259" spans="1:45" ht="31.5" x14ac:dyDescent="0.25">
      <c r="A259" s="2" t="str">
        <f>'Постановка объектов под напряже'!A261</f>
        <v>1.4.2</v>
      </c>
      <c r="B259" s="262" t="str">
        <f>'Постановка объектов под напряже'!B261</f>
        <v>Строительство ПС 220 Гвардейская с питающей ВЛ 220 кВ</v>
      </c>
      <c r="C259" s="2" t="str">
        <f>'Постановка объектов под напряже'!C261</f>
        <v>I_НС_2016_1.3.2.1</v>
      </c>
      <c r="D259" s="224"/>
      <c r="E259" s="224"/>
      <c r="F259" s="224"/>
      <c r="G259" s="224"/>
      <c r="H259" s="224"/>
      <c r="I259" s="224"/>
      <c r="J259" s="255">
        <f t="shared" si="3"/>
        <v>1</v>
      </c>
      <c r="K259" s="224"/>
      <c r="L259" s="224"/>
      <c r="M259" s="224"/>
      <c r="N259" s="224"/>
      <c r="O259" s="224"/>
      <c r="P259" s="224"/>
      <c r="Q259" s="255">
        <f>'Постановка объектов под напряже'!I261</f>
        <v>1</v>
      </c>
      <c r="R259" s="224"/>
      <c r="S259" s="224"/>
      <c r="T259" s="224"/>
      <c r="U259" s="224"/>
      <c r="V259" s="224"/>
      <c r="W259" s="224"/>
      <c r="X259" s="255"/>
      <c r="Y259" s="224"/>
      <c r="Z259" s="224"/>
      <c r="AA259" s="224"/>
      <c r="AB259" s="224"/>
      <c r="AC259" s="224"/>
      <c r="AD259" s="224"/>
      <c r="AE259" s="255"/>
      <c r="AF259" s="224"/>
      <c r="AG259" s="224"/>
      <c r="AH259" s="2"/>
      <c r="AI259" s="262"/>
      <c r="AJ259" s="2"/>
      <c r="AK259" s="224"/>
      <c r="AL259" s="255"/>
      <c r="AM259" s="224"/>
      <c r="AN259" s="224"/>
      <c r="AO259" s="224"/>
      <c r="AP259" s="224"/>
      <c r="AQ259" s="224"/>
      <c r="AR259" s="224"/>
      <c r="AS259" s="255"/>
    </row>
    <row r="260" spans="1:45" ht="31.5" x14ac:dyDescent="0.25">
      <c r="A260" s="2" t="str">
        <f>'Постановка объектов под напряже'!A262</f>
        <v>1.4.3</v>
      </c>
      <c r="B260" s="262" t="str">
        <f>'Постановка объектов под напряже'!B262</f>
        <v>Строительство подъездной дороги ПС Гвардейская</v>
      </c>
      <c r="C260" s="2" t="str">
        <f>'Постановка объектов под напряже'!C262</f>
        <v>I_СПС_2019_1.2.1.1.14.1</v>
      </c>
      <c r="D260" s="224"/>
      <c r="E260" s="224"/>
      <c r="F260" s="224"/>
      <c r="G260" s="224"/>
      <c r="H260" s="224"/>
      <c r="I260" s="224"/>
      <c r="J260" s="255"/>
      <c r="K260" s="224"/>
      <c r="L260" s="224"/>
      <c r="M260" s="224"/>
      <c r="N260" s="224"/>
      <c r="O260" s="224"/>
      <c r="P260" s="224"/>
      <c r="Q260" s="255"/>
      <c r="R260" s="224"/>
      <c r="S260" s="224"/>
      <c r="T260" s="224"/>
      <c r="U260" s="224"/>
      <c r="V260" s="224"/>
      <c r="W260" s="224"/>
      <c r="X260" s="255"/>
      <c r="Y260" s="224"/>
      <c r="Z260" s="224"/>
      <c r="AA260" s="224"/>
      <c r="AB260" s="224"/>
      <c r="AC260" s="224"/>
      <c r="AD260" s="224"/>
      <c r="AE260" s="255"/>
      <c r="AF260" s="224"/>
      <c r="AG260" s="224"/>
      <c r="AH260" s="2"/>
      <c r="AI260" s="262"/>
      <c r="AJ260" s="2"/>
      <c r="AK260" s="224"/>
      <c r="AL260" s="255"/>
      <c r="AM260" s="224"/>
      <c r="AN260" s="224"/>
      <c r="AO260" s="224"/>
      <c r="AP260" s="224"/>
      <c r="AQ260" s="224"/>
      <c r="AR260" s="224"/>
      <c r="AS260" s="255"/>
    </row>
    <row r="261" spans="1:45" ht="47.25" x14ac:dyDescent="0.25">
      <c r="A261" s="2" t="str">
        <f>'Постановка объектов под напряже'!A263</f>
        <v>1.4.4</v>
      </c>
      <c r="B261" s="262" t="str">
        <f>'Постановка объектов под напряже'!B263</f>
        <v>Строительство тракторного гаража, совмещенного с теплым боксом ПС Гвардейская</v>
      </c>
      <c r="C261" s="2" t="str">
        <f>'Постановка объектов под напряже'!C263</f>
        <v>I_СПС_2019_1.2.1.1.14.2</v>
      </c>
      <c r="D261" s="224"/>
      <c r="E261" s="224"/>
      <c r="F261" s="224"/>
      <c r="G261" s="224"/>
      <c r="H261" s="224"/>
      <c r="I261" s="224"/>
      <c r="J261" s="255"/>
      <c r="K261" s="224"/>
      <c r="L261" s="224"/>
      <c r="M261" s="224"/>
      <c r="N261" s="224"/>
      <c r="O261" s="224"/>
      <c r="P261" s="224"/>
      <c r="Q261" s="255"/>
      <c r="R261" s="224"/>
      <c r="S261" s="224"/>
      <c r="T261" s="224"/>
      <c r="U261" s="224"/>
      <c r="V261" s="224"/>
      <c r="W261" s="224"/>
      <c r="X261" s="255"/>
      <c r="Y261" s="224"/>
      <c r="Z261" s="224"/>
      <c r="AA261" s="224"/>
      <c r="AB261" s="224"/>
      <c r="AC261" s="224"/>
      <c r="AD261" s="224"/>
      <c r="AE261" s="255"/>
      <c r="AF261" s="224"/>
      <c r="AG261" s="224"/>
      <c r="AH261" s="2"/>
      <c r="AI261" s="262"/>
      <c r="AJ261" s="2"/>
      <c r="AK261" s="224"/>
      <c r="AL261" s="255"/>
      <c r="AM261" s="224"/>
      <c r="AN261" s="224"/>
      <c r="AO261" s="224"/>
      <c r="AP261" s="224"/>
      <c r="AQ261" s="224"/>
      <c r="AR261" s="224"/>
      <c r="AS261" s="255"/>
    </row>
    <row r="262" spans="1:45" ht="31.5" x14ac:dyDescent="0.25">
      <c r="A262" s="2" t="str">
        <f>'Постановка объектов под напряже'!A264</f>
        <v>1.4.5</v>
      </c>
      <c r="B262" s="262" t="str">
        <f>'Постановка объектов под напряже'!B264</f>
        <v>Строительство теплого бокса (гараж, склад, слесарка) ПС Затон</v>
      </c>
      <c r="C262" s="2" t="str">
        <f>'Постановка объектов под напряже'!C264</f>
        <v>I_СПС_2020_1.4.1.1.1</v>
      </c>
      <c r="D262" s="224"/>
      <c r="E262" s="224"/>
      <c r="F262" s="224"/>
      <c r="G262" s="224"/>
      <c r="H262" s="224"/>
      <c r="I262" s="224"/>
      <c r="J262" s="255"/>
      <c r="K262" s="224"/>
      <c r="L262" s="224"/>
      <c r="M262" s="224"/>
      <c r="N262" s="224"/>
      <c r="O262" s="224"/>
      <c r="P262" s="224"/>
      <c r="Q262" s="255"/>
      <c r="R262" s="224"/>
      <c r="S262" s="224"/>
      <c r="T262" s="224"/>
      <c r="U262" s="224"/>
      <c r="V262" s="224"/>
      <c r="W262" s="224"/>
      <c r="X262" s="255"/>
      <c r="Y262" s="224"/>
      <c r="Z262" s="224"/>
      <c r="AA262" s="224"/>
      <c r="AB262" s="224"/>
      <c r="AC262" s="224"/>
      <c r="AD262" s="224"/>
      <c r="AE262" s="255"/>
      <c r="AF262" s="224"/>
      <c r="AG262" s="224"/>
      <c r="AH262" s="2"/>
      <c r="AI262" s="262"/>
      <c r="AJ262" s="2"/>
      <c r="AK262" s="224"/>
      <c r="AL262" s="255"/>
      <c r="AM262" s="224"/>
      <c r="AN262" s="224"/>
      <c r="AO262" s="224"/>
      <c r="AP262" s="224"/>
      <c r="AQ262" s="224"/>
      <c r="AR262" s="224"/>
      <c r="AS262" s="255"/>
    </row>
    <row r="263" spans="1:45" ht="31.5" x14ac:dyDescent="0.25">
      <c r="A263" s="2" t="str">
        <f>'Постановка объектов под напряже'!A265</f>
        <v>1.4.6</v>
      </c>
      <c r="B263" s="262" t="str">
        <f>'Постановка объектов под напряже'!B265</f>
        <v>Строительство теплого бокса (гараж, склад, слесарка) ПС Благовар</v>
      </c>
      <c r="C263" s="2" t="str">
        <f>'Постановка объектов под напряже'!C265</f>
        <v>I_СПС_2020_1.4.2.1.1</v>
      </c>
      <c r="D263" s="224"/>
      <c r="E263" s="224"/>
      <c r="F263" s="224"/>
      <c r="G263" s="224"/>
      <c r="H263" s="224"/>
      <c r="I263" s="224"/>
      <c r="J263" s="255"/>
      <c r="K263" s="224"/>
      <c r="L263" s="224"/>
      <c r="M263" s="224"/>
      <c r="N263" s="224"/>
      <c r="O263" s="224"/>
      <c r="P263" s="224"/>
      <c r="Q263" s="255"/>
      <c r="R263" s="224"/>
      <c r="S263" s="224"/>
      <c r="T263" s="224"/>
      <c r="U263" s="224"/>
      <c r="V263" s="224"/>
      <c r="W263" s="224"/>
      <c r="X263" s="255"/>
      <c r="Y263" s="224"/>
      <c r="Z263" s="224"/>
      <c r="AA263" s="224"/>
      <c r="AB263" s="224"/>
      <c r="AC263" s="224"/>
      <c r="AD263" s="224"/>
      <c r="AE263" s="255"/>
      <c r="AF263" s="224"/>
      <c r="AG263" s="224"/>
      <c r="AH263" s="2"/>
      <c r="AI263" s="262"/>
      <c r="AJ263" s="2"/>
      <c r="AK263" s="224"/>
      <c r="AL263" s="255"/>
      <c r="AM263" s="224"/>
      <c r="AN263" s="224"/>
      <c r="AO263" s="224"/>
      <c r="AP263" s="224"/>
      <c r="AQ263" s="224"/>
      <c r="AR263" s="224"/>
      <c r="AS263" s="255"/>
    </row>
    <row r="264" spans="1:45" x14ac:dyDescent="0.25">
      <c r="A264" s="18" t="str">
        <f>'Постановка объектов под напряже'!A266</f>
        <v>1.4.8</v>
      </c>
      <c r="B264" s="356" t="str">
        <f>'Постановка объектов под напряже'!B266</f>
        <v>ВЛ 110 кВ "Затон-Краснодонская"</v>
      </c>
      <c r="C264" s="18" t="str">
        <f>'Постановка объектов под напряже'!C266</f>
        <v>I_НС_2016_1.4.3</v>
      </c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18"/>
      <c r="AI264" s="356"/>
      <c r="AJ264" s="18"/>
      <c r="AK264" s="255"/>
      <c r="AL264" s="255"/>
      <c r="AM264" s="255"/>
      <c r="AN264" s="255"/>
      <c r="AO264" s="255"/>
      <c r="AP264" s="255"/>
      <c r="AQ264" s="255"/>
      <c r="AR264" s="255"/>
      <c r="AS264" s="255"/>
    </row>
    <row r="265" spans="1:45" ht="47.25" x14ac:dyDescent="0.25">
      <c r="A265" s="18" t="str">
        <f>'Постановка объектов под напряже'!A267</f>
        <v>1.5</v>
      </c>
      <c r="B265" s="356" t="str">
        <f>'Постановка объектов под напряже'!B267</f>
        <v>Покупка земельных участков для целей реализации инвестиционных проектов, всего, в том числе:</v>
      </c>
      <c r="C265" s="18" t="str">
        <f>'Постановка объектов под напряже'!C267</f>
        <v>Г</v>
      </c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18"/>
      <c r="AI265" s="356"/>
      <c r="AJ265" s="18"/>
      <c r="AK265" s="255"/>
      <c r="AL265" s="255"/>
      <c r="AM265" s="255"/>
      <c r="AN265" s="255"/>
      <c r="AO265" s="255"/>
      <c r="AP265" s="255"/>
      <c r="AQ265" s="255"/>
      <c r="AR265" s="255"/>
      <c r="AS265" s="255"/>
    </row>
    <row r="266" spans="1:45" ht="31.5" x14ac:dyDescent="0.25">
      <c r="A266" s="2" t="str">
        <f>'Постановка объектов под напряже'!A268</f>
        <v>1.6</v>
      </c>
      <c r="B266" s="262" t="str">
        <f>'Постановка объектов под напряже'!B268</f>
        <v>Прочие инвестиционные проекты, всего, в том числе:</v>
      </c>
      <c r="C266" s="2" t="str">
        <f>'Постановка объектов под напряже'!C268</f>
        <v>Г</v>
      </c>
      <c r="D266" s="224"/>
      <c r="E266" s="224"/>
      <c r="F266" s="224"/>
      <c r="G266" s="224"/>
      <c r="H266" s="224"/>
      <c r="I266" s="224"/>
      <c r="J266" s="255"/>
      <c r="K266" s="224"/>
      <c r="L266" s="224"/>
      <c r="M266" s="224"/>
      <c r="N266" s="224"/>
      <c r="O266" s="224"/>
      <c r="P266" s="224"/>
      <c r="Q266" s="255"/>
      <c r="R266" s="224"/>
      <c r="S266" s="224"/>
      <c r="T266" s="224"/>
      <c r="U266" s="224"/>
      <c r="V266" s="224"/>
      <c r="W266" s="224"/>
      <c r="X266" s="255"/>
      <c r="Y266" s="224"/>
      <c r="Z266" s="224"/>
      <c r="AA266" s="224"/>
      <c r="AB266" s="224"/>
      <c r="AC266" s="224"/>
      <c r="AD266" s="224"/>
      <c r="AE266" s="255"/>
      <c r="AF266" s="224"/>
      <c r="AG266" s="224"/>
      <c r="AH266" s="2"/>
      <c r="AI266" s="262"/>
      <c r="AJ266" s="2"/>
      <c r="AK266" s="224"/>
      <c r="AL266" s="255"/>
      <c r="AM266" s="224"/>
      <c r="AN266" s="224"/>
      <c r="AO266" s="224"/>
      <c r="AP266" s="224"/>
      <c r="AQ266" s="224"/>
      <c r="AR266" s="224"/>
      <c r="AS266" s="255"/>
    </row>
    <row r="267" spans="1:45" ht="31.5" x14ac:dyDescent="0.25">
      <c r="A267" s="2" t="str">
        <f>'Постановка объектов под напряже'!A269</f>
        <v>1.6.1</v>
      </c>
      <c r="B267" s="262" t="str">
        <f>'Постановка объектов под напряже'!B269</f>
        <v>Тестер высокочастотный ВЧТ-25М (6 шт.)</v>
      </c>
      <c r="C267" s="2" t="str">
        <f>'Постановка объектов под напряже'!C269</f>
        <v>I_ОНМ_2017_1.6.1</v>
      </c>
      <c r="D267" s="224"/>
      <c r="E267" s="224"/>
      <c r="F267" s="224"/>
      <c r="G267" s="224"/>
      <c r="H267" s="224"/>
      <c r="I267" s="224"/>
      <c r="J267" s="255">
        <f t="shared" si="3"/>
        <v>1</v>
      </c>
      <c r="K267" s="224"/>
      <c r="L267" s="224"/>
      <c r="M267" s="224"/>
      <c r="N267" s="224"/>
      <c r="O267" s="224"/>
      <c r="P267" s="224"/>
      <c r="Q267" s="255">
        <f>'Постановка объектов под напряже'!I269</f>
        <v>1</v>
      </c>
      <c r="R267" s="224"/>
      <c r="S267" s="224"/>
      <c r="T267" s="224"/>
      <c r="U267" s="224"/>
      <c r="V267" s="224"/>
      <c r="W267" s="224"/>
      <c r="X267" s="255"/>
      <c r="Y267" s="224"/>
      <c r="Z267" s="224"/>
      <c r="AA267" s="224"/>
      <c r="AB267" s="224"/>
      <c r="AC267" s="224"/>
      <c r="AD267" s="224"/>
      <c r="AE267" s="255"/>
      <c r="AF267" s="224"/>
      <c r="AG267" s="224"/>
      <c r="AH267" s="2"/>
      <c r="AI267" s="262"/>
      <c r="AJ267" s="2"/>
      <c r="AK267" s="224"/>
      <c r="AL267" s="255"/>
      <c r="AM267" s="224"/>
      <c r="AN267" s="224"/>
      <c r="AO267" s="224"/>
      <c r="AP267" s="224"/>
      <c r="AQ267" s="224"/>
      <c r="AR267" s="224"/>
      <c r="AS267" s="255"/>
    </row>
    <row r="268" spans="1:45" x14ac:dyDescent="0.25">
      <c r="A268" s="2" t="str">
        <f>'Постановка объектов под напряже'!A270</f>
        <v>1.6.2</v>
      </c>
      <c r="B268" s="262" t="str">
        <f>'Постановка объектов под напряже'!B270</f>
        <v>Магазин затуханий ВЧА-75М (11 шт.)</v>
      </c>
      <c r="C268" s="2" t="str">
        <f>'Постановка объектов под напряже'!C270</f>
        <v>I_ОНМ_2017_1.6.2</v>
      </c>
      <c r="D268" s="224"/>
      <c r="E268" s="224"/>
      <c r="F268" s="224"/>
      <c r="G268" s="224"/>
      <c r="H268" s="224"/>
      <c r="I268" s="224"/>
      <c r="J268" s="255">
        <f t="shared" si="3"/>
        <v>1</v>
      </c>
      <c r="K268" s="224"/>
      <c r="L268" s="224"/>
      <c r="M268" s="224"/>
      <c r="N268" s="224"/>
      <c r="O268" s="224"/>
      <c r="P268" s="224"/>
      <c r="Q268" s="255">
        <f>'Постановка объектов под напряже'!I270</f>
        <v>1</v>
      </c>
      <c r="R268" s="224"/>
      <c r="S268" s="224"/>
      <c r="T268" s="224"/>
      <c r="U268" s="224"/>
      <c r="V268" s="224"/>
      <c r="W268" s="224"/>
      <c r="X268" s="255"/>
      <c r="Y268" s="224"/>
      <c r="Z268" s="224"/>
      <c r="AA268" s="224"/>
      <c r="AB268" s="224"/>
      <c r="AC268" s="224"/>
      <c r="AD268" s="224"/>
      <c r="AE268" s="255"/>
      <c r="AF268" s="224"/>
      <c r="AG268" s="224"/>
      <c r="AH268" s="2"/>
      <c r="AI268" s="262"/>
      <c r="AJ268" s="2"/>
      <c r="AK268" s="224"/>
      <c r="AL268" s="255"/>
      <c r="AM268" s="224"/>
      <c r="AN268" s="224"/>
      <c r="AO268" s="224"/>
      <c r="AP268" s="224"/>
      <c r="AQ268" s="224"/>
      <c r="AR268" s="224"/>
      <c r="AS268" s="255"/>
    </row>
    <row r="269" spans="1:45" ht="47.25" x14ac:dyDescent="0.25">
      <c r="A269" s="2" t="str">
        <f>'Постановка объектов под напряже'!A271</f>
        <v>1.6.3</v>
      </c>
      <c r="B269" s="262" t="str">
        <f>'Постановка объектов под напряже'!B271</f>
        <v>Испытательный комплекс для РЗА РЕТОМ-51 (в комплекте с управляющим устройством и стойкой СПУ) (2 шт.)</v>
      </c>
      <c r="C269" s="2" t="str">
        <f>'Постановка объектов под напряже'!C271</f>
        <v>I_ОНМ_2017_1.6.3</v>
      </c>
      <c r="D269" s="224"/>
      <c r="E269" s="224"/>
      <c r="F269" s="224"/>
      <c r="G269" s="224"/>
      <c r="H269" s="224"/>
      <c r="I269" s="224"/>
      <c r="J269" s="255">
        <f t="shared" si="3"/>
        <v>1</v>
      </c>
      <c r="K269" s="224"/>
      <c r="L269" s="224"/>
      <c r="M269" s="224"/>
      <c r="N269" s="224"/>
      <c r="O269" s="224"/>
      <c r="P269" s="224"/>
      <c r="Q269" s="255">
        <f>'Постановка объектов под напряже'!I271</f>
        <v>1</v>
      </c>
      <c r="R269" s="224"/>
      <c r="S269" s="224"/>
      <c r="T269" s="224"/>
      <c r="U269" s="224"/>
      <c r="V269" s="224"/>
      <c r="W269" s="224"/>
      <c r="X269" s="255"/>
      <c r="Y269" s="224"/>
      <c r="Z269" s="224"/>
      <c r="AA269" s="224"/>
      <c r="AB269" s="224"/>
      <c r="AC269" s="224"/>
      <c r="AD269" s="224"/>
      <c r="AE269" s="255"/>
      <c r="AF269" s="224"/>
      <c r="AG269" s="224"/>
      <c r="AH269" s="2"/>
      <c r="AI269" s="262"/>
      <c r="AJ269" s="2"/>
      <c r="AK269" s="224"/>
      <c r="AL269" s="255"/>
      <c r="AM269" s="224"/>
      <c r="AN269" s="224"/>
      <c r="AO269" s="224"/>
      <c r="AP269" s="224"/>
      <c r="AQ269" s="224"/>
      <c r="AR269" s="224"/>
      <c r="AS269" s="255"/>
    </row>
    <row r="270" spans="1:45" x14ac:dyDescent="0.25">
      <c r="A270" s="2" t="str">
        <f>'Постановка объектов под напряже'!A272</f>
        <v>1.6.4</v>
      </c>
      <c r="B270" s="262" t="str">
        <f>'Постановка объектов под напряже'!B272</f>
        <v>Нептун 3 (3 шт.)</v>
      </c>
      <c r="C270" s="2" t="str">
        <f>'Постановка объектов под напряже'!C272</f>
        <v>I_ОНМ_2017_1.6.4</v>
      </c>
      <c r="D270" s="224"/>
      <c r="E270" s="224"/>
      <c r="F270" s="224"/>
      <c r="G270" s="224"/>
      <c r="H270" s="224"/>
      <c r="I270" s="224"/>
      <c r="J270" s="255">
        <f t="shared" si="3"/>
        <v>1</v>
      </c>
      <c r="K270" s="224"/>
      <c r="L270" s="224"/>
      <c r="M270" s="224"/>
      <c r="N270" s="224"/>
      <c r="O270" s="224"/>
      <c r="P270" s="224"/>
      <c r="Q270" s="255">
        <f>'Постановка объектов под напряже'!I272</f>
        <v>1</v>
      </c>
      <c r="R270" s="224"/>
      <c r="S270" s="224"/>
      <c r="T270" s="224"/>
      <c r="U270" s="224"/>
      <c r="V270" s="224"/>
      <c r="W270" s="224"/>
      <c r="X270" s="255"/>
      <c r="Y270" s="224"/>
      <c r="Z270" s="224"/>
      <c r="AA270" s="224"/>
      <c r="AB270" s="224"/>
      <c r="AC270" s="224"/>
      <c r="AD270" s="224"/>
      <c r="AE270" s="255"/>
      <c r="AF270" s="224"/>
      <c r="AG270" s="224"/>
      <c r="AH270" s="2"/>
      <c r="AI270" s="262"/>
      <c r="AJ270" s="2"/>
      <c r="AK270" s="224"/>
      <c r="AL270" s="255"/>
      <c r="AM270" s="224"/>
      <c r="AN270" s="224"/>
      <c r="AO270" s="224"/>
      <c r="AP270" s="224"/>
      <c r="AQ270" s="224"/>
      <c r="AR270" s="224"/>
      <c r="AS270" s="255"/>
    </row>
    <row r="271" spans="1:45" x14ac:dyDescent="0.25">
      <c r="A271" s="2" t="str">
        <f>'Постановка объектов под напряже'!A273</f>
        <v>1.6.5</v>
      </c>
      <c r="B271" s="262" t="str">
        <f>'Постановка объектов под напряже'!B273</f>
        <v>Бензопила Husqvarna 395 XP (2 шт.)</v>
      </c>
      <c r="C271" s="2" t="str">
        <f>'Постановка объектов под напряже'!C273</f>
        <v>I_ОНМ_2017_1.6.5</v>
      </c>
      <c r="D271" s="224"/>
      <c r="E271" s="224"/>
      <c r="F271" s="224"/>
      <c r="G271" s="224"/>
      <c r="H271" s="224"/>
      <c r="I271" s="224"/>
      <c r="J271" s="255">
        <f t="shared" si="3"/>
        <v>1</v>
      </c>
      <c r="K271" s="224"/>
      <c r="L271" s="224"/>
      <c r="M271" s="224"/>
      <c r="N271" s="224"/>
      <c r="O271" s="224"/>
      <c r="P271" s="224"/>
      <c r="Q271" s="255">
        <f>'Постановка объектов под напряже'!I273</f>
        <v>1</v>
      </c>
      <c r="R271" s="224"/>
      <c r="S271" s="224"/>
      <c r="T271" s="224"/>
      <c r="U271" s="224"/>
      <c r="V271" s="224"/>
      <c r="W271" s="224"/>
      <c r="X271" s="255"/>
      <c r="Y271" s="224"/>
      <c r="Z271" s="224"/>
      <c r="AA271" s="224"/>
      <c r="AB271" s="224"/>
      <c r="AC271" s="224"/>
      <c r="AD271" s="224"/>
      <c r="AE271" s="255"/>
      <c r="AF271" s="224"/>
      <c r="AG271" s="224"/>
      <c r="AH271" s="2"/>
      <c r="AI271" s="262"/>
      <c r="AJ271" s="2"/>
      <c r="AK271" s="224"/>
      <c r="AL271" s="255"/>
      <c r="AM271" s="224"/>
      <c r="AN271" s="224"/>
      <c r="AO271" s="224"/>
      <c r="AP271" s="224"/>
      <c r="AQ271" s="224"/>
      <c r="AR271" s="224"/>
      <c r="AS271" s="255"/>
    </row>
    <row r="272" spans="1:45" x14ac:dyDescent="0.25">
      <c r="A272" s="2" t="str">
        <f>'Постановка объектов под напряже'!A274</f>
        <v>1.6.6</v>
      </c>
      <c r="B272" s="262" t="str">
        <f>'Постановка объектов под напряже'!B274</f>
        <v>Кусторез Husqvarna 555 Fx (2 шт.)</v>
      </c>
      <c r="C272" s="2" t="str">
        <f>'Постановка объектов под напряже'!C274</f>
        <v>I_ОНМ_2017_1.6.6</v>
      </c>
      <c r="D272" s="224"/>
      <c r="E272" s="224"/>
      <c r="F272" s="224"/>
      <c r="G272" s="224"/>
      <c r="H272" s="224"/>
      <c r="I272" s="224"/>
      <c r="J272" s="255">
        <f t="shared" si="3"/>
        <v>1</v>
      </c>
      <c r="K272" s="224"/>
      <c r="L272" s="224"/>
      <c r="M272" s="224"/>
      <c r="N272" s="224"/>
      <c r="O272" s="224"/>
      <c r="P272" s="224"/>
      <c r="Q272" s="255">
        <f>'Постановка объектов под напряже'!I274</f>
        <v>1</v>
      </c>
      <c r="R272" s="224"/>
      <c r="S272" s="224"/>
      <c r="T272" s="224"/>
      <c r="U272" s="224"/>
      <c r="V272" s="224"/>
      <c r="W272" s="224"/>
      <c r="X272" s="255"/>
      <c r="Y272" s="224"/>
      <c r="Z272" s="224"/>
      <c r="AA272" s="224"/>
      <c r="AB272" s="224"/>
      <c r="AC272" s="224"/>
      <c r="AD272" s="224"/>
      <c r="AE272" s="255"/>
      <c r="AF272" s="224"/>
      <c r="AG272" s="224"/>
      <c r="AH272" s="2"/>
      <c r="AI272" s="262"/>
      <c r="AJ272" s="2"/>
      <c r="AK272" s="224"/>
      <c r="AL272" s="255"/>
      <c r="AM272" s="224"/>
      <c r="AN272" s="224"/>
      <c r="AO272" s="224"/>
      <c r="AP272" s="224"/>
      <c r="AQ272" s="224"/>
      <c r="AR272" s="224"/>
      <c r="AS272" s="255"/>
    </row>
    <row r="273" spans="1:45" ht="31.5" x14ac:dyDescent="0.25">
      <c r="A273" s="2" t="str">
        <f>'Постановка объектов под напряже'!A275</f>
        <v>1.6.7</v>
      </c>
      <c r="B273" s="262" t="str">
        <f>'Постановка объектов под напряже'!B275</f>
        <v>Бензиновый опрыскиватель Maruyama MD181DX (1 шт.)</v>
      </c>
      <c r="C273" s="2" t="str">
        <f>'Постановка объектов под напряже'!C275</f>
        <v>I_ОНМ_2017_1.6.7</v>
      </c>
      <c r="D273" s="224"/>
      <c r="E273" s="224"/>
      <c r="F273" s="224"/>
      <c r="G273" s="224"/>
      <c r="H273" s="224"/>
      <c r="I273" s="224"/>
      <c r="J273" s="255">
        <f t="shared" si="3"/>
        <v>1</v>
      </c>
      <c r="K273" s="224"/>
      <c r="L273" s="224"/>
      <c r="M273" s="224"/>
      <c r="N273" s="224"/>
      <c r="O273" s="224"/>
      <c r="P273" s="224"/>
      <c r="Q273" s="255">
        <f>'Постановка объектов под напряже'!I275</f>
        <v>1</v>
      </c>
      <c r="R273" s="224"/>
      <c r="S273" s="224"/>
      <c r="T273" s="224"/>
      <c r="U273" s="224"/>
      <c r="V273" s="224"/>
      <c r="W273" s="224"/>
      <c r="X273" s="255"/>
      <c r="Y273" s="224"/>
      <c r="Z273" s="224"/>
      <c r="AA273" s="224"/>
      <c r="AB273" s="224"/>
      <c r="AC273" s="224"/>
      <c r="AD273" s="224"/>
      <c r="AE273" s="255"/>
      <c r="AF273" s="224"/>
      <c r="AG273" s="224"/>
      <c r="AH273" s="2"/>
      <c r="AI273" s="262"/>
      <c r="AJ273" s="2"/>
      <c r="AK273" s="224"/>
      <c r="AL273" s="255"/>
      <c r="AM273" s="224"/>
      <c r="AN273" s="224"/>
      <c r="AO273" s="224"/>
      <c r="AP273" s="224"/>
      <c r="AQ273" s="224"/>
      <c r="AR273" s="224"/>
      <c r="AS273" s="255"/>
    </row>
    <row r="274" spans="1:45" ht="31.5" x14ac:dyDescent="0.25">
      <c r="A274" s="2" t="str">
        <f>'Постановка объектов под напряже'!A276</f>
        <v>1.6.8</v>
      </c>
      <c r="B274" s="262" t="str">
        <f>'Постановка объектов под напряже'!B276</f>
        <v>Фрезерно-сверлильный станок JET JMD-X1 50000025M (1 шт.)</v>
      </c>
      <c r="C274" s="2" t="str">
        <f>'Постановка объектов под напряже'!C276</f>
        <v>I_ОНМ_2017_1.6.8</v>
      </c>
      <c r="D274" s="224"/>
      <c r="E274" s="224"/>
      <c r="F274" s="224"/>
      <c r="G274" s="224"/>
      <c r="H274" s="224"/>
      <c r="I274" s="224"/>
      <c r="J274" s="255">
        <f t="shared" si="3"/>
        <v>1</v>
      </c>
      <c r="K274" s="224"/>
      <c r="L274" s="224"/>
      <c r="M274" s="224"/>
      <c r="N274" s="224"/>
      <c r="O274" s="224"/>
      <c r="P274" s="224"/>
      <c r="Q274" s="255">
        <f>'Постановка объектов под напряже'!I276</f>
        <v>1</v>
      </c>
      <c r="R274" s="224"/>
      <c r="S274" s="224"/>
      <c r="T274" s="224"/>
      <c r="U274" s="224"/>
      <c r="V274" s="224"/>
      <c r="W274" s="224"/>
      <c r="X274" s="255"/>
      <c r="Y274" s="224"/>
      <c r="Z274" s="224"/>
      <c r="AA274" s="224"/>
      <c r="AB274" s="224"/>
      <c r="AC274" s="224"/>
      <c r="AD274" s="224"/>
      <c r="AE274" s="255"/>
      <c r="AF274" s="224"/>
      <c r="AG274" s="224"/>
      <c r="AH274" s="2"/>
      <c r="AI274" s="262"/>
      <c r="AJ274" s="2"/>
      <c r="AK274" s="224"/>
      <c r="AL274" s="255"/>
      <c r="AM274" s="224"/>
      <c r="AN274" s="224"/>
      <c r="AO274" s="224"/>
      <c r="AP274" s="224"/>
      <c r="AQ274" s="224"/>
      <c r="AR274" s="224"/>
      <c r="AS274" s="255"/>
    </row>
    <row r="275" spans="1:45" ht="31.5" x14ac:dyDescent="0.25">
      <c r="A275" s="2" t="str">
        <f>'Постановка объектов под напряже'!A277</f>
        <v>1.6.9</v>
      </c>
      <c r="B275" s="262" t="str">
        <f>'Постановка объектов под напряже'!B277</f>
        <v>Синхронный генератор GV 7000A Wacker Neuson (1 шт.)</v>
      </c>
      <c r="C275" s="2" t="str">
        <f>'Постановка объектов под напряже'!C277</f>
        <v>I_ОНМ_2017_1.6.9</v>
      </c>
      <c r="D275" s="224"/>
      <c r="E275" s="224"/>
      <c r="F275" s="224"/>
      <c r="G275" s="224"/>
      <c r="H275" s="224"/>
      <c r="I275" s="224"/>
      <c r="J275" s="255">
        <f t="shared" si="3"/>
        <v>1</v>
      </c>
      <c r="K275" s="224"/>
      <c r="L275" s="224"/>
      <c r="M275" s="224"/>
      <c r="N275" s="224"/>
      <c r="O275" s="224"/>
      <c r="P275" s="224"/>
      <c r="Q275" s="255">
        <f>'Постановка объектов под напряже'!I277</f>
        <v>1</v>
      </c>
      <c r="R275" s="224"/>
      <c r="S275" s="224"/>
      <c r="T275" s="224"/>
      <c r="U275" s="224"/>
      <c r="V275" s="224"/>
      <c r="W275" s="224"/>
      <c r="X275" s="255"/>
      <c r="Y275" s="224"/>
      <c r="Z275" s="224"/>
      <c r="AA275" s="224"/>
      <c r="AB275" s="224"/>
      <c r="AC275" s="224"/>
      <c r="AD275" s="224"/>
      <c r="AE275" s="255"/>
      <c r="AF275" s="224"/>
      <c r="AG275" s="224"/>
      <c r="AH275" s="2"/>
      <c r="AI275" s="262"/>
      <c r="AJ275" s="2"/>
      <c r="AK275" s="224"/>
      <c r="AL275" s="255"/>
      <c r="AM275" s="224"/>
      <c r="AN275" s="224"/>
      <c r="AO275" s="224"/>
      <c r="AP275" s="224"/>
      <c r="AQ275" s="224"/>
      <c r="AR275" s="224"/>
      <c r="AS275" s="255"/>
    </row>
    <row r="276" spans="1:45" ht="31.5" x14ac:dyDescent="0.25">
      <c r="A276" s="2" t="str">
        <f>'Постановка объектов под напряже'!A278</f>
        <v>1.6.10</v>
      </c>
      <c r="B276" s="262" t="str">
        <f>'Постановка объектов под напряже'!B278</f>
        <v>Приобретение оргтехники для ОИТиСК (1 комплект)</v>
      </c>
      <c r="C276" s="2" t="str">
        <f>'Постановка объектов под напряже'!C278</f>
        <v>I_ОНМ_2017_1.6.13</v>
      </c>
      <c r="D276" s="224"/>
      <c r="E276" s="224"/>
      <c r="F276" s="224"/>
      <c r="G276" s="224"/>
      <c r="H276" s="224"/>
      <c r="I276" s="224"/>
      <c r="J276" s="255">
        <f t="shared" ref="J276:J330" si="4">Q276+X276+AE276+AL276+AS276</f>
        <v>1</v>
      </c>
      <c r="K276" s="224"/>
      <c r="L276" s="224"/>
      <c r="M276" s="224"/>
      <c r="N276" s="224"/>
      <c r="O276" s="224"/>
      <c r="P276" s="224"/>
      <c r="Q276" s="255">
        <f>'Постановка объектов под напряже'!I278</f>
        <v>1</v>
      </c>
      <c r="R276" s="224"/>
      <c r="S276" s="224"/>
      <c r="T276" s="224"/>
      <c r="U276" s="224"/>
      <c r="V276" s="224"/>
      <c r="W276" s="224"/>
      <c r="X276" s="255"/>
      <c r="Y276" s="224"/>
      <c r="Z276" s="224"/>
      <c r="AA276" s="224"/>
      <c r="AB276" s="224"/>
      <c r="AC276" s="224"/>
      <c r="AD276" s="224"/>
      <c r="AE276" s="255"/>
      <c r="AF276" s="224"/>
      <c r="AG276" s="224"/>
      <c r="AH276" s="2"/>
      <c r="AI276" s="262"/>
      <c r="AJ276" s="2"/>
      <c r="AK276" s="224"/>
      <c r="AL276" s="255"/>
      <c r="AM276" s="224"/>
      <c r="AN276" s="224"/>
      <c r="AO276" s="224"/>
      <c r="AP276" s="224"/>
      <c r="AQ276" s="224"/>
      <c r="AR276" s="224"/>
      <c r="AS276" s="255"/>
    </row>
    <row r="277" spans="1:45" x14ac:dyDescent="0.25">
      <c r="A277" s="2" t="str">
        <f>'Постановка объектов под напряже'!A279</f>
        <v>1.6.11</v>
      </c>
      <c r="B277" s="262" t="str">
        <f>'Постановка объектов под напряже'!B279</f>
        <v>КАМАЗ-45141,с/с, 6х6,14т. (1 шт.)</v>
      </c>
      <c r="C277" s="2" t="str">
        <f>'Постановка объектов под напряже'!C279</f>
        <v>I_ОНМ_2017_1.6.15</v>
      </c>
      <c r="D277" s="224"/>
      <c r="E277" s="224"/>
      <c r="F277" s="224"/>
      <c r="G277" s="224"/>
      <c r="H277" s="224"/>
      <c r="I277" s="224"/>
      <c r="J277" s="255">
        <f t="shared" si="4"/>
        <v>1</v>
      </c>
      <c r="K277" s="224"/>
      <c r="L277" s="224"/>
      <c r="M277" s="224"/>
      <c r="N277" s="224"/>
      <c r="O277" s="224"/>
      <c r="P277" s="224"/>
      <c r="Q277" s="255">
        <f>'Постановка объектов под напряже'!I279</f>
        <v>1</v>
      </c>
      <c r="R277" s="224"/>
      <c r="S277" s="224"/>
      <c r="T277" s="224"/>
      <c r="U277" s="224"/>
      <c r="V277" s="224"/>
      <c r="W277" s="224"/>
      <c r="X277" s="255"/>
      <c r="Y277" s="224"/>
      <c r="Z277" s="224"/>
      <c r="AA277" s="224"/>
      <c r="AB277" s="224"/>
      <c r="AC277" s="224"/>
      <c r="AD277" s="224"/>
      <c r="AE277" s="255"/>
      <c r="AF277" s="224"/>
      <c r="AG277" s="224"/>
      <c r="AH277" s="2"/>
      <c r="AI277" s="262"/>
      <c r="AJ277" s="2"/>
      <c r="AK277" s="224"/>
      <c r="AL277" s="255"/>
      <c r="AM277" s="224"/>
      <c r="AN277" s="224"/>
      <c r="AO277" s="224"/>
      <c r="AP277" s="224"/>
      <c r="AQ277" s="224"/>
      <c r="AR277" s="224"/>
      <c r="AS277" s="255"/>
    </row>
    <row r="278" spans="1:45" ht="31.5" x14ac:dyDescent="0.25">
      <c r="A278" s="2" t="str">
        <f>'Постановка объектов под напряже'!A280</f>
        <v>1.6.12</v>
      </c>
      <c r="B278" s="262" t="str">
        <f>'Постановка объектов под напряже'!B280</f>
        <v>Бригадный а/м на базе КАМАЗ 43118 (1 шт.)</v>
      </c>
      <c r="C278" s="2" t="str">
        <f>'Постановка объектов под напряже'!C280</f>
        <v>I_ОНМ_2017_1.6.16</v>
      </c>
      <c r="D278" s="224"/>
      <c r="E278" s="224"/>
      <c r="F278" s="224"/>
      <c r="G278" s="224"/>
      <c r="H278" s="224"/>
      <c r="I278" s="224"/>
      <c r="J278" s="255">
        <f t="shared" si="4"/>
        <v>1</v>
      </c>
      <c r="K278" s="224"/>
      <c r="L278" s="224"/>
      <c r="M278" s="224"/>
      <c r="N278" s="224"/>
      <c r="O278" s="224"/>
      <c r="P278" s="224"/>
      <c r="Q278" s="255">
        <f>'Постановка объектов под напряже'!I280</f>
        <v>1</v>
      </c>
      <c r="R278" s="224"/>
      <c r="S278" s="224"/>
      <c r="T278" s="224"/>
      <c r="U278" s="224"/>
      <c r="V278" s="224"/>
      <c r="W278" s="224"/>
      <c r="X278" s="255"/>
      <c r="Y278" s="224"/>
      <c r="Z278" s="224"/>
      <c r="AA278" s="224"/>
      <c r="AB278" s="224"/>
      <c r="AC278" s="224"/>
      <c r="AD278" s="224"/>
      <c r="AE278" s="255"/>
      <c r="AF278" s="224"/>
      <c r="AG278" s="224"/>
      <c r="AH278" s="2"/>
      <c r="AI278" s="262"/>
      <c r="AJ278" s="2"/>
      <c r="AK278" s="224"/>
      <c r="AL278" s="255"/>
      <c r="AM278" s="224"/>
      <c r="AN278" s="224"/>
      <c r="AO278" s="224"/>
      <c r="AP278" s="224"/>
      <c r="AQ278" s="224"/>
      <c r="AR278" s="224"/>
      <c r="AS278" s="255"/>
    </row>
    <row r="279" spans="1:45" x14ac:dyDescent="0.25">
      <c r="A279" s="2" t="str">
        <f>'Постановка объектов под напряже'!A281</f>
        <v>1.6.13</v>
      </c>
      <c r="B279" s="262" t="str">
        <f>'Постановка объектов под напряже'!B281</f>
        <v>ГАЗ-2705, (7 мест), дизель (1 шт.)</v>
      </c>
      <c r="C279" s="2" t="str">
        <f>'Постановка объектов под напряже'!C281</f>
        <v>I_ОНМ_2017_1.6.17</v>
      </c>
      <c r="D279" s="224"/>
      <c r="E279" s="224"/>
      <c r="F279" s="224"/>
      <c r="G279" s="224"/>
      <c r="H279" s="224"/>
      <c r="I279" s="224"/>
      <c r="J279" s="255">
        <f t="shared" si="4"/>
        <v>1</v>
      </c>
      <c r="K279" s="224"/>
      <c r="L279" s="224"/>
      <c r="M279" s="224"/>
      <c r="N279" s="224"/>
      <c r="O279" s="224"/>
      <c r="P279" s="224"/>
      <c r="Q279" s="255">
        <f>'Постановка объектов под напряже'!I281</f>
        <v>1</v>
      </c>
      <c r="R279" s="224"/>
      <c r="S279" s="224"/>
      <c r="T279" s="224"/>
      <c r="U279" s="224"/>
      <c r="V279" s="224"/>
      <c r="W279" s="224"/>
      <c r="X279" s="255"/>
      <c r="Y279" s="224"/>
      <c r="Z279" s="224"/>
      <c r="AA279" s="224"/>
      <c r="AB279" s="224"/>
      <c r="AC279" s="224"/>
      <c r="AD279" s="224"/>
      <c r="AE279" s="255"/>
      <c r="AF279" s="224"/>
      <c r="AG279" s="224"/>
      <c r="AH279" s="2"/>
      <c r="AI279" s="262"/>
      <c r="AJ279" s="2"/>
      <c r="AK279" s="224"/>
      <c r="AL279" s="255"/>
      <c r="AM279" s="224"/>
      <c r="AN279" s="224"/>
      <c r="AO279" s="224"/>
      <c r="AP279" s="224"/>
      <c r="AQ279" s="224"/>
      <c r="AR279" s="224"/>
      <c r="AS279" s="255"/>
    </row>
    <row r="280" spans="1:45" x14ac:dyDescent="0.25">
      <c r="A280" s="2" t="str">
        <f>'Постановка объектов под напряже'!A282</f>
        <v>1.6.14</v>
      </c>
      <c r="B280" s="262" t="str">
        <f>'Постановка объектов под напряже'!B282</f>
        <v>Газ-2217 Соболь (6 мест) (1 шт.)</v>
      </c>
      <c r="C280" s="2" t="str">
        <f>'Постановка объектов под напряже'!C282</f>
        <v>I_ОНМ_2017_1.6.20</v>
      </c>
      <c r="D280" s="224"/>
      <c r="E280" s="224"/>
      <c r="F280" s="224"/>
      <c r="G280" s="224"/>
      <c r="H280" s="224"/>
      <c r="I280" s="224"/>
      <c r="J280" s="255">
        <f t="shared" si="4"/>
        <v>1</v>
      </c>
      <c r="K280" s="224"/>
      <c r="L280" s="224"/>
      <c r="M280" s="224"/>
      <c r="N280" s="224"/>
      <c r="O280" s="224"/>
      <c r="P280" s="224"/>
      <c r="Q280" s="255">
        <f>'Постановка объектов под напряже'!I282</f>
        <v>1</v>
      </c>
      <c r="R280" s="224"/>
      <c r="S280" s="224"/>
      <c r="T280" s="224"/>
      <c r="U280" s="224"/>
      <c r="V280" s="224"/>
      <c r="W280" s="224"/>
      <c r="X280" s="255"/>
      <c r="Y280" s="224"/>
      <c r="Z280" s="224"/>
      <c r="AA280" s="224"/>
      <c r="AB280" s="224"/>
      <c r="AC280" s="224"/>
      <c r="AD280" s="224"/>
      <c r="AE280" s="255"/>
      <c r="AF280" s="224"/>
      <c r="AG280" s="224"/>
      <c r="AH280" s="2"/>
      <c r="AI280" s="262"/>
      <c r="AJ280" s="2"/>
      <c r="AK280" s="224"/>
      <c r="AL280" s="255"/>
      <c r="AM280" s="224"/>
      <c r="AN280" s="224"/>
      <c r="AO280" s="224"/>
      <c r="AP280" s="224"/>
      <c r="AQ280" s="224"/>
      <c r="AR280" s="224"/>
      <c r="AS280" s="255"/>
    </row>
    <row r="281" spans="1:45" x14ac:dyDescent="0.25">
      <c r="A281" s="2" t="str">
        <f>'Постановка объектов под напряже'!A283</f>
        <v>1.6.15</v>
      </c>
      <c r="B281" s="262" t="str">
        <f>'Постановка объектов под напряже'!B283</f>
        <v>Приобретение ноутбука Lenovo</v>
      </c>
      <c r="C281" s="2" t="str">
        <f>'Постановка объектов под напряже'!C283</f>
        <v>I_ОНМ_2017_1.6.21</v>
      </c>
      <c r="D281" s="224"/>
      <c r="E281" s="224"/>
      <c r="F281" s="224"/>
      <c r="G281" s="224"/>
      <c r="H281" s="224"/>
      <c r="I281" s="224"/>
      <c r="J281" s="255">
        <f t="shared" si="4"/>
        <v>1</v>
      </c>
      <c r="K281" s="224"/>
      <c r="L281" s="224"/>
      <c r="M281" s="224"/>
      <c r="N281" s="224"/>
      <c r="O281" s="224"/>
      <c r="P281" s="224"/>
      <c r="Q281" s="255">
        <f>'Постановка объектов под напряже'!I283</f>
        <v>1</v>
      </c>
      <c r="R281" s="224"/>
      <c r="S281" s="224"/>
      <c r="T281" s="224"/>
      <c r="U281" s="224"/>
      <c r="V281" s="224"/>
      <c r="W281" s="224"/>
      <c r="X281" s="255"/>
      <c r="Y281" s="224"/>
      <c r="Z281" s="224"/>
      <c r="AA281" s="224"/>
      <c r="AB281" s="224"/>
      <c r="AC281" s="224"/>
      <c r="AD281" s="224"/>
      <c r="AE281" s="255"/>
      <c r="AF281" s="224"/>
      <c r="AG281" s="224"/>
      <c r="AH281" s="2"/>
      <c r="AI281" s="262"/>
      <c r="AJ281" s="2"/>
      <c r="AK281" s="224"/>
      <c r="AL281" s="255"/>
      <c r="AM281" s="224"/>
      <c r="AN281" s="224"/>
      <c r="AO281" s="224"/>
      <c r="AP281" s="224"/>
      <c r="AQ281" s="224"/>
      <c r="AR281" s="224"/>
      <c r="AS281" s="255"/>
    </row>
    <row r="282" spans="1:45" x14ac:dyDescent="0.25">
      <c r="A282" s="2" t="str">
        <f>'Постановка объектов под напряже'!A284</f>
        <v>1.6.16</v>
      </c>
      <c r="B282" s="262" t="str">
        <f>'Постановка объектов под напряже'!B284</f>
        <v>Ямаха викинг (3 шт.)</v>
      </c>
      <c r="C282" s="2" t="str">
        <f>'Постановка объектов под напряже'!C284</f>
        <v>I_ОНМ_2018_1.6.8</v>
      </c>
      <c r="D282" s="224"/>
      <c r="E282" s="224"/>
      <c r="F282" s="224"/>
      <c r="G282" s="224"/>
      <c r="H282" s="224"/>
      <c r="I282" s="224"/>
      <c r="J282" s="255"/>
      <c r="K282" s="224"/>
      <c r="L282" s="224"/>
      <c r="M282" s="224"/>
      <c r="N282" s="224"/>
      <c r="O282" s="224"/>
      <c r="P282" s="224"/>
      <c r="Q282" s="255"/>
      <c r="R282" s="224"/>
      <c r="S282" s="224"/>
      <c r="T282" s="224"/>
      <c r="U282" s="224"/>
      <c r="V282" s="224"/>
      <c r="W282" s="224"/>
      <c r="X282" s="255"/>
      <c r="Y282" s="224"/>
      <c r="Z282" s="224"/>
      <c r="AA282" s="224"/>
      <c r="AB282" s="224"/>
      <c r="AC282" s="224"/>
      <c r="AD282" s="224"/>
      <c r="AE282" s="255"/>
      <c r="AF282" s="224"/>
      <c r="AG282" s="224"/>
      <c r="AH282" s="2"/>
      <c r="AI282" s="262"/>
      <c r="AJ282" s="2"/>
      <c r="AK282" s="224"/>
      <c r="AL282" s="255"/>
      <c r="AM282" s="224"/>
      <c r="AN282" s="224"/>
      <c r="AO282" s="224"/>
      <c r="AP282" s="224"/>
      <c r="AQ282" s="224"/>
      <c r="AR282" s="224"/>
      <c r="AS282" s="255"/>
    </row>
    <row r="283" spans="1:45" ht="47.25" x14ac:dyDescent="0.25">
      <c r="A283" s="2" t="str">
        <f>'Постановка объектов под напряже'!A285</f>
        <v>1.6.17</v>
      </c>
      <c r="B283" s="262" t="str">
        <f>'Постановка объектов под напряже'!B285</f>
        <v>МЗСА-817711.001-05 с тентом, уклон спереди.(стойка, зап. Кол. С креплением) 5 шт.</v>
      </c>
      <c r="C283" s="2" t="str">
        <f>'Постановка объектов под напряже'!C285</f>
        <v>I_ОНМ_2018_1.6.9</v>
      </c>
      <c r="D283" s="224"/>
      <c r="E283" s="224"/>
      <c r="F283" s="224"/>
      <c r="G283" s="224"/>
      <c r="H283" s="224"/>
      <c r="I283" s="224"/>
      <c r="J283" s="255"/>
      <c r="K283" s="224"/>
      <c r="L283" s="224"/>
      <c r="M283" s="224"/>
      <c r="N283" s="224"/>
      <c r="O283" s="224"/>
      <c r="P283" s="224"/>
      <c r="Q283" s="255"/>
      <c r="R283" s="224"/>
      <c r="S283" s="224"/>
      <c r="T283" s="224"/>
      <c r="U283" s="224"/>
      <c r="V283" s="224"/>
      <c r="W283" s="224"/>
      <c r="X283" s="255"/>
      <c r="Y283" s="224"/>
      <c r="Z283" s="224"/>
      <c r="AA283" s="224"/>
      <c r="AB283" s="224"/>
      <c r="AC283" s="224"/>
      <c r="AD283" s="224"/>
      <c r="AE283" s="255"/>
      <c r="AF283" s="224"/>
      <c r="AG283" s="224"/>
      <c r="AH283" s="2"/>
      <c r="AI283" s="262"/>
      <c r="AJ283" s="2"/>
      <c r="AK283" s="224"/>
      <c r="AL283" s="255"/>
      <c r="AM283" s="224"/>
      <c r="AN283" s="224"/>
      <c r="AO283" s="224"/>
      <c r="AP283" s="224"/>
      <c r="AQ283" s="224"/>
      <c r="AR283" s="224"/>
      <c r="AS283" s="255"/>
    </row>
    <row r="284" spans="1:45" x14ac:dyDescent="0.25">
      <c r="A284" s="2" t="str">
        <f>'Постановка объектов под напряже'!A286</f>
        <v>1.6.18</v>
      </c>
      <c r="B284" s="262" t="str">
        <f>'Постановка объектов под напряже'!B286</f>
        <v>Газ-2705, 7 мест, диз. Дв. (4 шт)</v>
      </c>
      <c r="C284" s="2" t="str">
        <f>'Постановка объектов под напряже'!C286</f>
        <v>I_ОНМ_2018_1.6.10</v>
      </c>
      <c r="D284" s="224"/>
      <c r="E284" s="224"/>
      <c r="F284" s="224"/>
      <c r="G284" s="224"/>
      <c r="H284" s="224"/>
      <c r="I284" s="224"/>
      <c r="J284" s="255"/>
      <c r="K284" s="224"/>
      <c r="L284" s="224"/>
      <c r="M284" s="224"/>
      <c r="N284" s="224"/>
      <c r="O284" s="224"/>
      <c r="P284" s="224"/>
      <c r="Q284" s="255"/>
      <c r="R284" s="224"/>
      <c r="S284" s="224"/>
      <c r="T284" s="224"/>
      <c r="U284" s="224"/>
      <c r="V284" s="224"/>
      <c r="W284" s="224"/>
      <c r="X284" s="255"/>
      <c r="Y284" s="224"/>
      <c r="Z284" s="224"/>
      <c r="AA284" s="224"/>
      <c r="AB284" s="224"/>
      <c r="AC284" s="224"/>
      <c r="AD284" s="224"/>
      <c r="AE284" s="255"/>
      <c r="AF284" s="224"/>
      <c r="AG284" s="224"/>
      <c r="AH284" s="2"/>
      <c r="AI284" s="262"/>
      <c r="AJ284" s="2"/>
      <c r="AK284" s="224"/>
      <c r="AL284" s="255"/>
      <c r="AM284" s="224"/>
      <c r="AN284" s="224"/>
      <c r="AO284" s="224"/>
      <c r="AP284" s="224"/>
      <c r="AQ284" s="224"/>
      <c r="AR284" s="224"/>
      <c r="AS284" s="255"/>
    </row>
    <row r="285" spans="1:45" x14ac:dyDescent="0.25">
      <c r="A285" s="2" t="str">
        <f>'Постановка объектов под напряже'!A287</f>
        <v>1.6.19</v>
      </c>
      <c r="B285" s="262" t="str">
        <f>'Постановка объектов под напряже'!B287</f>
        <v>ГАЗель NEXT ГАЗ-A65R32, Турист.</v>
      </c>
      <c r="C285" s="2" t="str">
        <f>'Постановка объектов под напряже'!C287</f>
        <v>I_ОНМ_2018_1.6.13</v>
      </c>
      <c r="D285" s="224"/>
      <c r="E285" s="224"/>
      <c r="F285" s="224"/>
      <c r="G285" s="224"/>
      <c r="H285" s="224"/>
      <c r="I285" s="224"/>
      <c r="J285" s="255"/>
      <c r="K285" s="224"/>
      <c r="L285" s="224"/>
      <c r="M285" s="224"/>
      <c r="N285" s="224"/>
      <c r="O285" s="224"/>
      <c r="P285" s="224"/>
      <c r="Q285" s="255"/>
      <c r="R285" s="224"/>
      <c r="S285" s="224"/>
      <c r="T285" s="224"/>
      <c r="U285" s="224"/>
      <c r="V285" s="224"/>
      <c r="W285" s="224"/>
      <c r="X285" s="255"/>
      <c r="Y285" s="224"/>
      <c r="Z285" s="224"/>
      <c r="AA285" s="224"/>
      <c r="AB285" s="224"/>
      <c r="AC285" s="224"/>
      <c r="AD285" s="224"/>
      <c r="AE285" s="255"/>
      <c r="AF285" s="224"/>
      <c r="AG285" s="224"/>
      <c r="AH285" s="2"/>
      <c r="AI285" s="262"/>
      <c r="AJ285" s="2"/>
      <c r="AK285" s="224"/>
      <c r="AL285" s="255"/>
      <c r="AM285" s="224"/>
      <c r="AN285" s="224"/>
      <c r="AO285" s="224"/>
      <c r="AP285" s="224"/>
      <c r="AQ285" s="224"/>
      <c r="AR285" s="224"/>
      <c r="AS285" s="255"/>
    </row>
    <row r="286" spans="1:45" ht="31.5" x14ac:dyDescent="0.25">
      <c r="A286" s="2" t="str">
        <f>'Постановка объектов под напряже'!A288</f>
        <v>1.6.20</v>
      </c>
      <c r="B286" s="262" t="str">
        <f>'Постановка объектов под напряже'!B288</f>
        <v>Приобретение 20 местного пасажирского автобуса  2 шт.</v>
      </c>
      <c r="C286" s="2" t="str">
        <f>'Постановка объектов под напряже'!C288</f>
        <v>I_ОНМ_2018_1.6.14</v>
      </c>
      <c r="D286" s="224"/>
      <c r="E286" s="224"/>
      <c r="F286" s="224"/>
      <c r="G286" s="224"/>
      <c r="H286" s="224"/>
      <c r="I286" s="224"/>
      <c r="J286" s="255"/>
      <c r="K286" s="224"/>
      <c r="L286" s="224"/>
      <c r="M286" s="224"/>
      <c r="N286" s="224"/>
      <c r="O286" s="224"/>
      <c r="P286" s="224"/>
      <c r="Q286" s="255"/>
      <c r="R286" s="224"/>
      <c r="S286" s="224"/>
      <c r="T286" s="224"/>
      <c r="U286" s="224"/>
      <c r="V286" s="224"/>
      <c r="W286" s="224"/>
      <c r="X286" s="255"/>
      <c r="Y286" s="224"/>
      <c r="Z286" s="224"/>
      <c r="AA286" s="224"/>
      <c r="AB286" s="224"/>
      <c r="AC286" s="224"/>
      <c r="AD286" s="224"/>
      <c r="AE286" s="255"/>
      <c r="AF286" s="224"/>
      <c r="AG286" s="224"/>
      <c r="AH286" s="2"/>
      <c r="AI286" s="262"/>
      <c r="AJ286" s="2"/>
      <c r="AK286" s="224"/>
      <c r="AL286" s="255"/>
      <c r="AM286" s="224"/>
      <c r="AN286" s="224"/>
      <c r="AO286" s="224"/>
      <c r="AP286" s="224"/>
      <c r="AQ286" s="224"/>
      <c r="AR286" s="224"/>
      <c r="AS286" s="255"/>
    </row>
    <row r="287" spans="1:45" x14ac:dyDescent="0.25">
      <c r="A287" s="2" t="str">
        <f>'Постановка объектов под напряже'!A289</f>
        <v>1.6.21</v>
      </c>
      <c r="B287" s="262" t="str">
        <f>'Постановка объектов под напряже'!B289</f>
        <v>Мегаомметр цифровой</v>
      </c>
      <c r="C287" s="2" t="str">
        <f>'Постановка объектов под напряже'!C289</f>
        <v>I_ОНМ_2018_1.6.16</v>
      </c>
      <c r="D287" s="224"/>
      <c r="E287" s="224"/>
      <c r="F287" s="224"/>
      <c r="G287" s="224"/>
      <c r="H287" s="224"/>
      <c r="I287" s="224"/>
      <c r="J287" s="255"/>
      <c r="K287" s="224"/>
      <c r="L287" s="224"/>
      <c r="M287" s="224"/>
      <c r="N287" s="224"/>
      <c r="O287" s="224"/>
      <c r="P287" s="224"/>
      <c r="Q287" s="255"/>
      <c r="R287" s="224"/>
      <c r="S287" s="224"/>
      <c r="T287" s="224"/>
      <c r="U287" s="224"/>
      <c r="V287" s="224"/>
      <c r="W287" s="224"/>
      <c r="X287" s="255"/>
      <c r="Y287" s="224"/>
      <c r="Z287" s="224"/>
      <c r="AA287" s="224"/>
      <c r="AB287" s="224"/>
      <c r="AC287" s="224"/>
      <c r="AD287" s="224"/>
      <c r="AE287" s="255"/>
      <c r="AF287" s="224"/>
      <c r="AG287" s="224"/>
      <c r="AH287" s="2"/>
      <c r="AI287" s="262"/>
      <c r="AJ287" s="2"/>
      <c r="AK287" s="224"/>
      <c r="AL287" s="255"/>
      <c r="AM287" s="224"/>
      <c r="AN287" s="224"/>
      <c r="AO287" s="224"/>
      <c r="AP287" s="224"/>
      <c r="AQ287" s="224"/>
      <c r="AR287" s="224"/>
      <c r="AS287" s="255"/>
    </row>
    <row r="288" spans="1:45" ht="31.5" x14ac:dyDescent="0.25">
      <c r="A288" s="2" t="str">
        <f>'Постановка объектов под напряже'!A290</f>
        <v>1.6.22</v>
      </c>
      <c r="B288" s="262" t="str">
        <f>'Постановка объектов под напряже'!B290</f>
        <v>Прибор контроля устройств РПН трансформаторов</v>
      </c>
      <c r="C288" s="2" t="str">
        <f>'Постановка объектов под напряже'!C290</f>
        <v>I_ОНМ_2018_1.6.17</v>
      </c>
      <c r="D288" s="224"/>
      <c r="E288" s="224"/>
      <c r="F288" s="224"/>
      <c r="G288" s="224"/>
      <c r="H288" s="224"/>
      <c r="I288" s="224"/>
      <c r="J288" s="255"/>
      <c r="K288" s="224"/>
      <c r="L288" s="224"/>
      <c r="M288" s="224"/>
      <c r="N288" s="224"/>
      <c r="O288" s="224"/>
      <c r="P288" s="224"/>
      <c r="Q288" s="255"/>
      <c r="R288" s="224"/>
      <c r="S288" s="224"/>
      <c r="T288" s="224"/>
      <c r="U288" s="224"/>
      <c r="V288" s="224"/>
      <c r="W288" s="224"/>
      <c r="X288" s="255"/>
      <c r="Y288" s="224"/>
      <c r="Z288" s="224"/>
      <c r="AA288" s="224"/>
      <c r="AB288" s="224"/>
      <c r="AC288" s="224"/>
      <c r="AD288" s="224"/>
      <c r="AE288" s="255"/>
      <c r="AF288" s="224"/>
      <c r="AG288" s="224"/>
      <c r="AH288" s="2"/>
      <c r="AI288" s="262"/>
      <c r="AJ288" s="2"/>
      <c r="AK288" s="224"/>
      <c r="AL288" s="255"/>
      <c r="AM288" s="224"/>
      <c r="AN288" s="224"/>
      <c r="AO288" s="224"/>
      <c r="AP288" s="224"/>
      <c r="AQ288" s="224"/>
      <c r="AR288" s="224"/>
      <c r="AS288" s="255"/>
    </row>
    <row r="289" spans="1:45" ht="31.5" x14ac:dyDescent="0.25">
      <c r="A289" s="2" t="str">
        <f>'Постановка объектов под напряже'!A291</f>
        <v>1.6.23</v>
      </c>
      <c r="B289" s="262" t="str">
        <f>'Постановка объектов под напряже'!B291</f>
        <v>Устройство контроля тока проводимости ОПН</v>
      </c>
      <c r="C289" s="2" t="str">
        <f>'Постановка объектов под напряже'!C291</f>
        <v>I_ОНМ_2018_1.6.19</v>
      </c>
      <c r="D289" s="224"/>
      <c r="E289" s="224"/>
      <c r="F289" s="224"/>
      <c r="G289" s="224"/>
      <c r="H289" s="224"/>
      <c r="I289" s="224"/>
      <c r="J289" s="255"/>
      <c r="K289" s="224"/>
      <c r="L289" s="224"/>
      <c r="M289" s="224"/>
      <c r="N289" s="224"/>
      <c r="O289" s="224"/>
      <c r="P289" s="224"/>
      <c r="Q289" s="255"/>
      <c r="R289" s="224"/>
      <c r="S289" s="224"/>
      <c r="T289" s="224"/>
      <c r="U289" s="224"/>
      <c r="V289" s="224"/>
      <c r="W289" s="224"/>
      <c r="X289" s="255"/>
      <c r="Y289" s="224"/>
      <c r="Z289" s="224"/>
      <c r="AA289" s="224"/>
      <c r="AB289" s="224"/>
      <c r="AC289" s="224"/>
      <c r="AD289" s="224"/>
      <c r="AE289" s="255"/>
      <c r="AF289" s="224"/>
      <c r="AG289" s="224"/>
      <c r="AH289" s="2"/>
      <c r="AI289" s="262"/>
      <c r="AJ289" s="2"/>
      <c r="AK289" s="224"/>
      <c r="AL289" s="255"/>
      <c r="AM289" s="224"/>
      <c r="AN289" s="224"/>
      <c r="AO289" s="224"/>
      <c r="AP289" s="224"/>
      <c r="AQ289" s="224"/>
      <c r="AR289" s="224"/>
      <c r="AS289" s="255"/>
    </row>
    <row r="290" spans="1:45" ht="31.5" x14ac:dyDescent="0.25">
      <c r="A290" s="2" t="str">
        <f>'Постановка объектов под напряже'!A292</f>
        <v>1.6.24</v>
      </c>
      <c r="B290" s="262" t="str">
        <f>'Постановка объектов под напряже'!B292</f>
        <v>Хроматограф газовый серии "Хроматэк-Кристалл"</v>
      </c>
      <c r="C290" s="2" t="str">
        <f>'Постановка объектов под напряже'!C292</f>
        <v>I_ОНМ_2018_1.6.20</v>
      </c>
      <c r="D290" s="224"/>
      <c r="E290" s="224"/>
      <c r="F290" s="224"/>
      <c r="G290" s="224"/>
      <c r="H290" s="224"/>
      <c r="I290" s="224"/>
      <c r="J290" s="255"/>
      <c r="K290" s="224"/>
      <c r="L290" s="224"/>
      <c r="M290" s="224"/>
      <c r="N290" s="224"/>
      <c r="O290" s="224"/>
      <c r="P290" s="224"/>
      <c r="Q290" s="255"/>
      <c r="R290" s="224"/>
      <c r="S290" s="224"/>
      <c r="T290" s="224"/>
      <c r="U290" s="224"/>
      <c r="V290" s="224"/>
      <c r="W290" s="224"/>
      <c r="X290" s="255"/>
      <c r="Y290" s="224"/>
      <c r="Z290" s="224"/>
      <c r="AA290" s="224"/>
      <c r="AB290" s="224"/>
      <c r="AC290" s="224"/>
      <c r="AD290" s="224"/>
      <c r="AE290" s="255"/>
      <c r="AF290" s="224"/>
      <c r="AG290" s="224"/>
      <c r="AH290" s="2"/>
      <c r="AI290" s="262"/>
      <c r="AJ290" s="2"/>
      <c r="AK290" s="224"/>
      <c r="AL290" s="255"/>
      <c r="AM290" s="224"/>
      <c r="AN290" s="224"/>
      <c r="AO290" s="224"/>
      <c r="AP290" s="224"/>
      <c r="AQ290" s="224"/>
      <c r="AR290" s="224"/>
      <c r="AS290" s="255"/>
    </row>
    <row r="291" spans="1:45" x14ac:dyDescent="0.25">
      <c r="A291" s="2" t="str">
        <f>'Постановка объектов под напряже'!A293</f>
        <v>1.6.25</v>
      </c>
      <c r="B291" s="262" t="str">
        <f>'Постановка объектов под напряже'!B293</f>
        <v xml:space="preserve">Снегоуборщик </v>
      </c>
      <c r="C291" s="2" t="str">
        <f>'Постановка объектов под напряже'!C293</f>
        <v>I_ОНМ_2018_1.6.21</v>
      </c>
      <c r="D291" s="224"/>
      <c r="E291" s="224"/>
      <c r="F291" s="224"/>
      <c r="G291" s="224"/>
      <c r="H291" s="224"/>
      <c r="I291" s="224"/>
      <c r="J291" s="255"/>
      <c r="K291" s="224"/>
      <c r="L291" s="224"/>
      <c r="M291" s="224"/>
      <c r="N291" s="224"/>
      <c r="O291" s="224"/>
      <c r="P291" s="224"/>
      <c r="Q291" s="255"/>
      <c r="R291" s="224"/>
      <c r="S291" s="224"/>
      <c r="T291" s="224"/>
      <c r="U291" s="224"/>
      <c r="V291" s="224"/>
      <c r="W291" s="224"/>
      <c r="X291" s="255"/>
      <c r="Y291" s="224"/>
      <c r="Z291" s="224"/>
      <c r="AA291" s="224"/>
      <c r="AB291" s="224"/>
      <c r="AC291" s="224"/>
      <c r="AD291" s="224"/>
      <c r="AE291" s="255"/>
      <c r="AF291" s="224"/>
      <c r="AG291" s="224"/>
      <c r="AH291" s="2"/>
      <c r="AI291" s="262"/>
      <c r="AJ291" s="2"/>
      <c r="AK291" s="224"/>
      <c r="AL291" s="255"/>
      <c r="AM291" s="224"/>
      <c r="AN291" s="224"/>
      <c r="AO291" s="224"/>
      <c r="AP291" s="224"/>
      <c r="AQ291" s="224"/>
      <c r="AR291" s="224"/>
      <c r="AS291" s="255"/>
    </row>
    <row r="292" spans="1:45" x14ac:dyDescent="0.25">
      <c r="A292" s="2" t="str">
        <f>'Постановка объектов под напряже'!A294</f>
        <v>1.6.26</v>
      </c>
      <c r="B292" s="262" t="str">
        <f>'Постановка объектов под напряже'!B294</f>
        <v>Домкрат Werther-OMA 496P.5</v>
      </c>
      <c r="C292" s="2" t="str">
        <f>'Постановка объектов под напряже'!C294</f>
        <v>I_ОНМ_2018_1.6.24</v>
      </c>
      <c r="D292" s="224"/>
      <c r="E292" s="224"/>
      <c r="F292" s="224"/>
      <c r="G292" s="224"/>
      <c r="H292" s="224"/>
      <c r="I292" s="224"/>
      <c r="J292" s="255"/>
      <c r="K292" s="224"/>
      <c r="L292" s="224"/>
      <c r="M292" s="224"/>
      <c r="N292" s="224"/>
      <c r="O292" s="224"/>
      <c r="P292" s="224"/>
      <c r="Q292" s="255"/>
      <c r="R292" s="224"/>
      <c r="S292" s="224"/>
      <c r="T292" s="224"/>
      <c r="U292" s="224"/>
      <c r="V292" s="224"/>
      <c r="W292" s="224"/>
      <c r="X292" s="255"/>
      <c r="Y292" s="224"/>
      <c r="Z292" s="224"/>
      <c r="AA292" s="224"/>
      <c r="AB292" s="224"/>
      <c r="AC292" s="224"/>
      <c r="AD292" s="224"/>
      <c r="AE292" s="255"/>
      <c r="AF292" s="224"/>
      <c r="AG292" s="224"/>
      <c r="AH292" s="2"/>
      <c r="AI292" s="262"/>
      <c r="AJ292" s="2"/>
      <c r="AK292" s="224"/>
      <c r="AL292" s="255"/>
      <c r="AM292" s="224"/>
      <c r="AN292" s="224"/>
      <c r="AO292" s="224"/>
      <c r="AP292" s="224"/>
      <c r="AQ292" s="224"/>
      <c r="AR292" s="224"/>
      <c r="AS292" s="255"/>
    </row>
    <row r="293" spans="1:45" x14ac:dyDescent="0.25">
      <c r="A293" s="2" t="str">
        <f>'Постановка объектов под напряже'!A295</f>
        <v>1.6.27</v>
      </c>
      <c r="B293" s="262" t="str">
        <f>'Постановка объектов под напряже'!B295</f>
        <v>Квадрокоптер DL Mavic Pro Combo</v>
      </c>
      <c r="C293" s="2" t="str">
        <f>'Постановка объектов под напряже'!C295</f>
        <v>I_ОНМ_2018_1.6.25</v>
      </c>
      <c r="D293" s="224"/>
      <c r="E293" s="224"/>
      <c r="F293" s="224"/>
      <c r="G293" s="224"/>
      <c r="H293" s="224"/>
      <c r="I293" s="224"/>
      <c r="J293" s="255"/>
      <c r="K293" s="224"/>
      <c r="L293" s="224"/>
      <c r="M293" s="224"/>
      <c r="N293" s="224"/>
      <c r="O293" s="224"/>
      <c r="P293" s="224"/>
      <c r="Q293" s="255"/>
      <c r="R293" s="224"/>
      <c r="S293" s="224"/>
      <c r="T293" s="224"/>
      <c r="U293" s="224"/>
      <c r="V293" s="224"/>
      <c r="W293" s="224"/>
      <c r="X293" s="255"/>
      <c r="Y293" s="224"/>
      <c r="Z293" s="224"/>
      <c r="AA293" s="224"/>
      <c r="AB293" s="224"/>
      <c r="AC293" s="224"/>
      <c r="AD293" s="224"/>
      <c r="AE293" s="255"/>
      <c r="AF293" s="224"/>
      <c r="AG293" s="224"/>
      <c r="AH293" s="2"/>
      <c r="AI293" s="262"/>
      <c r="AJ293" s="2"/>
      <c r="AK293" s="224"/>
      <c r="AL293" s="255"/>
      <c r="AM293" s="224"/>
      <c r="AN293" s="224"/>
      <c r="AO293" s="224"/>
      <c r="AP293" s="224"/>
      <c r="AQ293" s="224"/>
      <c r="AR293" s="224"/>
      <c r="AS293" s="255"/>
    </row>
    <row r="294" spans="1:45" ht="47.25" x14ac:dyDescent="0.25">
      <c r="A294" s="2" t="str">
        <f>'Постановка объектов под напряже'!A296</f>
        <v>1.6.28</v>
      </c>
      <c r="B294" s="262" t="str">
        <f>'Постановка объектов под напряже'!B296</f>
        <v>Мойка высокого давления без подогрева воды Karcher HD 9/19 M plus *EU-I 1.524-308</v>
      </c>
      <c r="C294" s="2" t="str">
        <f>'Постановка объектов под напряже'!C296</f>
        <v>I_ОНМ_2018_1.6.26</v>
      </c>
      <c r="D294" s="224"/>
      <c r="E294" s="224"/>
      <c r="F294" s="224"/>
      <c r="G294" s="224"/>
      <c r="H294" s="224"/>
      <c r="I294" s="224"/>
      <c r="J294" s="255"/>
      <c r="K294" s="224"/>
      <c r="L294" s="224"/>
      <c r="M294" s="224"/>
      <c r="N294" s="224"/>
      <c r="O294" s="224"/>
      <c r="P294" s="224"/>
      <c r="Q294" s="255"/>
      <c r="R294" s="224"/>
      <c r="S294" s="224"/>
      <c r="T294" s="224"/>
      <c r="U294" s="224"/>
      <c r="V294" s="224"/>
      <c r="W294" s="224"/>
      <c r="X294" s="255"/>
      <c r="Y294" s="224"/>
      <c r="Z294" s="224"/>
      <c r="AA294" s="224"/>
      <c r="AB294" s="224"/>
      <c r="AC294" s="224"/>
      <c r="AD294" s="224"/>
      <c r="AE294" s="255"/>
      <c r="AF294" s="224"/>
      <c r="AG294" s="224"/>
      <c r="AH294" s="2"/>
      <c r="AI294" s="262"/>
      <c r="AJ294" s="2"/>
      <c r="AK294" s="224"/>
      <c r="AL294" s="255"/>
      <c r="AM294" s="224"/>
      <c r="AN294" s="224"/>
      <c r="AO294" s="224"/>
      <c r="AP294" s="224"/>
      <c r="AQ294" s="224"/>
      <c r="AR294" s="224"/>
      <c r="AS294" s="255"/>
    </row>
    <row r="295" spans="1:45" ht="31.5" x14ac:dyDescent="0.25">
      <c r="A295" s="2" t="str">
        <f>'Постановка объектов под напряже'!A297</f>
        <v>1.6.29</v>
      </c>
      <c r="B295" s="262" t="str">
        <f>'Постановка объектов под напряже'!B297</f>
        <v xml:space="preserve">Пусковое устройство BERKUT Smart Power SP-9024 </v>
      </c>
      <c r="C295" s="2" t="str">
        <f>'Постановка объектов под напряже'!C297</f>
        <v>I_ОНМ_2018_1.6.27</v>
      </c>
      <c r="D295" s="224"/>
      <c r="E295" s="224"/>
      <c r="F295" s="224"/>
      <c r="G295" s="224"/>
      <c r="H295" s="224"/>
      <c r="I295" s="224"/>
      <c r="J295" s="255"/>
      <c r="K295" s="224"/>
      <c r="L295" s="224"/>
      <c r="M295" s="224"/>
      <c r="N295" s="224"/>
      <c r="O295" s="224"/>
      <c r="P295" s="224"/>
      <c r="Q295" s="255"/>
      <c r="R295" s="224"/>
      <c r="S295" s="224"/>
      <c r="T295" s="224"/>
      <c r="U295" s="224"/>
      <c r="V295" s="224"/>
      <c r="W295" s="224"/>
      <c r="X295" s="255"/>
      <c r="Y295" s="224"/>
      <c r="Z295" s="224"/>
      <c r="AA295" s="224"/>
      <c r="AB295" s="224"/>
      <c r="AC295" s="224"/>
      <c r="AD295" s="224"/>
      <c r="AE295" s="255"/>
      <c r="AF295" s="224"/>
      <c r="AG295" s="224"/>
      <c r="AH295" s="2"/>
      <c r="AI295" s="262"/>
      <c r="AJ295" s="2"/>
      <c r="AK295" s="224"/>
      <c r="AL295" s="255"/>
      <c r="AM295" s="224"/>
      <c r="AN295" s="224"/>
      <c r="AO295" s="224"/>
      <c r="AP295" s="224"/>
      <c r="AQ295" s="224"/>
      <c r="AR295" s="224"/>
      <c r="AS295" s="255"/>
    </row>
    <row r="296" spans="1:45" ht="78.75" x14ac:dyDescent="0.25">
      <c r="A296" s="2" t="str">
        <f>'Постановка объектов под напряже'!A298</f>
        <v>1.6.30</v>
      </c>
      <c r="B296" s="262" t="str">
        <f>'Постановка объектов под напряже'!B298</f>
        <v>Пресс гидравлический Краб      HX 41.06.000, 36т с набором  матриц, насос  ручной                  HX 41.60.000-01 с рукавом высокого давления HX.41.69.000.(комплект)</v>
      </c>
      <c r="C296" s="2" t="str">
        <f>'Постановка объектов под напряже'!C298</f>
        <v>I_ОНМ_2018_1.6.28</v>
      </c>
      <c r="D296" s="224"/>
      <c r="E296" s="224"/>
      <c r="F296" s="224"/>
      <c r="G296" s="224"/>
      <c r="H296" s="224"/>
      <c r="I296" s="224"/>
      <c r="J296" s="255"/>
      <c r="K296" s="224"/>
      <c r="L296" s="224"/>
      <c r="M296" s="224"/>
      <c r="N296" s="224"/>
      <c r="O296" s="224"/>
      <c r="P296" s="224"/>
      <c r="Q296" s="255"/>
      <c r="R296" s="224"/>
      <c r="S296" s="224"/>
      <c r="T296" s="224"/>
      <c r="U296" s="224"/>
      <c r="V296" s="224"/>
      <c r="W296" s="224"/>
      <c r="X296" s="255"/>
      <c r="Y296" s="224"/>
      <c r="Z296" s="224"/>
      <c r="AA296" s="224"/>
      <c r="AB296" s="224"/>
      <c r="AC296" s="224"/>
      <c r="AD296" s="224"/>
      <c r="AE296" s="255"/>
      <c r="AF296" s="224"/>
      <c r="AG296" s="224"/>
      <c r="AH296" s="2"/>
      <c r="AI296" s="262"/>
      <c r="AJ296" s="2"/>
      <c r="AK296" s="224"/>
      <c r="AL296" s="255"/>
      <c r="AM296" s="224"/>
      <c r="AN296" s="224"/>
      <c r="AO296" s="224"/>
      <c r="AP296" s="224"/>
      <c r="AQ296" s="224"/>
      <c r="AR296" s="224"/>
      <c r="AS296" s="255"/>
    </row>
    <row r="297" spans="1:45" ht="31.5" x14ac:dyDescent="0.25">
      <c r="A297" s="2" t="str">
        <f>'Постановка объектов под напряже'!A299</f>
        <v>1.6.31</v>
      </c>
      <c r="B297" s="262" t="str">
        <f>'Постановка объектов под напряже'!B299</f>
        <v>Аппарат высокого давления "КАRCHER" НD 9/20-4М</v>
      </c>
      <c r="C297" s="2" t="str">
        <f>'Постановка объектов под напряже'!C299</f>
        <v>I_ОНМ_2018_1.6.29</v>
      </c>
      <c r="D297" s="224"/>
      <c r="E297" s="224"/>
      <c r="F297" s="224"/>
      <c r="G297" s="224"/>
      <c r="H297" s="224"/>
      <c r="I297" s="224"/>
      <c r="J297" s="255"/>
      <c r="K297" s="224"/>
      <c r="L297" s="224"/>
      <c r="M297" s="224"/>
      <c r="N297" s="224"/>
      <c r="O297" s="224"/>
      <c r="P297" s="224"/>
      <c r="Q297" s="255"/>
      <c r="R297" s="224"/>
      <c r="S297" s="224"/>
      <c r="T297" s="224"/>
      <c r="U297" s="224"/>
      <c r="V297" s="224"/>
      <c r="W297" s="224"/>
      <c r="X297" s="255"/>
      <c r="Y297" s="224"/>
      <c r="Z297" s="224"/>
      <c r="AA297" s="224"/>
      <c r="AB297" s="224"/>
      <c r="AC297" s="224"/>
      <c r="AD297" s="224"/>
      <c r="AE297" s="255"/>
      <c r="AF297" s="224"/>
      <c r="AG297" s="224"/>
      <c r="AH297" s="2"/>
      <c r="AI297" s="262"/>
      <c r="AJ297" s="2"/>
      <c r="AK297" s="224"/>
      <c r="AL297" s="255"/>
      <c r="AM297" s="224"/>
      <c r="AN297" s="224"/>
      <c r="AO297" s="224"/>
      <c r="AP297" s="224"/>
      <c r="AQ297" s="224"/>
      <c r="AR297" s="224"/>
      <c r="AS297" s="255"/>
    </row>
    <row r="298" spans="1:45" ht="47.25" x14ac:dyDescent="0.25">
      <c r="A298" s="2" t="str">
        <f>'Постановка объектов под напряже'!A300</f>
        <v>1.6.32</v>
      </c>
      <c r="B298" s="262" t="str">
        <f>'Постановка объектов под напряже'!B300</f>
        <v>Зубчатый (шестеренный) насос "Calpeda" IRR 25/4E  (ЗИП к дегазационной установке)</v>
      </c>
      <c r="C298" s="2" t="str">
        <f>'Постановка объектов под напряже'!C300</f>
        <v>I_ОНМ_2018_1.6.30</v>
      </c>
      <c r="D298" s="224"/>
      <c r="E298" s="224"/>
      <c r="F298" s="224"/>
      <c r="G298" s="224"/>
      <c r="H298" s="224"/>
      <c r="I298" s="224"/>
      <c r="J298" s="255"/>
      <c r="K298" s="224"/>
      <c r="L298" s="224"/>
      <c r="M298" s="224"/>
      <c r="N298" s="224"/>
      <c r="O298" s="224"/>
      <c r="P298" s="224"/>
      <c r="Q298" s="255"/>
      <c r="R298" s="224"/>
      <c r="S298" s="224"/>
      <c r="T298" s="224"/>
      <c r="U298" s="224"/>
      <c r="V298" s="224"/>
      <c r="W298" s="224"/>
      <c r="X298" s="255"/>
      <c r="Y298" s="224"/>
      <c r="Z298" s="224"/>
      <c r="AA298" s="224"/>
      <c r="AB298" s="224"/>
      <c r="AC298" s="224"/>
      <c r="AD298" s="224"/>
      <c r="AE298" s="255"/>
      <c r="AF298" s="224"/>
      <c r="AG298" s="224"/>
      <c r="AH298" s="2"/>
      <c r="AI298" s="262"/>
      <c r="AJ298" s="2"/>
      <c r="AK298" s="224"/>
      <c r="AL298" s="255"/>
      <c r="AM298" s="224"/>
      <c r="AN298" s="224"/>
      <c r="AO298" s="224"/>
      <c r="AP298" s="224"/>
      <c r="AQ298" s="224"/>
      <c r="AR298" s="224"/>
      <c r="AS298" s="255"/>
    </row>
    <row r="299" spans="1:45" ht="47.25" x14ac:dyDescent="0.25">
      <c r="A299" s="2" t="str">
        <f>'Постановка объектов под напряже'!A301</f>
        <v>1.6.33</v>
      </c>
      <c r="B299" s="262" t="str">
        <f>'Постановка объектов под напряже'!B301</f>
        <v xml:space="preserve">Пластинчато-роторный вакуумный насос "DVP" LC.12 (ЗИП к дегазационной установке) </v>
      </c>
      <c r="C299" s="2" t="str">
        <f>'Постановка объектов под напряже'!C301</f>
        <v>I_ОНМ_2018_1.6.31</v>
      </c>
      <c r="D299" s="224"/>
      <c r="E299" s="224"/>
      <c r="F299" s="224"/>
      <c r="G299" s="224"/>
      <c r="H299" s="224"/>
      <c r="I299" s="224"/>
      <c r="J299" s="255"/>
      <c r="K299" s="224"/>
      <c r="L299" s="224"/>
      <c r="M299" s="224"/>
      <c r="N299" s="224"/>
      <c r="O299" s="224"/>
      <c r="P299" s="224"/>
      <c r="Q299" s="255"/>
      <c r="R299" s="224"/>
      <c r="S299" s="224"/>
      <c r="T299" s="224"/>
      <c r="U299" s="224"/>
      <c r="V299" s="224"/>
      <c r="W299" s="224"/>
      <c r="X299" s="255"/>
      <c r="Y299" s="224"/>
      <c r="Z299" s="224"/>
      <c r="AA299" s="224"/>
      <c r="AB299" s="224"/>
      <c r="AC299" s="224"/>
      <c r="AD299" s="224"/>
      <c r="AE299" s="255"/>
      <c r="AF299" s="224"/>
      <c r="AG299" s="224"/>
      <c r="AH299" s="2"/>
      <c r="AI299" s="262"/>
      <c r="AJ299" s="2"/>
      <c r="AK299" s="224"/>
      <c r="AL299" s="255"/>
      <c r="AM299" s="224"/>
      <c r="AN299" s="224"/>
      <c r="AO299" s="224"/>
      <c r="AP299" s="224"/>
      <c r="AQ299" s="224"/>
      <c r="AR299" s="224"/>
      <c r="AS299" s="255"/>
    </row>
    <row r="300" spans="1:45" ht="31.5" x14ac:dyDescent="0.25">
      <c r="A300" s="2" t="str">
        <f>'Постановка объектов под напряже'!A302</f>
        <v>1.6.34</v>
      </c>
      <c r="B300" s="262" t="str">
        <f>'Постановка объектов под напряже'!B302</f>
        <v>Снегоочиститель шнекороторный СШР-2,0 на трактор МТЗ</v>
      </c>
      <c r="C300" s="2" t="str">
        <f>'Постановка объектов под напряже'!C302</f>
        <v>I_ОНМ_2018_1.6.32</v>
      </c>
      <c r="D300" s="224"/>
      <c r="E300" s="224"/>
      <c r="F300" s="224"/>
      <c r="G300" s="224"/>
      <c r="H300" s="224"/>
      <c r="I300" s="224"/>
      <c r="J300" s="255"/>
      <c r="K300" s="224"/>
      <c r="L300" s="224"/>
      <c r="M300" s="224"/>
      <c r="N300" s="224"/>
      <c r="O300" s="224"/>
      <c r="P300" s="224"/>
      <c r="Q300" s="255"/>
      <c r="R300" s="224"/>
      <c r="S300" s="224"/>
      <c r="T300" s="224"/>
      <c r="U300" s="224"/>
      <c r="V300" s="224"/>
      <c r="W300" s="224"/>
      <c r="X300" s="255"/>
      <c r="Y300" s="224"/>
      <c r="Z300" s="224"/>
      <c r="AA300" s="224"/>
      <c r="AB300" s="224"/>
      <c r="AC300" s="224"/>
      <c r="AD300" s="224"/>
      <c r="AE300" s="255"/>
      <c r="AF300" s="224"/>
      <c r="AG300" s="224"/>
      <c r="AH300" s="2"/>
      <c r="AI300" s="262"/>
      <c r="AJ300" s="2"/>
      <c r="AK300" s="224"/>
      <c r="AL300" s="255"/>
      <c r="AM300" s="224"/>
      <c r="AN300" s="224"/>
      <c r="AO300" s="224"/>
      <c r="AP300" s="224"/>
      <c r="AQ300" s="224"/>
      <c r="AR300" s="224"/>
      <c r="AS300" s="255"/>
    </row>
    <row r="301" spans="1:45" x14ac:dyDescent="0.25">
      <c r="A301" s="2" t="str">
        <f>'Постановка объектов под напряже'!A303</f>
        <v>1.6.35</v>
      </c>
      <c r="B301" s="262" t="str">
        <f>'Постановка объектов под напряже'!B303</f>
        <v>Прицеп 2 ПТС-4 самосвал (1 шт.)</v>
      </c>
      <c r="C301" s="2" t="str">
        <f>'Постановка объектов под напряже'!C303</f>
        <v>I_ОНМ_2018_1.6.33</v>
      </c>
      <c r="D301" s="224"/>
      <c r="E301" s="224"/>
      <c r="F301" s="224"/>
      <c r="G301" s="224"/>
      <c r="H301" s="224"/>
      <c r="I301" s="224"/>
      <c r="J301" s="255"/>
      <c r="K301" s="224"/>
      <c r="L301" s="224"/>
      <c r="M301" s="224"/>
      <c r="N301" s="224"/>
      <c r="O301" s="224"/>
      <c r="P301" s="224"/>
      <c r="Q301" s="255"/>
      <c r="R301" s="224"/>
      <c r="S301" s="224"/>
      <c r="T301" s="224"/>
      <c r="U301" s="224"/>
      <c r="V301" s="224"/>
      <c r="W301" s="224"/>
      <c r="X301" s="255"/>
      <c r="Y301" s="224"/>
      <c r="Z301" s="224"/>
      <c r="AA301" s="224"/>
      <c r="AB301" s="224"/>
      <c r="AC301" s="224"/>
      <c r="AD301" s="224"/>
      <c r="AE301" s="255"/>
      <c r="AF301" s="224"/>
      <c r="AG301" s="224"/>
      <c r="AH301" s="2"/>
      <c r="AI301" s="262"/>
      <c r="AJ301" s="2"/>
      <c r="AK301" s="224"/>
      <c r="AL301" s="255"/>
      <c r="AM301" s="224"/>
      <c r="AN301" s="224"/>
      <c r="AO301" s="224"/>
      <c r="AP301" s="224"/>
      <c r="AQ301" s="224"/>
      <c r="AR301" s="224"/>
      <c r="AS301" s="255"/>
    </row>
    <row r="302" spans="1:45" x14ac:dyDescent="0.25">
      <c r="A302" s="2" t="str">
        <f>'Постановка объектов под напряже'!A304</f>
        <v>1.6.36</v>
      </c>
      <c r="B302" s="262" t="str">
        <f>'Постановка объектов под напряже'!B304</f>
        <v>Плуг трехкорпусный навесной ПЛН 3-35</v>
      </c>
      <c r="C302" s="2" t="str">
        <f>'Постановка объектов под напряже'!C304</f>
        <v>I_ОНМ_2018_1.6.34</v>
      </c>
      <c r="D302" s="224"/>
      <c r="E302" s="224"/>
      <c r="F302" s="224"/>
      <c r="G302" s="224"/>
      <c r="H302" s="224"/>
      <c r="I302" s="224"/>
      <c r="J302" s="255"/>
      <c r="K302" s="224"/>
      <c r="L302" s="224"/>
      <c r="M302" s="224"/>
      <c r="N302" s="224"/>
      <c r="O302" s="224"/>
      <c r="P302" s="224"/>
      <c r="Q302" s="255"/>
      <c r="R302" s="224"/>
      <c r="S302" s="224"/>
      <c r="T302" s="224"/>
      <c r="U302" s="224"/>
      <c r="V302" s="224"/>
      <c r="W302" s="224"/>
      <c r="X302" s="255"/>
      <c r="Y302" s="224"/>
      <c r="Z302" s="224"/>
      <c r="AA302" s="224"/>
      <c r="AB302" s="224"/>
      <c r="AC302" s="224"/>
      <c r="AD302" s="224"/>
      <c r="AE302" s="255"/>
      <c r="AF302" s="224"/>
      <c r="AG302" s="224"/>
      <c r="AH302" s="2"/>
      <c r="AI302" s="262"/>
      <c r="AJ302" s="2"/>
      <c r="AK302" s="224"/>
      <c r="AL302" s="255"/>
      <c r="AM302" s="224"/>
      <c r="AN302" s="224"/>
      <c r="AO302" s="224"/>
      <c r="AP302" s="224"/>
      <c r="AQ302" s="224"/>
      <c r="AR302" s="224"/>
      <c r="AS302" s="255"/>
    </row>
    <row r="303" spans="1:45" ht="31.5" x14ac:dyDescent="0.25">
      <c r="A303" s="2" t="str">
        <f>'Постановка объектов под напряже'!A305</f>
        <v>1.6.37</v>
      </c>
      <c r="B303" s="262" t="str">
        <f>'Постановка объектов под напряже'!B305</f>
        <v>Прибор контроля высоковольтных выключателей ПКВ/М7 (с USB портом)</v>
      </c>
      <c r="C303" s="2" t="str">
        <f>'Постановка объектов под напряже'!C305</f>
        <v>I_ОНМ_2018_1.6.35</v>
      </c>
      <c r="D303" s="224"/>
      <c r="E303" s="224"/>
      <c r="F303" s="224"/>
      <c r="G303" s="224"/>
      <c r="H303" s="224"/>
      <c r="I303" s="224"/>
      <c r="J303" s="255"/>
      <c r="K303" s="224"/>
      <c r="L303" s="224"/>
      <c r="M303" s="224"/>
      <c r="N303" s="224"/>
      <c r="O303" s="224"/>
      <c r="P303" s="224"/>
      <c r="Q303" s="255"/>
      <c r="R303" s="224"/>
      <c r="S303" s="224"/>
      <c r="T303" s="224"/>
      <c r="U303" s="224"/>
      <c r="V303" s="224"/>
      <c r="W303" s="224"/>
      <c r="X303" s="255"/>
      <c r="Y303" s="224"/>
      <c r="Z303" s="224"/>
      <c r="AA303" s="224"/>
      <c r="AB303" s="224"/>
      <c r="AC303" s="224"/>
      <c r="AD303" s="224"/>
      <c r="AE303" s="255"/>
      <c r="AF303" s="224"/>
      <c r="AG303" s="224"/>
      <c r="AH303" s="2"/>
      <c r="AI303" s="262"/>
      <c r="AJ303" s="2"/>
      <c r="AK303" s="224"/>
      <c r="AL303" s="255"/>
      <c r="AM303" s="224"/>
      <c r="AN303" s="224"/>
      <c r="AO303" s="224"/>
      <c r="AP303" s="224"/>
      <c r="AQ303" s="224"/>
      <c r="AR303" s="224"/>
      <c r="AS303" s="255"/>
    </row>
    <row r="304" spans="1:45" x14ac:dyDescent="0.25">
      <c r="A304" s="2" t="str">
        <f>'Постановка объектов под напряже'!A306</f>
        <v>1.6.38</v>
      </c>
      <c r="B304" s="262" t="str">
        <f>'Постановка объектов под напряже'!B306</f>
        <v>Цифровой микроомметр МКИ-600</v>
      </c>
      <c r="C304" s="2" t="str">
        <f>'Постановка объектов под напряже'!C306</f>
        <v>I_ОНМ_2018_1.6.36</v>
      </c>
      <c r="D304" s="224"/>
      <c r="E304" s="224"/>
      <c r="F304" s="224"/>
      <c r="G304" s="224"/>
      <c r="H304" s="224"/>
      <c r="I304" s="224"/>
      <c r="J304" s="255"/>
      <c r="K304" s="224"/>
      <c r="L304" s="224"/>
      <c r="M304" s="224"/>
      <c r="N304" s="224"/>
      <c r="O304" s="224"/>
      <c r="P304" s="224"/>
      <c r="Q304" s="255"/>
      <c r="R304" s="224"/>
      <c r="S304" s="224"/>
      <c r="T304" s="224"/>
      <c r="U304" s="224"/>
      <c r="V304" s="224"/>
      <c r="W304" s="224"/>
      <c r="X304" s="255"/>
      <c r="Y304" s="224"/>
      <c r="Z304" s="224"/>
      <c r="AA304" s="224"/>
      <c r="AB304" s="224"/>
      <c r="AC304" s="224"/>
      <c r="AD304" s="224"/>
      <c r="AE304" s="255"/>
      <c r="AF304" s="224"/>
      <c r="AG304" s="224"/>
      <c r="AH304" s="2"/>
      <c r="AI304" s="262"/>
      <c r="AJ304" s="2"/>
      <c r="AK304" s="224"/>
      <c r="AL304" s="255"/>
      <c r="AM304" s="224"/>
      <c r="AN304" s="224"/>
      <c r="AO304" s="224"/>
      <c r="AP304" s="224"/>
      <c r="AQ304" s="224"/>
      <c r="AR304" s="224"/>
      <c r="AS304" s="255"/>
    </row>
    <row r="305" spans="1:45" ht="31.5" x14ac:dyDescent="0.25">
      <c r="A305" s="2" t="str">
        <f>'Постановка объектов под напряже'!A307</f>
        <v>1.6.39</v>
      </c>
      <c r="B305" s="262" t="str">
        <f>'Постановка объектов под напряже'!B307</f>
        <v>Вышка-тура алюминиевая KRAUSE MONTO "ProTec XXL" Н- 7,3 м</v>
      </c>
      <c r="C305" s="2" t="str">
        <f>'Постановка объектов под напряже'!C307</f>
        <v>I_ОНМ_2018_1.6.37</v>
      </c>
      <c r="D305" s="224"/>
      <c r="E305" s="224"/>
      <c r="F305" s="224"/>
      <c r="G305" s="224"/>
      <c r="H305" s="224"/>
      <c r="I305" s="224"/>
      <c r="J305" s="255"/>
      <c r="K305" s="224"/>
      <c r="L305" s="224"/>
      <c r="M305" s="224"/>
      <c r="N305" s="224"/>
      <c r="O305" s="224"/>
      <c r="P305" s="224"/>
      <c r="Q305" s="255"/>
      <c r="R305" s="224"/>
      <c r="S305" s="224"/>
      <c r="T305" s="224"/>
      <c r="U305" s="224"/>
      <c r="V305" s="224"/>
      <c r="W305" s="224"/>
      <c r="X305" s="255"/>
      <c r="Y305" s="224"/>
      <c r="Z305" s="224"/>
      <c r="AA305" s="224"/>
      <c r="AB305" s="224"/>
      <c r="AC305" s="224"/>
      <c r="AD305" s="224"/>
      <c r="AE305" s="255"/>
      <c r="AF305" s="224"/>
      <c r="AG305" s="224"/>
      <c r="AH305" s="2"/>
      <c r="AI305" s="262"/>
      <c r="AJ305" s="2"/>
      <c r="AK305" s="224"/>
      <c r="AL305" s="255"/>
      <c r="AM305" s="224"/>
      <c r="AN305" s="224"/>
      <c r="AO305" s="224"/>
      <c r="AP305" s="224"/>
      <c r="AQ305" s="224"/>
      <c r="AR305" s="224"/>
      <c r="AS305" s="255"/>
    </row>
    <row r="306" spans="1:45" ht="31.5" x14ac:dyDescent="0.25">
      <c r="A306" s="2" t="str">
        <f>'Постановка объектов под напряже'!A308</f>
        <v>1.6.40</v>
      </c>
      <c r="B306" s="262" t="str">
        <f>'Постановка объектов под напряже'!B308</f>
        <v>Мини-погрузчик АНТ 1000 с навесным оборуд.(Ковш, вилы, отвал, шнекоротор)</v>
      </c>
      <c r="C306" s="2" t="str">
        <f>'Постановка объектов под напряже'!C308</f>
        <v>I_ОНМ_2019_1.6.2</v>
      </c>
      <c r="D306" s="224"/>
      <c r="E306" s="224"/>
      <c r="F306" s="224"/>
      <c r="G306" s="224"/>
      <c r="H306" s="224"/>
      <c r="I306" s="224"/>
      <c r="J306" s="255"/>
      <c r="K306" s="224"/>
      <c r="L306" s="224"/>
      <c r="M306" s="224"/>
      <c r="N306" s="224"/>
      <c r="O306" s="224"/>
      <c r="P306" s="224"/>
      <c r="Q306" s="255"/>
      <c r="R306" s="224"/>
      <c r="S306" s="224"/>
      <c r="T306" s="224"/>
      <c r="U306" s="224"/>
      <c r="V306" s="224"/>
      <c r="W306" s="224"/>
      <c r="X306" s="255"/>
      <c r="Y306" s="224"/>
      <c r="Z306" s="224"/>
      <c r="AA306" s="224"/>
      <c r="AB306" s="224"/>
      <c r="AC306" s="224"/>
      <c r="AD306" s="224"/>
      <c r="AE306" s="255"/>
      <c r="AF306" s="224"/>
      <c r="AG306" s="224"/>
      <c r="AH306" s="2"/>
      <c r="AI306" s="262"/>
      <c r="AJ306" s="2"/>
      <c r="AK306" s="224"/>
      <c r="AL306" s="255"/>
      <c r="AM306" s="224"/>
      <c r="AN306" s="224"/>
      <c r="AO306" s="224"/>
      <c r="AP306" s="224"/>
      <c r="AQ306" s="224"/>
      <c r="AR306" s="224"/>
      <c r="AS306" s="255"/>
    </row>
    <row r="307" spans="1:45" ht="31.5" x14ac:dyDescent="0.25">
      <c r="A307" s="2" t="str">
        <f>'Постановка объектов под напряже'!A309</f>
        <v>1.6.41</v>
      </c>
      <c r="B307" s="262" t="str">
        <f>'Постановка объектов под напряже'!B309</f>
        <v>Автовышка Socage DAJ-337 на базе УРАЛ НЕКСТ</v>
      </c>
      <c r="C307" s="2" t="str">
        <f>'Постановка объектов под напряже'!C309</f>
        <v>I_ОНМ_2019_1.6.6</v>
      </c>
      <c r="D307" s="224"/>
      <c r="E307" s="224"/>
      <c r="F307" s="224"/>
      <c r="G307" s="224"/>
      <c r="H307" s="224"/>
      <c r="I307" s="224"/>
      <c r="J307" s="255"/>
      <c r="K307" s="224"/>
      <c r="L307" s="224"/>
      <c r="M307" s="224"/>
      <c r="N307" s="224"/>
      <c r="O307" s="224"/>
      <c r="P307" s="224"/>
      <c r="Q307" s="255"/>
      <c r="R307" s="224"/>
      <c r="S307" s="224"/>
      <c r="T307" s="224"/>
      <c r="U307" s="224"/>
      <c r="V307" s="224"/>
      <c r="W307" s="224"/>
      <c r="X307" s="255"/>
      <c r="Y307" s="224"/>
      <c r="Z307" s="224"/>
      <c r="AA307" s="224"/>
      <c r="AB307" s="224"/>
      <c r="AC307" s="224"/>
      <c r="AD307" s="224"/>
      <c r="AE307" s="255"/>
      <c r="AF307" s="224"/>
      <c r="AG307" s="224"/>
      <c r="AH307" s="2"/>
      <c r="AI307" s="262"/>
      <c r="AJ307" s="2"/>
      <c r="AK307" s="224"/>
      <c r="AL307" s="255"/>
      <c r="AM307" s="224"/>
      <c r="AN307" s="224"/>
      <c r="AO307" s="224"/>
      <c r="AP307" s="224"/>
      <c r="AQ307" s="224"/>
      <c r="AR307" s="224"/>
      <c r="AS307" s="255"/>
    </row>
    <row r="308" spans="1:45" ht="31.5" x14ac:dyDescent="0.25">
      <c r="A308" s="2" t="str">
        <f>'Постановка объектов под напряже'!A310</f>
        <v>1.6.42</v>
      </c>
      <c r="B308" s="262" t="str">
        <f>'Постановка объектов под напряже'!B310</f>
        <v>МК 03 на базе МТЗ-82 (кош, отвал, вилы, щетка)</v>
      </c>
      <c r="C308" s="2" t="str">
        <f>'Постановка объектов под напряже'!C310</f>
        <v>I_ОНМ_2019_1.6.7</v>
      </c>
      <c r="D308" s="224"/>
      <c r="E308" s="224"/>
      <c r="F308" s="224"/>
      <c r="G308" s="224"/>
      <c r="H308" s="224"/>
      <c r="I308" s="224"/>
      <c r="J308" s="255"/>
      <c r="K308" s="224"/>
      <c r="L308" s="224"/>
      <c r="M308" s="224"/>
      <c r="N308" s="224"/>
      <c r="O308" s="224"/>
      <c r="P308" s="224"/>
      <c r="Q308" s="255"/>
      <c r="R308" s="224"/>
      <c r="S308" s="224"/>
      <c r="T308" s="224"/>
      <c r="U308" s="224"/>
      <c r="V308" s="224"/>
      <c r="W308" s="224"/>
      <c r="X308" s="255"/>
      <c r="Y308" s="224"/>
      <c r="Z308" s="224"/>
      <c r="AA308" s="224"/>
      <c r="AB308" s="224"/>
      <c r="AC308" s="224"/>
      <c r="AD308" s="224"/>
      <c r="AE308" s="255"/>
      <c r="AF308" s="224"/>
      <c r="AG308" s="224"/>
      <c r="AH308" s="2"/>
      <c r="AI308" s="262"/>
      <c r="AJ308" s="2"/>
      <c r="AK308" s="224"/>
      <c r="AL308" s="255"/>
      <c r="AM308" s="224"/>
      <c r="AN308" s="224"/>
      <c r="AO308" s="224"/>
      <c r="AP308" s="224"/>
      <c r="AQ308" s="224"/>
      <c r="AR308" s="224"/>
      <c r="AS308" s="255"/>
    </row>
    <row r="309" spans="1:45" ht="31.5" x14ac:dyDescent="0.25">
      <c r="A309" s="2" t="str">
        <f>'Постановка объектов под напряже'!A311</f>
        <v>1.6.43</v>
      </c>
      <c r="B309" s="262" t="str">
        <f>'Постановка объектов под напряже'!B311</f>
        <v>Легковой автомобиль высокой с проходимостью (2 шт.)</v>
      </c>
      <c r="C309" s="2" t="str">
        <f>'Постановка объектов под напряже'!C311</f>
        <v>I_ОНМ_2019_1.6.8</v>
      </c>
      <c r="D309" s="224"/>
      <c r="E309" s="224"/>
      <c r="F309" s="224"/>
      <c r="G309" s="224"/>
      <c r="H309" s="224"/>
      <c r="I309" s="224"/>
      <c r="J309" s="255"/>
      <c r="K309" s="224"/>
      <c r="L309" s="224"/>
      <c r="M309" s="224"/>
      <c r="N309" s="224"/>
      <c r="O309" s="224"/>
      <c r="P309" s="224"/>
      <c r="Q309" s="255"/>
      <c r="R309" s="224"/>
      <c r="S309" s="224"/>
      <c r="T309" s="224"/>
      <c r="U309" s="224"/>
      <c r="V309" s="224"/>
      <c r="W309" s="224"/>
      <c r="X309" s="255"/>
      <c r="Y309" s="224"/>
      <c r="Z309" s="224"/>
      <c r="AA309" s="224"/>
      <c r="AB309" s="224"/>
      <c r="AC309" s="224"/>
      <c r="AD309" s="224"/>
      <c r="AE309" s="255"/>
      <c r="AF309" s="224"/>
      <c r="AG309" s="224"/>
      <c r="AH309" s="2"/>
      <c r="AI309" s="262"/>
      <c r="AJ309" s="2"/>
      <c r="AK309" s="224"/>
      <c r="AL309" s="255"/>
      <c r="AM309" s="224"/>
      <c r="AN309" s="224"/>
      <c r="AO309" s="224"/>
      <c r="AP309" s="224"/>
      <c r="AQ309" s="224"/>
      <c r="AR309" s="224"/>
      <c r="AS309" s="255"/>
    </row>
    <row r="310" spans="1:45" ht="47.25" x14ac:dyDescent="0.25">
      <c r="A310" s="2" t="str">
        <f>'Постановка объектов под напряже'!A312</f>
        <v>1.6.44</v>
      </c>
      <c r="B310" s="262" t="str">
        <f>'Постановка объектов под напряже'!B312</f>
        <v>цельнометаллический фургон Газель A31R32/A31R33 с короткой базой и средней крышей. 3 мест</v>
      </c>
      <c r="C310" s="2" t="str">
        <f>'Постановка объектов под напряже'!C312</f>
        <v>I_ОНМ_2019_1.6.9</v>
      </c>
      <c r="D310" s="224"/>
      <c r="E310" s="224"/>
      <c r="F310" s="224"/>
      <c r="G310" s="224"/>
      <c r="H310" s="224"/>
      <c r="I310" s="224"/>
      <c r="J310" s="255"/>
      <c r="K310" s="224"/>
      <c r="L310" s="224"/>
      <c r="M310" s="224"/>
      <c r="N310" s="224"/>
      <c r="O310" s="224"/>
      <c r="P310" s="224"/>
      <c r="Q310" s="255"/>
      <c r="R310" s="224"/>
      <c r="S310" s="224"/>
      <c r="T310" s="224"/>
      <c r="U310" s="224"/>
      <c r="V310" s="224"/>
      <c r="W310" s="224"/>
      <c r="X310" s="255"/>
      <c r="Y310" s="224"/>
      <c r="Z310" s="224"/>
      <c r="AA310" s="224"/>
      <c r="AB310" s="224"/>
      <c r="AC310" s="224"/>
      <c r="AD310" s="224"/>
      <c r="AE310" s="255"/>
      <c r="AF310" s="224"/>
      <c r="AG310" s="224"/>
      <c r="AH310" s="2"/>
      <c r="AI310" s="262"/>
      <c r="AJ310" s="2"/>
      <c r="AK310" s="224"/>
      <c r="AL310" s="255"/>
      <c r="AM310" s="224"/>
      <c r="AN310" s="224"/>
      <c r="AO310" s="224"/>
      <c r="AP310" s="224"/>
      <c r="AQ310" s="224"/>
      <c r="AR310" s="224"/>
      <c r="AS310" s="255"/>
    </row>
    <row r="311" spans="1:45" x14ac:dyDescent="0.25">
      <c r="A311" s="2" t="str">
        <f>'Постановка объектов под напряже'!A313</f>
        <v>1.6.45</v>
      </c>
      <c r="B311" s="262" t="str">
        <f>'Постановка объектов под напряже'!B313</f>
        <v>Микроомметр</v>
      </c>
      <c r="C311" s="2" t="str">
        <f>'Постановка объектов под напряже'!C313</f>
        <v>I_ОНМ_2019_1.6.10</v>
      </c>
      <c r="D311" s="224"/>
      <c r="E311" s="224"/>
      <c r="F311" s="224"/>
      <c r="G311" s="224"/>
      <c r="H311" s="224"/>
      <c r="I311" s="224"/>
      <c r="J311" s="255"/>
      <c r="K311" s="224"/>
      <c r="L311" s="224"/>
      <c r="M311" s="224"/>
      <c r="N311" s="224"/>
      <c r="O311" s="224"/>
      <c r="P311" s="224"/>
      <c r="Q311" s="255"/>
      <c r="R311" s="224"/>
      <c r="S311" s="224"/>
      <c r="T311" s="224"/>
      <c r="U311" s="224"/>
      <c r="V311" s="224"/>
      <c r="W311" s="224"/>
      <c r="X311" s="255"/>
      <c r="Y311" s="224"/>
      <c r="Z311" s="224"/>
      <c r="AA311" s="224"/>
      <c r="AB311" s="224"/>
      <c r="AC311" s="224"/>
      <c r="AD311" s="224"/>
      <c r="AE311" s="255"/>
      <c r="AF311" s="224"/>
      <c r="AG311" s="224"/>
      <c r="AH311" s="2"/>
      <c r="AI311" s="262"/>
      <c r="AJ311" s="2"/>
      <c r="AK311" s="224"/>
      <c r="AL311" s="255"/>
      <c r="AM311" s="224"/>
      <c r="AN311" s="224"/>
      <c r="AO311" s="224"/>
      <c r="AP311" s="224"/>
      <c r="AQ311" s="224"/>
      <c r="AR311" s="224"/>
      <c r="AS311" s="255"/>
    </row>
    <row r="312" spans="1:45" ht="31.5" x14ac:dyDescent="0.25">
      <c r="A312" s="2" t="str">
        <f>'Постановка объектов под напряже'!A314</f>
        <v>1.6.46</v>
      </c>
      <c r="B312" s="262" t="str">
        <f>'Постановка объектов под напряже'!B314</f>
        <v>Установка очистки сточных вод ПОТОК 1М</v>
      </c>
      <c r="C312" s="2" t="str">
        <f>'Постановка объектов под напряже'!C314</f>
        <v>I_ОНМ_2019_1.6.13</v>
      </c>
      <c r="D312" s="224"/>
      <c r="E312" s="224"/>
      <c r="F312" s="224"/>
      <c r="G312" s="224"/>
      <c r="H312" s="224"/>
      <c r="I312" s="224"/>
      <c r="J312" s="255"/>
      <c r="K312" s="224"/>
      <c r="L312" s="224"/>
      <c r="M312" s="224"/>
      <c r="N312" s="224"/>
      <c r="O312" s="224"/>
      <c r="P312" s="224"/>
      <c r="Q312" s="255"/>
      <c r="R312" s="224"/>
      <c r="S312" s="224"/>
      <c r="T312" s="224"/>
      <c r="U312" s="224"/>
      <c r="V312" s="224"/>
      <c r="W312" s="224"/>
      <c r="X312" s="255"/>
      <c r="Y312" s="224"/>
      <c r="Z312" s="224"/>
      <c r="AA312" s="224"/>
      <c r="AB312" s="224"/>
      <c r="AC312" s="224"/>
      <c r="AD312" s="224"/>
      <c r="AE312" s="255"/>
      <c r="AF312" s="224"/>
      <c r="AG312" s="224"/>
      <c r="AH312" s="2"/>
      <c r="AI312" s="262"/>
      <c r="AJ312" s="2"/>
      <c r="AK312" s="224"/>
      <c r="AL312" s="255"/>
      <c r="AM312" s="224"/>
      <c r="AN312" s="224"/>
      <c r="AO312" s="224"/>
      <c r="AP312" s="224"/>
      <c r="AQ312" s="224"/>
      <c r="AR312" s="224"/>
      <c r="AS312" s="255"/>
    </row>
    <row r="313" spans="1:45" ht="31.5" x14ac:dyDescent="0.25">
      <c r="A313" s="2" t="str">
        <f>'Постановка объектов под напряже'!A315</f>
        <v>1.6.47</v>
      </c>
      <c r="B313" s="262" t="str">
        <f>'Постановка объектов под напряже'!B315</f>
        <v>Электроталь«Балканско Exo»   тип Т-10 г/п 5т.</v>
      </c>
      <c r="C313" s="2" t="str">
        <f>'Постановка объектов под напряже'!C315</f>
        <v>I_ОНМ_2019_1.6.14</v>
      </c>
      <c r="D313" s="224"/>
      <c r="E313" s="224"/>
      <c r="F313" s="224"/>
      <c r="G313" s="224"/>
      <c r="H313" s="224"/>
      <c r="I313" s="224"/>
      <c r="J313" s="255"/>
      <c r="K313" s="224"/>
      <c r="L313" s="224"/>
      <c r="M313" s="224"/>
      <c r="N313" s="224"/>
      <c r="O313" s="224"/>
      <c r="P313" s="224"/>
      <c r="Q313" s="255"/>
      <c r="R313" s="224"/>
      <c r="S313" s="224"/>
      <c r="T313" s="224"/>
      <c r="U313" s="224"/>
      <c r="V313" s="224"/>
      <c r="W313" s="224"/>
      <c r="X313" s="255"/>
      <c r="Y313" s="224"/>
      <c r="Z313" s="224"/>
      <c r="AA313" s="224"/>
      <c r="AB313" s="224"/>
      <c r="AC313" s="224"/>
      <c r="AD313" s="224"/>
      <c r="AE313" s="255"/>
      <c r="AF313" s="224"/>
      <c r="AG313" s="224"/>
      <c r="AH313" s="2"/>
      <c r="AI313" s="262"/>
      <c r="AJ313" s="2"/>
      <c r="AK313" s="224"/>
      <c r="AL313" s="255"/>
      <c r="AM313" s="224"/>
      <c r="AN313" s="224"/>
      <c r="AO313" s="224"/>
      <c r="AP313" s="224"/>
      <c r="AQ313" s="224"/>
      <c r="AR313" s="224"/>
      <c r="AS313" s="255"/>
    </row>
    <row r="314" spans="1:45" x14ac:dyDescent="0.25">
      <c r="A314" s="2" t="str">
        <f>'Постановка объектов под напряже'!A316</f>
        <v>1.6.48</v>
      </c>
      <c r="B314" s="262" t="str">
        <f>'Постановка объектов под напряже'!B316</f>
        <v>КС-35714К-2 на базе КАМАЗ 6х6</v>
      </c>
      <c r="C314" s="2" t="str">
        <f>'Постановка объектов под напряже'!C316</f>
        <v>I_ОНМ_2020_1.6.1.1</v>
      </c>
      <c r="D314" s="224"/>
      <c r="E314" s="224"/>
      <c r="F314" s="224"/>
      <c r="G314" s="224"/>
      <c r="H314" s="224"/>
      <c r="I314" s="224"/>
      <c r="J314" s="255"/>
      <c r="K314" s="224"/>
      <c r="L314" s="224"/>
      <c r="M314" s="224"/>
      <c r="N314" s="224"/>
      <c r="O314" s="224"/>
      <c r="P314" s="224"/>
      <c r="Q314" s="255"/>
      <c r="R314" s="224"/>
      <c r="S314" s="224"/>
      <c r="T314" s="224"/>
      <c r="U314" s="224"/>
      <c r="V314" s="224"/>
      <c r="W314" s="224"/>
      <c r="X314" s="255"/>
      <c r="Y314" s="224"/>
      <c r="Z314" s="224"/>
      <c r="AA314" s="224"/>
      <c r="AB314" s="224"/>
      <c r="AC314" s="224"/>
      <c r="AD314" s="224"/>
      <c r="AE314" s="255"/>
      <c r="AF314" s="224"/>
      <c r="AG314" s="224"/>
      <c r="AH314" s="2"/>
      <c r="AI314" s="262"/>
      <c r="AJ314" s="2"/>
      <c r="AK314" s="224"/>
      <c r="AL314" s="255"/>
      <c r="AM314" s="224"/>
      <c r="AN314" s="224"/>
      <c r="AO314" s="224"/>
      <c r="AP314" s="224"/>
      <c r="AQ314" s="224"/>
      <c r="AR314" s="224"/>
      <c r="AS314" s="255"/>
    </row>
    <row r="315" spans="1:45" ht="63" x14ac:dyDescent="0.25">
      <c r="A315" s="2" t="str">
        <f>'Постановка объектов под напряже'!A317</f>
        <v>1.6.49</v>
      </c>
      <c r="B315" s="262" t="str">
        <f>'Постановка объектов под напряже'!B317</f>
        <v>ЛВИ на базе ГАЗель цельнометаллический фургон A32R22/A32R23 с короткой базой и средней крышей. 7 мест</v>
      </c>
      <c r="C315" s="2" t="str">
        <f>'Постановка объектов под напряже'!C317</f>
        <v>I_ОНМ_2020_1.6.1.9</v>
      </c>
      <c r="D315" s="224"/>
      <c r="E315" s="224"/>
      <c r="F315" s="224"/>
      <c r="G315" s="224"/>
      <c r="H315" s="224"/>
      <c r="I315" s="224"/>
      <c r="J315" s="255"/>
      <c r="K315" s="224"/>
      <c r="L315" s="224"/>
      <c r="M315" s="224"/>
      <c r="N315" s="224"/>
      <c r="O315" s="224"/>
      <c r="P315" s="224"/>
      <c r="Q315" s="255"/>
      <c r="R315" s="224"/>
      <c r="S315" s="224"/>
      <c r="T315" s="224"/>
      <c r="U315" s="224"/>
      <c r="V315" s="224"/>
      <c r="W315" s="224"/>
      <c r="X315" s="255"/>
      <c r="Y315" s="224"/>
      <c r="Z315" s="224"/>
      <c r="AA315" s="224"/>
      <c r="AB315" s="224"/>
      <c r="AC315" s="224"/>
      <c r="AD315" s="224"/>
      <c r="AE315" s="255"/>
      <c r="AF315" s="224"/>
      <c r="AG315" s="224"/>
      <c r="AH315" s="2"/>
      <c r="AI315" s="262"/>
      <c r="AJ315" s="2"/>
      <c r="AK315" s="224"/>
      <c r="AL315" s="255"/>
      <c r="AM315" s="224"/>
      <c r="AN315" s="224"/>
      <c r="AO315" s="224"/>
      <c r="AP315" s="224"/>
      <c r="AQ315" s="224"/>
      <c r="AR315" s="224"/>
      <c r="AS315" s="255"/>
    </row>
    <row r="316" spans="1:45" x14ac:dyDescent="0.25">
      <c r="A316" s="2" t="str">
        <f>'Постановка объектов под напряже'!A318</f>
        <v>1.6.50</v>
      </c>
      <c r="B316" s="262" t="str">
        <f>'Постановка объектов под напряже'!B318</f>
        <v>КамАЗ-65117 КМУ-240-04</v>
      </c>
      <c r="C316" s="2" t="str">
        <f>'Постановка объектов под напряже'!C318</f>
        <v>I_ОНМ_2020_1.6.1.10</v>
      </c>
      <c r="D316" s="224"/>
      <c r="E316" s="224"/>
      <c r="F316" s="224"/>
      <c r="G316" s="224"/>
      <c r="H316" s="224"/>
      <c r="I316" s="224"/>
      <c r="J316" s="255"/>
      <c r="K316" s="224"/>
      <c r="L316" s="224"/>
      <c r="M316" s="224"/>
      <c r="N316" s="224"/>
      <c r="O316" s="224"/>
      <c r="P316" s="224"/>
      <c r="Q316" s="255"/>
      <c r="R316" s="224"/>
      <c r="S316" s="224"/>
      <c r="T316" s="224"/>
      <c r="U316" s="224"/>
      <c r="V316" s="224"/>
      <c r="W316" s="224"/>
      <c r="X316" s="255"/>
      <c r="Y316" s="224"/>
      <c r="Z316" s="224"/>
      <c r="AA316" s="224"/>
      <c r="AB316" s="224"/>
      <c r="AC316" s="224"/>
      <c r="AD316" s="224"/>
      <c r="AE316" s="255"/>
      <c r="AF316" s="224"/>
      <c r="AG316" s="224"/>
      <c r="AH316" s="2"/>
      <c r="AI316" s="262"/>
      <c r="AJ316" s="2"/>
      <c r="AK316" s="224"/>
      <c r="AL316" s="255"/>
      <c r="AM316" s="224"/>
      <c r="AN316" s="224"/>
      <c r="AO316" s="224"/>
      <c r="AP316" s="224"/>
      <c r="AQ316" s="224"/>
      <c r="AR316" s="224"/>
      <c r="AS316" s="255"/>
    </row>
    <row r="317" spans="1:45" x14ac:dyDescent="0.25">
      <c r="A317" s="2" t="str">
        <f>'Постановка объектов под напряже'!A319</f>
        <v>1.6.51</v>
      </c>
      <c r="B317" s="262" t="str">
        <f>'Постановка объектов под напряже'!B319</f>
        <v>Тепловизор профессиональный</v>
      </c>
      <c r="C317" s="2" t="str">
        <f>'Постановка объектов под напряже'!C319</f>
        <v>I_ОНМ_2020_1.6.1.12</v>
      </c>
      <c r="D317" s="224"/>
      <c r="E317" s="224"/>
      <c r="F317" s="224"/>
      <c r="G317" s="224"/>
      <c r="H317" s="224"/>
      <c r="I317" s="224"/>
      <c r="J317" s="255"/>
      <c r="K317" s="224"/>
      <c r="L317" s="224"/>
      <c r="M317" s="224"/>
      <c r="N317" s="224"/>
      <c r="O317" s="224"/>
      <c r="P317" s="224"/>
      <c r="Q317" s="255"/>
      <c r="R317" s="224"/>
      <c r="S317" s="224"/>
      <c r="T317" s="224"/>
      <c r="U317" s="224"/>
      <c r="V317" s="224"/>
      <c r="W317" s="224"/>
      <c r="X317" s="255"/>
      <c r="Y317" s="224"/>
      <c r="Z317" s="224"/>
      <c r="AA317" s="224"/>
      <c r="AB317" s="224"/>
      <c r="AC317" s="224"/>
      <c r="AD317" s="224"/>
      <c r="AE317" s="255"/>
      <c r="AF317" s="224"/>
      <c r="AG317" s="224"/>
      <c r="AH317" s="2"/>
      <c r="AI317" s="262"/>
      <c r="AJ317" s="2"/>
      <c r="AK317" s="224"/>
      <c r="AL317" s="255"/>
      <c r="AM317" s="224"/>
      <c r="AN317" s="224"/>
      <c r="AO317" s="224"/>
      <c r="AP317" s="224"/>
      <c r="AQ317" s="224"/>
      <c r="AR317" s="224"/>
      <c r="AS317" s="255"/>
    </row>
    <row r="318" spans="1:45" x14ac:dyDescent="0.25">
      <c r="A318" s="2" t="str">
        <f>'Постановка объектов под напряже'!A320</f>
        <v>1.6.52</v>
      </c>
      <c r="B318" s="262" t="str">
        <f>'Постановка объектов под напряже'!B320</f>
        <v>Мост переменного тока</v>
      </c>
      <c r="C318" s="2" t="str">
        <f>'Постановка объектов под напряже'!C320</f>
        <v>I_ОНМ_2020_1.6.1.15</v>
      </c>
      <c r="D318" s="224"/>
      <c r="E318" s="224"/>
      <c r="F318" s="224"/>
      <c r="G318" s="224"/>
      <c r="H318" s="224"/>
      <c r="I318" s="224"/>
      <c r="J318" s="255"/>
      <c r="K318" s="224"/>
      <c r="L318" s="224"/>
      <c r="M318" s="224"/>
      <c r="N318" s="224"/>
      <c r="O318" s="224"/>
      <c r="P318" s="224"/>
      <c r="Q318" s="255"/>
      <c r="R318" s="224"/>
      <c r="S318" s="224"/>
      <c r="T318" s="224"/>
      <c r="U318" s="224"/>
      <c r="V318" s="224"/>
      <c r="W318" s="224"/>
      <c r="X318" s="255"/>
      <c r="Y318" s="224"/>
      <c r="Z318" s="224"/>
      <c r="AA318" s="224"/>
      <c r="AB318" s="224"/>
      <c r="AC318" s="224"/>
      <c r="AD318" s="224"/>
      <c r="AE318" s="255"/>
      <c r="AF318" s="224"/>
      <c r="AG318" s="224"/>
      <c r="AH318" s="2"/>
      <c r="AI318" s="262"/>
      <c r="AJ318" s="2"/>
      <c r="AK318" s="224"/>
      <c r="AL318" s="255"/>
      <c r="AM318" s="224"/>
      <c r="AN318" s="224"/>
      <c r="AO318" s="224"/>
      <c r="AP318" s="224"/>
      <c r="AQ318" s="224"/>
      <c r="AR318" s="224"/>
      <c r="AS318" s="255"/>
    </row>
    <row r="319" spans="1:45" x14ac:dyDescent="0.25">
      <c r="A319" s="2" t="str">
        <f>'Постановка объектов под напряже'!A321</f>
        <v>1.6.53</v>
      </c>
      <c r="B319" s="262" t="str">
        <f>'Постановка объектов под напряже'!B321</f>
        <v>Прибор контроля в/в выключателей</v>
      </c>
      <c r="C319" s="2" t="str">
        <f>'Постановка объектов под напряже'!C321</f>
        <v>I_ОНМ_2020_1.6.1.16</v>
      </c>
      <c r="D319" s="224"/>
      <c r="E319" s="224"/>
      <c r="F319" s="224"/>
      <c r="G319" s="224"/>
      <c r="H319" s="224"/>
      <c r="I319" s="224"/>
      <c r="J319" s="255"/>
      <c r="K319" s="224"/>
      <c r="L319" s="224"/>
      <c r="M319" s="224"/>
      <c r="N319" s="224"/>
      <c r="O319" s="224"/>
      <c r="P319" s="224"/>
      <c r="Q319" s="255"/>
      <c r="R319" s="224"/>
      <c r="S319" s="224"/>
      <c r="T319" s="224"/>
      <c r="U319" s="224"/>
      <c r="V319" s="224"/>
      <c r="W319" s="224"/>
      <c r="X319" s="255"/>
      <c r="Y319" s="224"/>
      <c r="Z319" s="224"/>
      <c r="AA319" s="224"/>
      <c r="AB319" s="224"/>
      <c r="AC319" s="224"/>
      <c r="AD319" s="224"/>
      <c r="AE319" s="255"/>
      <c r="AF319" s="224"/>
      <c r="AG319" s="224"/>
      <c r="AH319" s="2"/>
      <c r="AI319" s="262"/>
      <c r="AJ319" s="2"/>
      <c r="AK319" s="224"/>
      <c r="AL319" s="255"/>
      <c r="AM319" s="224"/>
      <c r="AN319" s="224"/>
      <c r="AO319" s="224"/>
      <c r="AP319" s="224"/>
      <c r="AQ319" s="224"/>
      <c r="AR319" s="224"/>
      <c r="AS319" s="255"/>
    </row>
    <row r="320" spans="1:45" ht="31.5" x14ac:dyDescent="0.25">
      <c r="A320" s="2" t="str">
        <f>'Постановка объектов под напряже'!A322</f>
        <v>1.6.54</v>
      </c>
      <c r="B320" s="262" t="str">
        <f>'Постановка объектов под напряже'!B322</f>
        <v>Мобильный индикаторный комплекс для проверки фарфоровых изоляторов</v>
      </c>
      <c r="C320" s="2" t="str">
        <f>'Постановка объектов под напряже'!C322</f>
        <v>I_ОНМ_2020_1.6.1.17</v>
      </c>
      <c r="D320" s="224"/>
      <c r="E320" s="224"/>
      <c r="F320" s="224"/>
      <c r="G320" s="224"/>
      <c r="H320" s="224"/>
      <c r="I320" s="224"/>
      <c r="J320" s="255"/>
      <c r="K320" s="224"/>
      <c r="L320" s="224"/>
      <c r="M320" s="224"/>
      <c r="N320" s="224"/>
      <c r="O320" s="224"/>
      <c r="P320" s="224"/>
      <c r="Q320" s="255"/>
      <c r="R320" s="224"/>
      <c r="S320" s="224"/>
      <c r="T320" s="224"/>
      <c r="U320" s="224"/>
      <c r="V320" s="224"/>
      <c r="W320" s="224"/>
      <c r="X320" s="255"/>
      <c r="Y320" s="224"/>
      <c r="Z320" s="224"/>
      <c r="AA320" s="224"/>
      <c r="AB320" s="224"/>
      <c r="AC320" s="224"/>
      <c r="AD320" s="224"/>
      <c r="AE320" s="255"/>
      <c r="AF320" s="224"/>
      <c r="AG320" s="224"/>
      <c r="AH320" s="2"/>
      <c r="AI320" s="262"/>
      <c r="AJ320" s="2"/>
      <c r="AK320" s="224"/>
      <c r="AL320" s="255"/>
      <c r="AM320" s="224"/>
      <c r="AN320" s="224"/>
      <c r="AO320" s="224"/>
      <c r="AP320" s="224"/>
      <c r="AQ320" s="224"/>
      <c r="AR320" s="224"/>
      <c r="AS320" s="255"/>
    </row>
    <row r="321" spans="1:45" x14ac:dyDescent="0.25">
      <c r="A321" s="2" t="str">
        <f>'Постановка объектов под напряже'!A323</f>
        <v>1.6.55</v>
      </c>
      <c r="B321" s="262" t="str">
        <f>'Постановка объектов под напряже'!B323</f>
        <v>Буран АДЕ</v>
      </c>
      <c r="C321" s="2" t="str">
        <f>'Постановка объектов под напряже'!C323</f>
        <v>I_ОНМ_2020_1.6.1.19</v>
      </c>
      <c r="D321" s="224"/>
      <c r="E321" s="224"/>
      <c r="F321" s="224"/>
      <c r="G321" s="224"/>
      <c r="H321" s="224"/>
      <c r="I321" s="224"/>
      <c r="J321" s="255"/>
      <c r="K321" s="224"/>
      <c r="L321" s="224"/>
      <c r="M321" s="224"/>
      <c r="N321" s="224"/>
      <c r="O321" s="224"/>
      <c r="P321" s="224"/>
      <c r="Q321" s="255"/>
      <c r="R321" s="224"/>
      <c r="S321" s="224"/>
      <c r="T321" s="224"/>
      <c r="U321" s="224"/>
      <c r="V321" s="224"/>
      <c r="W321" s="224"/>
      <c r="X321" s="255"/>
      <c r="Y321" s="224"/>
      <c r="Z321" s="224"/>
      <c r="AA321" s="224"/>
      <c r="AB321" s="224"/>
      <c r="AC321" s="224"/>
      <c r="AD321" s="224"/>
      <c r="AE321" s="255"/>
      <c r="AF321" s="224"/>
      <c r="AG321" s="224"/>
      <c r="AH321" s="2"/>
      <c r="AI321" s="262"/>
      <c r="AJ321" s="2"/>
      <c r="AK321" s="224"/>
      <c r="AL321" s="255"/>
      <c r="AM321" s="224"/>
      <c r="AN321" s="224"/>
      <c r="AO321" s="224"/>
      <c r="AP321" s="224"/>
      <c r="AQ321" s="224"/>
      <c r="AR321" s="224"/>
      <c r="AS321" s="255"/>
    </row>
    <row r="322" spans="1:45" ht="31.5" x14ac:dyDescent="0.25">
      <c r="A322" s="2" t="str">
        <f>'Постановка объектов под напряже'!A324</f>
        <v>1.6.56</v>
      </c>
      <c r="B322" s="262" t="str">
        <f>'Постановка объектов под напряже'!B324</f>
        <v>Опрыскиватель « Hardi PU-300» с 2 к-та шлангов с распрыскивателями</v>
      </c>
      <c r="C322" s="2" t="str">
        <f>'Постановка объектов под напряже'!C324</f>
        <v>I_ОНМ_2020_1.6.1.20</v>
      </c>
      <c r="D322" s="224"/>
      <c r="E322" s="224"/>
      <c r="F322" s="224"/>
      <c r="G322" s="224"/>
      <c r="H322" s="224"/>
      <c r="I322" s="224"/>
      <c r="J322" s="255"/>
      <c r="K322" s="224"/>
      <c r="L322" s="224"/>
      <c r="M322" s="224"/>
      <c r="N322" s="224"/>
      <c r="O322" s="224"/>
      <c r="P322" s="224"/>
      <c r="Q322" s="255"/>
      <c r="R322" s="224"/>
      <c r="S322" s="224"/>
      <c r="T322" s="224"/>
      <c r="U322" s="224"/>
      <c r="V322" s="224"/>
      <c r="W322" s="224"/>
      <c r="X322" s="255"/>
      <c r="Y322" s="224"/>
      <c r="Z322" s="224"/>
      <c r="AA322" s="224"/>
      <c r="AB322" s="224"/>
      <c r="AC322" s="224"/>
      <c r="AD322" s="224"/>
      <c r="AE322" s="255"/>
      <c r="AF322" s="224"/>
      <c r="AG322" s="224"/>
      <c r="AH322" s="2"/>
      <c r="AI322" s="262"/>
      <c r="AJ322" s="2"/>
      <c r="AK322" s="224"/>
      <c r="AL322" s="255"/>
      <c r="AM322" s="224"/>
      <c r="AN322" s="224"/>
      <c r="AO322" s="224"/>
      <c r="AP322" s="224"/>
      <c r="AQ322" s="224"/>
      <c r="AR322" s="224"/>
      <c r="AS322" s="255"/>
    </row>
    <row r="323" spans="1:45" x14ac:dyDescent="0.25">
      <c r="A323" s="2" t="str">
        <f>'Постановка объектов под напряже'!A325</f>
        <v>1.6.57</v>
      </c>
      <c r="B323" s="262" t="str">
        <f>'Постановка объектов под напряже'!B325</f>
        <v xml:space="preserve">УАЗ –Патриот </v>
      </c>
      <c r="C323" s="2" t="str">
        <f>'Постановка объектов под напряже'!C325</f>
        <v>I_ОНМ_2020_1.6.1.21</v>
      </c>
      <c r="D323" s="224"/>
      <c r="E323" s="224"/>
      <c r="F323" s="224"/>
      <c r="G323" s="224"/>
      <c r="H323" s="224"/>
      <c r="I323" s="224"/>
      <c r="J323" s="255">
        <f t="shared" si="4"/>
        <v>1</v>
      </c>
      <c r="K323" s="224"/>
      <c r="L323" s="224"/>
      <c r="M323" s="224"/>
      <c r="N323" s="224"/>
      <c r="O323" s="224"/>
      <c r="P323" s="224"/>
      <c r="Q323" s="255">
        <f>'Постановка объектов под напряже'!I325</f>
        <v>1</v>
      </c>
      <c r="R323" s="224"/>
      <c r="S323" s="224"/>
      <c r="T323" s="224"/>
      <c r="U323" s="224"/>
      <c r="V323" s="224"/>
      <c r="W323" s="224"/>
      <c r="X323" s="255"/>
      <c r="Y323" s="224"/>
      <c r="Z323" s="224"/>
      <c r="AA323" s="224"/>
      <c r="AB323" s="224"/>
      <c r="AC323" s="224"/>
      <c r="AD323" s="224"/>
      <c r="AE323" s="255"/>
      <c r="AF323" s="224"/>
      <c r="AG323" s="224"/>
      <c r="AH323" s="2"/>
      <c r="AI323" s="262"/>
      <c r="AJ323" s="2"/>
      <c r="AK323" s="224"/>
      <c r="AL323" s="255"/>
      <c r="AM323" s="224"/>
      <c r="AN323" s="224"/>
      <c r="AO323" s="224"/>
      <c r="AP323" s="224"/>
      <c r="AQ323" s="224"/>
      <c r="AR323" s="224"/>
      <c r="AS323" s="255"/>
    </row>
    <row r="324" spans="1:45" ht="47.25" x14ac:dyDescent="0.25">
      <c r="A324" s="2" t="str">
        <f>'Постановка объектов под напряже'!A326</f>
        <v>1.6.58</v>
      </c>
      <c r="B324" s="262" t="str">
        <f>'Постановка объектов под напряже'!B326</f>
        <v xml:space="preserve">Установка высокого высокого давления для мойки Профессиональная серия АВД U 200/15 на составной раме </v>
      </c>
      <c r="C324" s="2" t="str">
        <f>'Постановка объектов под напряже'!C326</f>
        <v>I_ОНМ_2020_1.6.1.23</v>
      </c>
      <c r="D324" s="224"/>
      <c r="E324" s="224"/>
      <c r="F324" s="224"/>
      <c r="G324" s="224"/>
      <c r="H324" s="224"/>
      <c r="I324" s="224"/>
      <c r="J324" s="255"/>
      <c r="K324" s="224"/>
      <c r="L324" s="224"/>
      <c r="M324" s="224"/>
      <c r="N324" s="224"/>
      <c r="O324" s="224"/>
      <c r="P324" s="224"/>
      <c r="Q324" s="255"/>
      <c r="R324" s="224"/>
      <c r="S324" s="224"/>
      <c r="T324" s="224"/>
      <c r="U324" s="224"/>
      <c r="V324" s="224"/>
      <c r="W324" s="224"/>
      <c r="X324" s="255"/>
      <c r="Y324" s="224"/>
      <c r="Z324" s="224"/>
      <c r="AA324" s="224"/>
      <c r="AB324" s="224"/>
      <c r="AC324" s="224"/>
      <c r="AD324" s="224"/>
      <c r="AE324" s="255"/>
      <c r="AF324" s="224"/>
      <c r="AG324" s="224"/>
      <c r="AH324" s="2"/>
      <c r="AI324" s="262"/>
      <c r="AJ324" s="2"/>
      <c r="AK324" s="224"/>
      <c r="AL324" s="255"/>
      <c r="AM324" s="224"/>
      <c r="AN324" s="224"/>
      <c r="AO324" s="224"/>
      <c r="AP324" s="224"/>
      <c r="AQ324" s="224"/>
      <c r="AR324" s="224"/>
      <c r="AS324" s="255"/>
    </row>
    <row r="325" spans="1:45" ht="31.5" x14ac:dyDescent="0.25">
      <c r="A325" s="2" t="str">
        <f>'Постановка объектов под напряже'!A327</f>
        <v>1.6.59</v>
      </c>
      <c r="B325" s="262" t="str">
        <f>'Постановка объектов под напряже'!B327</f>
        <v xml:space="preserve">Пуско-зарядное устройство для автомобиля Gystart 1224T, GYS-025394.  </v>
      </c>
      <c r="C325" s="2" t="str">
        <f>'Постановка объектов под напряже'!C327</f>
        <v>I_ОНМ_2020_1.6.1.24</v>
      </c>
      <c r="D325" s="224"/>
      <c r="E325" s="224"/>
      <c r="F325" s="224"/>
      <c r="G325" s="224"/>
      <c r="H325" s="224"/>
      <c r="I325" s="224"/>
      <c r="J325" s="255"/>
      <c r="K325" s="224"/>
      <c r="L325" s="224"/>
      <c r="M325" s="224"/>
      <c r="N325" s="224"/>
      <c r="O325" s="224"/>
      <c r="P325" s="224"/>
      <c r="Q325" s="255"/>
      <c r="R325" s="224"/>
      <c r="S325" s="224"/>
      <c r="T325" s="224"/>
      <c r="U325" s="224"/>
      <c r="V325" s="224"/>
      <c r="W325" s="224"/>
      <c r="X325" s="255"/>
      <c r="Y325" s="224"/>
      <c r="Z325" s="224"/>
      <c r="AA325" s="224"/>
      <c r="AB325" s="224"/>
      <c r="AC325" s="224"/>
      <c r="AD325" s="224"/>
      <c r="AE325" s="255"/>
      <c r="AF325" s="224"/>
      <c r="AG325" s="224"/>
      <c r="AH325" s="2"/>
      <c r="AI325" s="262"/>
      <c r="AJ325" s="2"/>
      <c r="AK325" s="224"/>
      <c r="AL325" s="255"/>
      <c r="AM325" s="224"/>
      <c r="AN325" s="224"/>
      <c r="AO325" s="224"/>
      <c r="AP325" s="224"/>
      <c r="AQ325" s="224"/>
      <c r="AR325" s="224"/>
      <c r="AS325" s="255"/>
    </row>
    <row r="326" spans="1:45" ht="31.5" x14ac:dyDescent="0.25">
      <c r="A326" s="2" t="str">
        <f>'Постановка объектов под напряже'!A328</f>
        <v>1.6.60</v>
      </c>
      <c r="B326" s="262" t="str">
        <f>'Постановка объектов под напряже'!B328</f>
        <v>Бригадный а/м линейщиков на базе КАМАЗ-5350</v>
      </c>
      <c r="C326" s="2" t="str">
        <f>'Постановка объектов под напряже'!C328</f>
        <v>I_ОНМ_2021_1.6.1.1</v>
      </c>
      <c r="D326" s="224"/>
      <c r="E326" s="224"/>
      <c r="F326" s="224"/>
      <c r="G326" s="224"/>
      <c r="H326" s="224"/>
      <c r="I326" s="224"/>
      <c r="J326" s="255"/>
      <c r="K326" s="224"/>
      <c r="L326" s="224"/>
      <c r="M326" s="224"/>
      <c r="N326" s="224"/>
      <c r="O326" s="224"/>
      <c r="P326" s="224"/>
      <c r="Q326" s="255"/>
      <c r="R326" s="224"/>
      <c r="S326" s="224"/>
      <c r="T326" s="224"/>
      <c r="U326" s="224"/>
      <c r="V326" s="224"/>
      <c r="W326" s="224"/>
      <c r="X326" s="255"/>
      <c r="Y326" s="224"/>
      <c r="Z326" s="224"/>
      <c r="AA326" s="224"/>
      <c r="AB326" s="224"/>
      <c r="AC326" s="224"/>
      <c r="AD326" s="224"/>
      <c r="AE326" s="255"/>
      <c r="AF326" s="224"/>
      <c r="AG326" s="224"/>
      <c r="AH326" s="2"/>
      <c r="AI326" s="262"/>
      <c r="AJ326" s="2"/>
      <c r="AK326" s="224"/>
      <c r="AL326" s="255"/>
      <c r="AM326" s="224"/>
      <c r="AN326" s="224"/>
      <c r="AO326" s="224"/>
      <c r="AP326" s="224"/>
      <c r="AQ326" s="224"/>
      <c r="AR326" s="224"/>
      <c r="AS326" s="255"/>
    </row>
    <row r="327" spans="1:45" ht="47.25" x14ac:dyDescent="0.25">
      <c r="A327" s="2" t="str">
        <f>'Постановка объектов под напряже'!A329</f>
        <v>1.6.61</v>
      </c>
      <c r="B327" s="262" t="str">
        <f>'Постановка объектов под напряже'!B329</f>
        <v>Высоковольтная СНЧ установка для испытания кабелей с изоляцией из сшитого полителена до 10 кВ</v>
      </c>
      <c r="C327" s="2" t="str">
        <f>'Постановка объектов под напряже'!C329</f>
        <v>I_ОНМ_2021_1.6.1.2</v>
      </c>
      <c r="D327" s="224"/>
      <c r="E327" s="224"/>
      <c r="F327" s="224"/>
      <c r="G327" s="224"/>
      <c r="H327" s="224"/>
      <c r="I327" s="224"/>
      <c r="J327" s="255"/>
      <c r="K327" s="224"/>
      <c r="L327" s="224"/>
      <c r="M327" s="224"/>
      <c r="N327" s="224"/>
      <c r="O327" s="224"/>
      <c r="P327" s="224"/>
      <c r="Q327" s="255"/>
      <c r="R327" s="224"/>
      <c r="S327" s="224"/>
      <c r="T327" s="224"/>
      <c r="U327" s="224"/>
      <c r="V327" s="224"/>
      <c r="W327" s="224"/>
      <c r="X327" s="255"/>
      <c r="Y327" s="224"/>
      <c r="Z327" s="224"/>
      <c r="AA327" s="224"/>
      <c r="AB327" s="224"/>
      <c r="AC327" s="224"/>
      <c r="AD327" s="224"/>
      <c r="AE327" s="255"/>
      <c r="AF327" s="224"/>
      <c r="AG327" s="224"/>
      <c r="AH327" s="2"/>
      <c r="AI327" s="262"/>
      <c r="AJ327" s="2"/>
      <c r="AK327" s="224"/>
      <c r="AL327" s="255"/>
      <c r="AM327" s="224"/>
      <c r="AN327" s="224"/>
      <c r="AO327" s="224"/>
      <c r="AP327" s="224"/>
      <c r="AQ327" s="224"/>
      <c r="AR327" s="224"/>
      <c r="AS327" s="255"/>
    </row>
    <row r="328" spans="1:45" ht="31.5" x14ac:dyDescent="0.25">
      <c r="A328" s="2" t="str">
        <f>'Постановка объектов под напряже'!A330</f>
        <v>1.6.62</v>
      </c>
      <c r="B328" s="262" t="str">
        <f>'Постановка объектов под напряже'!B330</f>
        <v>Приобретение прибора контроля выключателей ПКВ/М7</v>
      </c>
      <c r="C328" s="2" t="str">
        <f>'Постановка объектов под напряже'!C330</f>
        <v>I_ОНМ_2019_1.6.1.3</v>
      </c>
      <c r="D328" s="224"/>
      <c r="E328" s="224"/>
      <c r="F328" s="224"/>
      <c r="G328" s="224"/>
      <c r="H328" s="224"/>
      <c r="I328" s="224"/>
      <c r="J328" s="255"/>
      <c r="K328" s="224"/>
      <c r="L328" s="224"/>
      <c r="M328" s="224"/>
      <c r="N328" s="224"/>
      <c r="O328" s="224"/>
      <c r="P328" s="224"/>
      <c r="Q328" s="255"/>
      <c r="R328" s="224"/>
      <c r="S328" s="224"/>
      <c r="T328" s="224"/>
      <c r="U328" s="224"/>
      <c r="V328" s="224"/>
      <c r="W328" s="224"/>
      <c r="X328" s="255"/>
      <c r="Y328" s="224"/>
      <c r="Z328" s="224"/>
      <c r="AA328" s="224"/>
      <c r="AB328" s="224"/>
      <c r="AC328" s="224"/>
      <c r="AD328" s="224"/>
      <c r="AE328" s="255"/>
      <c r="AF328" s="224"/>
      <c r="AG328" s="224"/>
      <c r="AH328" s="2"/>
      <c r="AI328" s="262"/>
      <c r="AJ328" s="2"/>
      <c r="AK328" s="224"/>
      <c r="AL328" s="255"/>
      <c r="AM328" s="224"/>
      <c r="AN328" s="224"/>
      <c r="AO328" s="224"/>
      <c r="AP328" s="224"/>
      <c r="AQ328" s="224"/>
      <c r="AR328" s="224"/>
      <c r="AS328" s="255"/>
    </row>
    <row r="329" spans="1:45" ht="31.5" x14ac:dyDescent="0.25">
      <c r="A329" s="2" t="str">
        <f>'Постановка объектов под напряже'!A331</f>
        <v>1.6.63</v>
      </c>
      <c r="B329" s="262" t="str">
        <f>'Постановка объектов под напряже'!B331</f>
        <v>Приобретение установки для испытания трансформаторного масла Тангенс-3М</v>
      </c>
      <c r="C329" s="2" t="str">
        <f>'Постановка объектов под напряже'!C331</f>
        <v>I_ОНМ_2018_1.6.1.4</v>
      </c>
      <c r="D329" s="224"/>
      <c r="E329" s="224"/>
      <c r="F329" s="224"/>
      <c r="G329" s="224"/>
      <c r="H329" s="224"/>
      <c r="I329" s="224"/>
      <c r="J329" s="255"/>
      <c r="K329" s="224"/>
      <c r="L329" s="224"/>
      <c r="M329" s="224"/>
      <c r="N329" s="224"/>
      <c r="O329" s="224"/>
      <c r="P329" s="224"/>
      <c r="Q329" s="255"/>
      <c r="R329" s="224"/>
      <c r="S329" s="224"/>
      <c r="T329" s="224"/>
      <c r="U329" s="224"/>
      <c r="V329" s="224"/>
      <c r="W329" s="224"/>
      <c r="X329" s="255"/>
      <c r="Y329" s="224"/>
      <c r="Z329" s="224"/>
      <c r="AA329" s="224"/>
      <c r="AB329" s="224"/>
      <c r="AC329" s="224"/>
      <c r="AD329" s="224"/>
      <c r="AE329" s="255"/>
      <c r="AF329" s="224"/>
      <c r="AG329" s="224"/>
      <c r="AH329" s="2"/>
      <c r="AI329" s="262"/>
      <c r="AJ329" s="2"/>
      <c r="AK329" s="224"/>
      <c r="AL329" s="255"/>
      <c r="AM329" s="224"/>
      <c r="AN329" s="224"/>
      <c r="AO329" s="224"/>
      <c r="AP329" s="224"/>
      <c r="AQ329" s="224"/>
      <c r="AR329" s="224"/>
      <c r="AS329" s="255"/>
    </row>
    <row r="330" spans="1:45" ht="31.5" x14ac:dyDescent="0.25">
      <c r="A330" s="18" t="str">
        <f>'Постановка объектов под напряже'!A332</f>
        <v>1.6.64</v>
      </c>
      <c r="B330" s="356" t="str">
        <f>'Постановка объектов под напряже'!B332</f>
        <v>Приобретение анализатора характеристик выключателей EGIL</v>
      </c>
      <c r="C330" s="18" t="str">
        <f>'Постановка объектов под напряже'!C332</f>
        <v>I_ОНМ_2019_1.6.1.5</v>
      </c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  <c r="AA330" s="255"/>
      <c r="AB330" s="255"/>
      <c r="AC330" s="255"/>
      <c r="AD330" s="255"/>
      <c r="AE330" s="255"/>
      <c r="AF330" s="255"/>
      <c r="AG330" s="255"/>
      <c r="AH330" s="18"/>
      <c r="AI330" s="356"/>
      <c r="AJ330" s="18"/>
      <c r="AK330" s="255"/>
      <c r="AL330" s="255"/>
      <c r="AM330" s="255"/>
      <c r="AN330" s="255"/>
      <c r="AO330" s="255"/>
      <c r="AP330" s="255"/>
      <c r="AQ330" s="255"/>
      <c r="AR330" s="255"/>
      <c r="AS330" s="255"/>
    </row>
  </sheetData>
  <autoFilter ref="A18:BD330"/>
  <dataConsolidate/>
  <mergeCells count="27">
    <mergeCell ref="AT16:AW16"/>
    <mergeCell ref="AX16:BD16"/>
    <mergeCell ref="AT15:AW15"/>
    <mergeCell ref="AX15:BD15"/>
    <mergeCell ref="A14:A17"/>
    <mergeCell ref="B14:B17"/>
    <mergeCell ref="C14:C17"/>
    <mergeCell ref="D14:J15"/>
    <mergeCell ref="R16:X16"/>
    <mergeCell ref="R15:X15"/>
    <mergeCell ref="Y15:AE15"/>
    <mergeCell ref="Y16:AE16"/>
    <mergeCell ref="AF15:AL15"/>
    <mergeCell ref="AF16:AL16"/>
    <mergeCell ref="AM15:AS15"/>
    <mergeCell ref="K15:Q15"/>
    <mergeCell ref="K16:Q16"/>
    <mergeCell ref="K14:AS14"/>
    <mergeCell ref="D16:J16"/>
    <mergeCell ref="A4:AS4"/>
    <mergeCell ref="A5:AS5"/>
    <mergeCell ref="AM16:AS16"/>
    <mergeCell ref="A7:AS7"/>
    <mergeCell ref="A8:AS8"/>
    <mergeCell ref="A9:AS9"/>
    <mergeCell ref="A11:AS11"/>
    <mergeCell ref="A12:AS12"/>
  </mergeCells>
  <pageMargins left="0.70866141732283472" right="0.70866141732283472" top="0.21" bottom="0.16" header="0.18" footer="0.16"/>
  <pageSetup paperSize="9" scale="15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41"/>
  <sheetViews>
    <sheetView view="pageBreakPreview" topLeftCell="A16" zoomScale="80" zoomScaleNormal="55" zoomScaleSheetLayoutView="80" workbookViewId="0">
      <selection activeCell="A20" sqref="A20:C141"/>
    </sheetView>
  </sheetViews>
  <sheetFormatPr defaultRowHeight="12" x14ac:dyDescent="0.2"/>
  <cols>
    <col min="1" max="1" width="20.140625" style="5" customWidth="1"/>
    <col min="2" max="2" width="43" style="5" customWidth="1"/>
    <col min="3" max="3" width="31.5703125" style="5" customWidth="1"/>
    <col min="4" max="4" width="12.140625" style="5" hidden="1" customWidth="1"/>
    <col min="5" max="5" width="12.140625" style="5" customWidth="1"/>
    <col min="6" max="6" width="12.140625" style="5" hidden="1" customWidth="1"/>
    <col min="7" max="7" width="12.140625" style="5" customWidth="1"/>
    <col min="8" max="8" width="12.140625" style="5" hidden="1" customWidth="1"/>
    <col min="9" max="9" width="12.140625" style="5" customWidth="1"/>
    <col min="10" max="10" width="12.140625" style="5" hidden="1" customWidth="1"/>
    <col min="11" max="11" width="12.140625" style="5" customWidth="1"/>
    <col min="12" max="12" width="12.140625" style="5" hidden="1" customWidth="1"/>
    <col min="13" max="13" width="12.140625" style="5" customWidth="1"/>
    <col min="14" max="14" width="12.140625" style="5" hidden="1" customWidth="1"/>
    <col min="15" max="15" width="12.140625" style="5" customWidth="1"/>
    <col min="16" max="16" width="12.140625" style="5" hidden="1" customWidth="1"/>
    <col min="17" max="17" width="12.140625" style="5" customWidth="1"/>
    <col min="18" max="18" width="12.140625" style="5" hidden="1" customWidth="1"/>
    <col min="19" max="19" width="12.140625" style="5" customWidth="1"/>
    <col min="20" max="20" width="12.140625" style="5" hidden="1" customWidth="1"/>
    <col min="21" max="21" width="12.140625" style="5" customWidth="1"/>
    <col min="22" max="22" width="12.140625" style="5" hidden="1" customWidth="1"/>
    <col min="23" max="23" width="12.140625" style="5" customWidth="1"/>
    <col min="24" max="24" width="12.140625" style="5" hidden="1" customWidth="1"/>
    <col min="25" max="25" width="12.140625" style="212" customWidth="1"/>
    <col min="26" max="26" width="12.140625" style="212" hidden="1" customWidth="1"/>
    <col min="27" max="27" width="12.140625" style="212" customWidth="1"/>
    <col min="28" max="28" width="12.140625" style="5" customWidth="1"/>
    <col min="29" max="29" width="12.140625" style="5" hidden="1" customWidth="1"/>
    <col min="30" max="30" width="12.140625" style="5" customWidth="1"/>
    <col min="31" max="31" width="12.140625" style="5" hidden="1" customWidth="1"/>
    <col min="32" max="32" width="12.140625" style="5" customWidth="1"/>
    <col min="33" max="33" width="12.140625" style="5" hidden="1" customWidth="1"/>
    <col min="34" max="34" width="12.140625" style="5" customWidth="1"/>
    <col min="35" max="35" width="12.140625" style="5" hidden="1" customWidth="1"/>
    <col min="36" max="36" width="15.7109375" style="5" customWidth="1"/>
    <col min="37" max="37" width="12.140625" style="5" hidden="1" customWidth="1"/>
    <col min="38" max="38" width="17.7109375" style="5" customWidth="1"/>
    <col min="39" max="39" width="12.140625" style="5" hidden="1" customWidth="1"/>
    <col min="40" max="40" width="15.7109375" style="5" customWidth="1"/>
    <col min="41" max="41" width="12.140625" style="5" hidden="1" customWidth="1"/>
    <col min="42" max="42" width="15.7109375" style="5" customWidth="1"/>
    <col min="43" max="43" width="12.140625" style="5" hidden="1" customWidth="1"/>
    <col min="44" max="44" width="15.7109375" style="5" customWidth="1"/>
    <col min="45" max="45" width="6" style="5" hidden="1" customWidth="1"/>
    <col min="46" max="46" width="15.7109375" style="5" customWidth="1"/>
    <col min="47" max="47" width="9.28515625" style="5" hidden="1" customWidth="1"/>
    <col min="48" max="48" width="15.7109375" style="5" customWidth="1"/>
    <col min="49" max="49" width="13" style="5" hidden="1" customWidth="1"/>
    <col min="50" max="50" width="21.7109375" style="5" customWidth="1"/>
    <col min="51" max="16384" width="9.140625" style="5"/>
  </cols>
  <sheetData>
    <row r="1" spans="1:50" ht="18.75" x14ac:dyDescent="0.2">
      <c r="AU1" s="265" t="s">
        <v>253</v>
      </c>
      <c r="AV1" s="265"/>
      <c r="AW1" s="265"/>
      <c r="AX1" s="265"/>
    </row>
    <row r="2" spans="1:50" ht="18.75" x14ac:dyDescent="0.2">
      <c r="J2" s="60"/>
      <c r="K2" s="267"/>
      <c r="L2" s="267"/>
      <c r="M2" s="267"/>
      <c r="N2" s="267"/>
      <c r="O2" s="70"/>
      <c r="AU2" s="265" t="s">
        <v>254</v>
      </c>
      <c r="AV2" s="265"/>
      <c r="AW2" s="265"/>
      <c r="AX2" s="265"/>
    </row>
    <row r="3" spans="1:50" ht="18.75" x14ac:dyDescent="0.2">
      <c r="J3" s="61"/>
      <c r="K3" s="6"/>
      <c r="L3" s="6"/>
      <c r="M3" s="6"/>
      <c r="N3" s="6"/>
      <c r="O3" s="6"/>
      <c r="AU3" s="265" t="s">
        <v>255</v>
      </c>
      <c r="AV3" s="265"/>
      <c r="AW3" s="265"/>
      <c r="AX3" s="265"/>
    </row>
    <row r="4" spans="1:50" ht="18.75" x14ac:dyDescent="0.2">
      <c r="A4" s="268" t="s">
        <v>243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</row>
    <row r="5" spans="1:50" ht="18.75" x14ac:dyDescent="0.2">
      <c r="A5" s="268" t="s">
        <v>234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</row>
    <row r="6" spans="1:50" ht="18.75" x14ac:dyDescent="0.2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213"/>
      <c r="Z6" s="213"/>
      <c r="AA6" s="213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</row>
    <row r="7" spans="1:50" ht="18.75" x14ac:dyDescent="0.2">
      <c r="A7" s="268" t="s">
        <v>1162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</row>
    <row r="8" spans="1:50" ht="15.75" x14ac:dyDescent="0.2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</row>
    <row r="9" spans="1:50" x14ac:dyDescent="0.2">
      <c r="A9" s="13"/>
      <c r="H9" s="57"/>
    </row>
    <row r="10" spans="1:50" ht="18.75" x14ac:dyDescent="0.2">
      <c r="A10" s="268" t="s">
        <v>88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</row>
    <row r="11" spans="1:50" ht="18.75" x14ac:dyDescent="0.2">
      <c r="A11" s="7"/>
      <c r="B11" s="7"/>
      <c r="C11" s="7"/>
      <c r="D11" s="69"/>
      <c r="E11" s="69"/>
      <c r="F11" s="7"/>
      <c r="G11" s="7"/>
      <c r="H11" s="7"/>
      <c r="I11" s="7"/>
      <c r="J11" s="7"/>
      <c r="K11" s="7"/>
      <c r="L11" s="7"/>
      <c r="M11" s="7"/>
      <c r="N11" s="7"/>
      <c r="O11" s="7"/>
      <c r="P11" s="4"/>
      <c r="Q11" s="4"/>
      <c r="R11" s="4"/>
      <c r="S11" s="4"/>
      <c r="T11" s="4"/>
      <c r="U11" s="4"/>
      <c r="V11" s="4"/>
      <c r="W11" s="4"/>
      <c r="X11" s="4"/>
      <c r="Y11" s="214"/>
      <c r="Z11" s="214"/>
      <c r="AA11" s="214"/>
      <c r="AB11" s="4"/>
      <c r="AC11" s="4"/>
      <c r="AD11" s="4"/>
      <c r="AE11" s="4"/>
      <c r="AF11" s="4"/>
      <c r="AG11" s="4"/>
      <c r="AH11" s="4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</row>
    <row r="12" spans="1:50" s="6" customFormat="1" ht="18.75" x14ac:dyDescent="0.2">
      <c r="A12" s="265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</row>
    <row r="13" spans="1:50" s="6" customFormat="1" ht="15.75" x14ac:dyDescent="0.2">
      <c r="A13" s="266" t="s">
        <v>1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</row>
    <row r="14" spans="1:50" s="6" customFormat="1" ht="18.75" x14ac:dyDescent="0.3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</row>
    <row r="15" spans="1:50" s="14" customFormat="1" ht="15.75" x14ac:dyDescent="0.25">
      <c r="A15" s="264" t="s">
        <v>2</v>
      </c>
      <c r="B15" s="264" t="s">
        <v>3</v>
      </c>
      <c r="C15" s="264" t="s">
        <v>4</v>
      </c>
      <c r="D15" s="264" t="s">
        <v>5</v>
      </c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</row>
    <row r="16" spans="1:50" ht="116.1" customHeight="1" x14ac:dyDescent="0.2">
      <c r="A16" s="264"/>
      <c r="B16" s="264"/>
      <c r="C16" s="264"/>
      <c r="D16" s="264" t="s">
        <v>6</v>
      </c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 t="s">
        <v>7</v>
      </c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 t="s">
        <v>8</v>
      </c>
      <c r="AF16" s="264"/>
      <c r="AG16" s="264"/>
      <c r="AH16" s="264"/>
      <c r="AI16" s="264" t="s">
        <v>9</v>
      </c>
      <c r="AJ16" s="264"/>
      <c r="AK16" s="264"/>
      <c r="AL16" s="264"/>
      <c r="AM16" s="264" t="s">
        <v>10</v>
      </c>
      <c r="AN16" s="264"/>
      <c r="AO16" s="264"/>
      <c r="AP16" s="264"/>
      <c r="AQ16" s="264"/>
      <c r="AR16" s="264"/>
      <c r="AS16" s="264" t="s">
        <v>11</v>
      </c>
      <c r="AT16" s="264"/>
      <c r="AU16" s="264"/>
      <c r="AV16" s="264"/>
      <c r="AW16" s="264" t="s">
        <v>12</v>
      </c>
      <c r="AX16" s="264"/>
    </row>
    <row r="17" spans="1:50" s="15" customFormat="1" ht="258.95" customHeight="1" x14ac:dyDescent="0.2">
      <c r="A17" s="264"/>
      <c r="B17" s="264"/>
      <c r="C17" s="264"/>
      <c r="D17" s="263" t="s">
        <v>13</v>
      </c>
      <c r="E17" s="263"/>
      <c r="F17" s="263" t="s">
        <v>89</v>
      </c>
      <c r="G17" s="263"/>
      <c r="H17" s="263" t="s">
        <v>14</v>
      </c>
      <c r="I17" s="263"/>
      <c r="J17" s="263" t="s">
        <v>15</v>
      </c>
      <c r="K17" s="263"/>
      <c r="L17" s="263" t="s">
        <v>16</v>
      </c>
      <c r="M17" s="263"/>
      <c r="N17" s="263" t="s">
        <v>17</v>
      </c>
      <c r="O17" s="263"/>
      <c r="P17" s="263" t="s">
        <v>18</v>
      </c>
      <c r="Q17" s="263"/>
      <c r="R17" s="263" t="s">
        <v>19</v>
      </c>
      <c r="S17" s="263"/>
      <c r="T17" s="263" t="s">
        <v>20</v>
      </c>
      <c r="U17" s="263"/>
      <c r="V17" s="263" t="s">
        <v>21</v>
      </c>
      <c r="W17" s="263"/>
      <c r="X17" s="263" t="s">
        <v>22</v>
      </c>
      <c r="Y17" s="263"/>
      <c r="Z17" s="219" t="s">
        <v>23</v>
      </c>
      <c r="AA17" s="215" t="s">
        <v>1262</v>
      </c>
      <c r="AB17" s="130" t="s">
        <v>23</v>
      </c>
      <c r="AC17" s="263" t="s">
        <v>24</v>
      </c>
      <c r="AD17" s="263"/>
      <c r="AE17" s="263" t="s">
        <v>25</v>
      </c>
      <c r="AF17" s="263"/>
      <c r="AG17" s="263" t="s">
        <v>26</v>
      </c>
      <c r="AH17" s="263"/>
      <c r="AI17" s="263" t="s">
        <v>27</v>
      </c>
      <c r="AJ17" s="263"/>
      <c r="AK17" s="263" t="s">
        <v>28</v>
      </c>
      <c r="AL17" s="263"/>
      <c r="AM17" s="263" t="s">
        <v>29</v>
      </c>
      <c r="AN17" s="263"/>
      <c r="AO17" s="263" t="s">
        <v>30</v>
      </c>
      <c r="AP17" s="263"/>
      <c r="AQ17" s="263" t="s">
        <v>90</v>
      </c>
      <c r="AR17" s="263"/>
      <c r="AS17" s="263" t="s">
        <v>31</v>
      </c>
      <c r="AT17" s="263"/>
      <c r="AU17" s="263" t="s">
        <v>240</v>
      </c>
      <c r="AV17" s="263"/>
      <c r="AW17" s="263" t="s">
        <v>239</v>
      </c>
      <c r="AX17" s="263"/>
    </row>
    <row r="18" spans="1:50" ht="128.25" hidden="1" customHeight="1" x14ac:dyDescent="0.2">
      <c r="A18" s="264"/>
      <c r="B18" s="264"/>
      <c r="C18" s="264"/>
      <c r="D18" s="72" t="s">
        <v>33</v>
      </c>
      <c r="E18" s="72" t="s">
        <v>34</v>
      </c>
      <c r="F18" s="72" t="s">
        <v>33</v>
      </c>
      <c r="G18" s="72" t="s">
        <v>34</v>
      </c>
      <c r="H18" s="72" t="s">
        <v>33</v>
      </c>
      <c r="I18" s="72" t="s">
        <v>34</v>
      </c>
      <c r="J18" s="72" t="s">
        <v>33</v>
      </c>
      <c r="K18" s="72" t="s">
        <v>34</v>
      </c>
      <c r="L18" s="72" t="s">
        <v>33</v>
      </c>
      <c r="M18" s="72" t="s">
        <v>34</v>
      </c>
      <c r="N18" s="72" t="s">
        <v>33</v>
      </c>
      <c r="O18" s="72" t="s">
        <v>34</v>
      </c>
      <c r="P18" s="72" t="s">
        <v>33</v>
      </c>
      <c r="Q18" s="72" t="s">
        <v>34</v>
      </c>
      <c r="R18" s="72" t="s">
        <v>33</v>
      </c>
      <c r="S18" s="72" t="s">
        <v>34</v>
      </c>
      <c r="T18" s="72" t="s">
        <v>33</v>
      </c>
      <c r="U18" s="72" t="s">
        <v>34</v>
      </c>
      <c r="V18" s="72" t="s">
        <v>33</v>
      </c>
      <c r="W18" s="72" t="s">
        <v>34</v>
      </c>
      <c r="X18" s="72" t="s">
        <v>33</v>
      </c>
      <c r="Y18" s="215" t="s">
        <v>34</v>
      </c>
      <c r="Z18" s="215" t="s">
        <v>33</v>
      </c>
      <c r="AA18" s="215"/>
      <c r="AB18" s="72" t="s">
        <v>34</v>
      </c>
      <c r="AC18" s="72" t="s">
        <v>33</v>
      </c>
      <c r="AD18" s="72" t="s">
        <v>34</v>
      </c>
      <c r="AE18" s="72" t="s">
        <v>33</v>
      </c>
      <c r="AF18" s="72" t="s">
        <v>34</v>
      </c>
      <c r="AG18" s="72" t="s">
        <v>33</v>
      </c>
      <c r="AH18" s="72" t="s">
        <v>34</v>
      </c>
      <c r="AI18" s="72" t="s">
        <v>33</v>
      </c>
      <c r="AJ18" s="72" t="s">
        <v>34</v>
      </c>
      <c r="AK18" s="72" t="s">
        <v>33</v>
      </c>
      <c r="AL18" s="72" t="s">
        <v>34</v>
      </c>
      <c r="AM18" s="72" t="s">
        <v>33</v>
      </c>
      <c r="AN18" s="72" t="s">
        <v>34</v>
      </c>
      <c r="AO18" s="72" t="s">
        <v>33</v>
      </c>
      <c r="AP18" s="72" t="s">
        <v>34</v>
      </c>
      <c r="AQ18" s="72" t="s">
        <v>33</v>
      </c>
      <c r="AR18" s="72" t="s">
        <v>34</v>
      </c>
      <c r="AS18" s="72" t="s">
        <v>33</v>
      </c>
      <c r="AT18" s="72" t="s">
        <v>34</v>
      </c>
      <c r="AU18" s="72" t="s">
        <v>33</v>
      </c>
      <c r="AV18" s="72" t="s">
        <v>34</v>
      </c>
      <c r="AW18" s="72" t="s">
        <v>33</v>
      </c>
      <c r="AX18" s="72" t="s">
        <v>34</v>
      </c>
    </row>
    <row r="19" spans="1:50" s="11" customFormat="1" ht="15.75" x14ac:dyDescent="0.25">
      <c r="A19" s="10" t="s">
        <v>269</v>
      </c>
      <c r="B19" s="8">
        <v>2</v>
      </c>
      <c r="C19" s="10" t="s">
        <v>96</v>
      </c>
      <c r="D19" s="8" t="s">
        <v>35</v>
      </c>
      <c r="E19" s="8" t="s">
        <v>35</v>
      </c>
      <c r="F19" s="8" t="s">
        <v>37</v>
      </c>
      <c r="G19" s="8" t="s">
        <v>36</v>
      </c>
      <c r="H19" s="8" t="s">
        <v>39</v>
      </c>
      <c r="I19" s="8" t="s">
        <v>37</v>
      </c>
      <c r="J19" s="8" t="s">
        <v>41</v>
      </c>
      <c r="K19" s="8" t="s">
        <v>38</v>
      </c>
      <c r="L19" s="8" t="s">
        <v>43</v>
      </c>
      <c r="M19" s="8" t="s">
        <v>39</v>
      </c>
      <c r="N19" s="8" t="s">
        <v>45</v>
      </c>
      <c r="O19" s="8" t="s">
        <v>40</v>
      </c>
      <c r="P19" s="8" t="s">
        <v>47</v>
      </c>
      <c r="Q19" s="8" t="s">
        <v>41</v>
      </c>
      <c r="R19" s="8" t="s">
        <v>49</v>
      </c>
      <c r="S19" s="8" t="s">
        <v>42</v>
      </c>
      <c r="T19" s="8" t="s">
        <v>51</v>
      </c>
      <c r="U19" s="8" t="s">
        <v>51</v>
      </c>
      <c r="V19" s="8" t="s">
        <v>53</v>
      </c>
      <c r="W19" s="8" t="s">
        <v>52</v>
      </c>
      <c r="X19" s="8" t="s">
        <v>55</v>
      </c>
      <c r="Y19" s="216" t="s">
        <v>53</v>
      </c>
      <c r="Z19" s="216" t="s">
        <v>57</v>
      </c>
      <c r="AA19" s="216"/>
      <c r="AB19" s="8" t="s">
        <v>54</v>
      </c>
      <c r="AC19" s="8" t="s">
        <v>59</v>
      </c>
      <c r="AD19" s="8" t="s">
        <v>55</v>
      </c>
      <c r="AE19" s="8" t="s">
        <v>61</v>
      </c>
      <c r="AF19" s="8" t="s">
        <v>61</v>
      </c>
      <c r="AG19" s="8" t="s">
        <v>63</v>
      </c>
      <c r="AH19" s="8" t="s">
        <v>62</v>
      </c>
      <c r="AI19" s="8" t="s">
        <v>65</v>
      </c>
      <c r="AJ19" s="8" t="s">
        <v>65</v>
      </c>
      <c r="AK19" s="8" t="s">
        <v>67</v>
      </c>
      <c r="AL19" s="8" t="s">
        <v>66</v>
      </c>
      <c r="AM19" s="8" t="s">
        <v>69</v>
      </c>
      <c r="AN19" s="8" t="s">
        <v>69</v>
      </c>
      <c r="AO19" s="8" t="s">
        <v>71</v>
      </c>
      <c r="AP19" s="8" t="s">
        <v>70</v>
      </c>
      <c r="AQ19" s="8" t="s">
        <v>73</v>
      </c>
      <c r="AR19" s="8" t="s">
        <v>71</v>
      </c>
      <c r="AS19" s="8" t="s">
        <v>75</v>
      </c>
      <c r="AT19" s="8" t="s">
        <v>75</v>
      </c>
      <c r="AU19" s="8" t="s">
        <v>77</v>
      </c>
      <c r="AV19" s="8" t="s">
        <v>76</v>
      </c>
      <c r="AW19" s="8" t="s">
        <v>78</v>
      </c>
      <c r="AX19" s="8" t="s">
        <v>189</v>
      </c>
    </row>
    <row r="20" spans="1:50" s="54" customFormat="1" ht="31.5" x14ac:dyDescent="0.2">
      <c r="A20" s="118" t="s">
        <v>80</v>
      </c>
      <c r="B20" s="73" t="s">
        <v>81</v>
      </c>
      <c r="C20" s="256" t="s">
        <v>95</v>
      </c>
      <c r="D20" s="18" t="e">
        <f>D21+D112+D115</f>
        <v>#REF!</v>
      </c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217"/>
      <c r="Z20" s="217"/>
      <c r="AA20" s="220">
        <f>AA21+AA112+AA115</f>
        <v>153</v>
      </c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</row>
    <row r="21" spans="1:50" s="54" customFormat="1" ht="47.25" x14ac:dyDescent="0.2">
      <c r="A21" s="118" t="s">
        <v>92</v>
      </c>
      <c r="B21" s="116" t="s">
        <v>91</v>
      </c>
      <c r="C21" s="256" t="s">
        <v>95</v>
      </c>
      <c r="D21" s="18" t="e">
        <f>D22+#REF!</f>
        <v>#REF!</v>
      </c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217"/>
      <c r="Z21" s="217"/>
      <c r="AA21" s="220">
        <f>AA22</f>
        <v>123</v>
      </c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</row>
    <row r="22" spans="1:50" s="54" customFormat="1" ht="87" customHeight="1" x14ac:dyDescent="0.2">
      <c r="A22" s="101" t="s">
        <v>94</v>
      </c>
      <c r="B22" s="116" t="s">
        <v>93</v>
      </c>
      <c r="C22" s="256" t="s">
        <v>95</v>
      </c>
      <c r="D22" s="18" t="e">
        <f>SUM(#REF!)</f>
        <v>#REF!</v>
      </c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217"/>
      <c r="Z22" s="217"/>
      <c r="AA22" s="220">
        <f>AA23+AA37+AA446+AA44+AA46+AA54+AA63+AA68+AA73+AA77+AA84+AA88+AA92+AA100+AA104</f>
        <v>123</v>
      </c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</row>
    <row r="23" spans="1:50" s="54" customFormat="1" ht="15.75" x14ac:dyDescent="0.2">
      <c r="A23" s="156" t="s">
        <v>332</v>
      </c>
      <c r="B23" s="157" t="s">
        <v>333</v>
      </c>
      <c r="C23" s="156" t="s">
        <v>95</v>
      </c>
      <c r="D23" s="18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217"/>
      <c r="Z23" s="217"/>
      <c r="AA23" s="220">
        <f>SUM(AA24:AA36)</f>
        <v>21</v>
      </c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</row>
    <row r="24" spans="1:50" s="54" customFormat="1" ht="15.75" x14ac:dyDescent="0.2">
      <c r="A24" s="153" t="s">
        <v>511</v>
      </c>
      <c r="B24" s="241" t="s">
        <v>512</v>
      </c>
      <c r="C24" s="155" t="s">
        <v>513</v>
      </c>
      <c r="D24" s="18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217"/>
      <c r="Z24" s="217"/>
      <c r="AA24" s="220">
        <v>5</v>
      </c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</row>
    <row r="25" spans="1:50" s="54" customFormat="1" ht="15.75" x14ac:dyDescent="0.2">
      <c r="A25" s="1" t="s">
        <v>514</v>
      </c>
      <c r="B25" s="173" t="s">
        <v>515</v>
      </c>
      <c r="C25" s="52" t="s">
        <v>516</v>
      </c>
      <c r="D25" s="18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217"/>
      <c r="Z25" s="217"/>
      <c r="AA25" s="220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</row>
    <row r="26" spans="1:50" s="54" customFormat="1" ht="15.75" x14ac:dyDescent="0.2">
      <c r="A26" s="153" t="s">
        <v>517</v>
      </c>
      <c r="B26" s="159" t="s">
        <v>349</v>
      </c>
      <c r="C26" s="160" t="s">
        <v>518</v>
      </c>
      <c r="D26" s="18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217"/>
      <c r="Z26" s="217"/>
      <c r="AA26" s="220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</row>
    <row r="27" spans="1:50" s="54" customFormat="1" ht="31.5" x14ac:dyDescent="0.2">
      <c r="A27" s="153" t="s">
        <v>519</v>
      </c>
      <c r="B27" s="159" t="s">
        <v>520</v>
      </c>
      <c r="C27" s="160" t="s">
        <v>521</v>
      </c>
      <c r="D27" s="18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217"/>
      <c r="Z27" s="217"/>
      <c r="AA27" s="220">
        <v>5</v>
      </c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</row>
    <row r="28" spans="1:50" s="54" customFormat="1" ht="15.75" x14ac:dyDescent="0.2">
      <c r="A28" s="153" t="s">
        <v>522</v>
      </c>
      <c r="B28" s="159" t="s">
        <v>523</v>
      </c>
      <c r="C28" s="160" t="s">
        <v>524</v>
      </c>
      <c r="D28" s="18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217"/>
      <c r="Z28" s="217"/>
      <c r="AA28" s="220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</row>
    <row r="29" spans="1:50" s="54" customFormat="1" ht="15.75" x14ac:dyDescent="0.2">
      <c r="A29" s="153" t="s">
        <v>525</v>
      </c>
      <c r="B29" s="174" t="s">
        <v>526</v>
      </c>
      <c r="C29" s="160" t="s">
        <v>527</v>
      </c>
      <c r="D29" s="18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217"/>
      <c r="Z29" s="217"/>
      <c r="AA29" s="220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</row>
    <row r="30" spans="1:50" s="54" customFormat="1" ht="15.75" x14ac:dyDescent="0.2">
      <c r="A30" s="153" t="s">
        <v>528</v>
      </c>
      <c r="B30" s="159" t="s">
        <v>529</v>
      </c>
      <c r="C30" s="160" t="s">
        <v>530</v>
      </c>
      <c r="D30" s="18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217"/>
      <c r="Z30" s="217"/>
      <c r="AA30" s="220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</row>
    <row r="31" spans="1:50" s="54" customFormat="1" ht="15.75" x14ac:dyDescent="0.2">
      <c r="A31" s="153" t="s">
        <v>531</v>
      </c>
      <c r="B31" s="159" t="s">
        <v>532</v>
      </c>
      <c r="C31" s="160" t="s">
        <v>533</v>
      </c>
      <c r="D31" s="18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217"/>
      <c r="Z31" s="217"/>
      <c r="AA31" s="220">
        <v>1</v>
      </c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</row>
    <row r="32" spans="1:50" s="54" customFormat="1" ht="15.75" x14ac:dyDescent="0.2">
      <c r="A32" s="153" t="s">
        <v>534</v>
      </c>
      <c r="B32" s="159" t="s">
        <v>535</v>
      </c>
      <c r="C32" s="160" t="s">
        <v>536</v>
      </c>
      <c r="D32" s="18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217"/>
      <c r="Z32" s="217"/>
      <c r="AA32" s="220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</row>
    <row r="33" spans="1:50" s="54" customFormat="1" ht="31.5" x14ac:dyDescent="0.2">
      <c r="A33" s="153" t="s">
        <v>537</v>
      </c>
      <c r="B33" s="172" t="s">
        <v>538</v>
      </c>
      <c r="C33" s="160" t="s">
        <v>539</v>
      </c>
      <c r="D33" s="18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217"/>
      <c r="Z33" s="217"/>
      <c r="AA33" s="220">
        <v>2</v>
      </c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</row>
    <row r="34" spans="1:50" s="54" customFormat="1" ht="15.75" x14ac:dyDescent="0.2">
      <c r="A34" s="153" t="s">
        <v>540</v>
      </c>
      <c r="B34" s="242" t="s">
        <v>541</v>
      </c>
      <c r="C34" s="160" t="s">
        <v>542</v>
      </c>
      <c r="D34" s="18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217"/>
      <c r="Z34" s="217"/>
      <c r="AA34" s="220">
        <v>6</v>
      </c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</row>
    <row r="35" spans="1:50" s="54" customFormat="1" ht="31.5" x14ac:dyDescent="0.2">
      <c r="A35" s="153" t="s">
        <v>543</v>
      </c>
      <c r="B35" s="172" t="s">
        <v>1264</v>
      </c>
      <c r="C35" s="160" t="s">
        <v>545</v>
      </c>
      <c r="D35" s="18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217"/>
      <c r="Z35" s="217"/>
      <c r="AA35" s="220">
        <v>1</v>
      </c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</row>
    <row r="36" spans="1:50" s="54" customFormat="1" ht="15.75" x14ac:dyDescent="0.2">
      <c r="A36" s="153" t="s">
        <v>546</v>
      </c>
      <c r="B36" s="172" t="s">
        <v>547</v>
      </c>
      <c r="C36" s="160" t="s">
        <v>548</v>
      </c>
      <c r="D36" s="18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217"/>
      <c r="Z36" s="217"/>
      <c r="AA36" s="220">
        <v>1</v>
      </c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</row>
    <row r="37" spans="1:50" s="54" customFormat="1" ht="15.75" x14ac:dyDescent="0.2">
      <c r="A37" s="157" t="s">
        <v>346</v>
      </c>
      <c r="B37" s="161" t="s">
        <v>347</v>
      </c>
      <c r="C37" s="161" t="s">
        <v>95</v>
      </c>
      <c r="D37" s="18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217"/>
      <c r="Z37" s="217"/>
      <c r="AA37" s="220">
        <f>SUM(AA38:AA43)</f>
        <v>11</v>
      </c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</row>
    <row r="38" spans="1:50" s="54" customFormat="1" ht="15.75" x14ac:dyDescent="0.2">
      <c r="A38" s="153" t="s">
        <v>351</v>
      </c>
      <c r="B38" s="241" t="s">
        <v>352</v>
      </c>
      <c r="C38" s="153" t="s">
        <v>353</v>
      </c>
      <c r="D38" s="18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217"/>
      <c r="Z38" s="217"/>
      <c r="AA38" s="220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</row>
    <row r="39" spans="1:50" s="54" customFormat="1" ht="15.75" x14ac:dyDescent="0.2">
      <c r="A39" s="153" t="s">
        <v>549</v>
      </c>
      <c r="B39" s="164" t="s">
        <v>550</v>
      </c>
      <c r="C39" s="160" t="s">
        <v>551</v>
      </c>
      <c r="D39" s="18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217"/>
      <c r="Z39" s="217"/>
      <c r="AA39" s="220">
        <v>1</v>
      </c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</row>
    <row r="40" spans="1:50" s="54" customFormat="1" ht="15.75" x14ac:dyDescent="0.2">
      <c r="A40" s="153" t="s">
        <v>552</v>
      </c>
      <c r="B40" s="164" t="s">
        <v>553</v>
      </c>
      <c r="C40" s="160" t="s">
        <v>554</v>
      </c>
      <c r="D40" s="18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217"/>
      <c r="Z40" s="217"/>
      <c r="AA40" s="220">
        <v>2</v>
      </c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</row>
    <row r="41" spans="1:50" s="54" customFormat="1" ht="15.75" x14ac:dyDescent="0.2">
      <c r="A41" s="153" t="s">
        <v>555</v>
      </c>
      <c r="B41" s="242" t="s">
        <v>556</v>
      </c>
      <c r="C41" s="160" t="s">
        <v>557</v>
      </c>
      <c r="D41" s="18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217"/>
      <c r="Z41" s="217"/>
      <c r="AA41" s="220">
        <v>4</v>
      </c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</row>
    <row r="42" spans="1:50" s="54" customFormat="1" ht="15.75" x14ac:dyDescent="0.2">
      <c r="A42" s="153" t="s">
        <v>558</v>
      </c>
      <c r="B42" s="242" t="s">
        <v>559</v>
      </c>
      <c r="C42" s="160" t="s">
        <v>560</v>
      </c>
      <c r="D42" s="18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217"/>
      <c r="Z42" s="217"/>
      <c r="AA42" s="220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</row>
    <row r="43" spans="1:50" s="54" customFormat="1" ht="15.75" x14ac:dyDescent="0.2">
      <c r="A43" s="153" t="s">
        <v>561</v>
      </c>
      <c r="B43" s="242" t="s">
        <v>562</v>
      </c>
      <c r="C43" s="160" t="s">
        <v>563</v>
      </c>
      <c r="D43" s="18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217"/>
      <c r="Z43" s="217"/>
      <c r="AA43" s="220">
        <v>4</v>
      </c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</row>
    <row r="44" spans="1:50" s="54" customFormat="1" ht="15.75" x14ac:dyDescent="0.2">
      <c r="A44" s="156" t="s">
        <v>354</v>
      </c>
      <c r="B44" s="157" t="s">
        <v>355</v>
      </c>
      <c r="C44" s="156" t="s">
        <v>95</v>
      </c>
      <c r="D44" s="18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217"/>
      <c r="Z44" s="217"/>
      <c r="AA44" s="220">
        <f>SUM(AA45)</f>
        <v>6</v>
      </c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</row>
    <row r="45" spans="1:50" s="54" customFormat="1" ht="31.5" x14ac:dyDescent="0.2">
      <c r="A45" s="153" t="s">
        <v>564</v>
      </c>
      <c r="B45" s="159" t="s">
        <v>565</v>
      </c>
      <c r="C45" s="160" t="s">
        <v>566</v>
      </c>
      <c r="D45" s="18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217"/>
      <c r="Z45" s="217"/>
      <c r="AA45" s="220">
        <v>6</v>
      </c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</row>
    <row r="46" spans="1:50" s="54" customFormat="1" ht="15.75" x14ac:dyDescent="0.2">
      <c r="A46" s="156" t="s">
        <v>359</v>
      </c>
      <c r="B46" s="157" t="s">
        <v>360</v>
      </c>
      <c r="C46" s="156" t="s">
        <v>95</v>
      </c>
      <c r="D46" s="18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217"/>
      <c r="Z46" s="217"/>
      <c r="AA46" s="220">
        <f>SUM(AA48:AA53)</f>
        <v>17</v>
      </c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</row>
    <row r="47" spans="1:50" s="54" customFormat="1" ht="15.75" x14ac:dyDescent="0.2">
      <c r="A47" s="153" t="s">
        <v>567</v>
      </c>
      <c r="B47" s="172" t="s">
        <v>568</v>
      </c>
      <c r="C47" s="160" t="s">
        <v>569</v>
      </c>
      <c r="D47" s="18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217"/>
      <c r="Z47" s="217"/>
      <c r="AA47" s="220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</row>
    <row r="48" spans="1:50" s="54" customFormat="1" ht="15.75" x14ac:dyDescent="0.2">
      <c r="A48" s="153" t="s">
        <v>570</v>
      </c>
      <c r="B48" s="172" t="s">
        <v>571</v>
      </c>
      <c r="C48" s="160" t="s">
        <v>572</v>
      </c>
      <c r="D48" s="18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217"/>
      <c r="Z48" s="217"/>
      <c r="AA48" s="220">
        <v>10</v>
      </c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</row>
    <row r="49" spans="1:50" s="54" customFormat="1" ht="31.5" x14ac:dyDescent="0.2">
      <c r="A49" s="153" t="s">
        <v>573</v>
      </c>
      <c r="B49" s="172" t="s">
        <v>538</v>
      </c>
      <c r="C49" s="160" t="s">
        <v>574</v>
      </c>
      <c r="D49" s="18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217"/>
      <c r="Z49" s="217"/>
      <c r="AA49" s="220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</row>
    <row r="50" spans="1:50" s="54" customFormat="1" ht="15.75" x14ac:dyDescent="0.2">
      <c r="A50" s="153" t="s">
        <v>575</v>
      </c>
      <c r="B50" s="242" t="s">
        <v>576</v>
      </c>
      <c r="C50" s="160" t="s">
        <v>577</v>
      </c>
      <c r="D50" s="18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217"/>
      <c r="Z50" s="217"/>
      <c r="AA50" s="220">
        <v>4</v>
      </c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</row>
    <row r="51" spans="1:50" s="54" customFormat="1" ht="15.75" x14ac:dyDescent="0.2">
      <c r="A51" s="153" t="s">
        <v>578</v>
      </c>
      <c r="B51" s="242" t="s">
        <v>579</v>
      </c>
      <c r="C51" s="160" t="s">
        <v>580</v>
      </c>
      <c r="D51" s="18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217"/>
      <c r="Z51" s="217"/>
      <c r="AA51" s="220">
        <v>1</v>
      </c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</row>
    <row r="52" spans="1:50" s="54" customFormat="1" ht="15.75" x14ac:dyDescent="0.2">
      <c r="A52" s="153" t="s">
        <v>581</v>
      </c>
      <c r="B52" s="242" t="s">
        <v>582</v>
      </c>
      <c r="C52" s="160" t="s">
        <v>583</v>
      </c>
      <c r="D52" s="18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217"/>
      <c r="Z52" s="217"/>
      <c r="AA52" s="220">
        <v>1</v>
      </c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</row>
    <row r="53" spans="1:50" s="54" customFormat="1" ht="15.75" x14ac:dyDescent="0.2">
      <c r="A53" s="153" t="s">
        <v>584</v>
      </c>
      <c r="B53" s="242" t="s">
        <v>585</v>
      </c>
      <c r="C53" s="160" t="s">
        <v>586</v>
      </c>
      <c r="D53" s="18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217"/>
      <c r="Z53" s="217"/>
      <c r="AA53" s="220">
        <v>1</v>
      </c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</row>
    <row r="54" spans="1:50" s="54" customFormat="1" ht="15.75" x14ac:dyDescent="0.2">
      <c r="A54" s="156" t="s">
        <v>364</v>
      </c>
      <c r="B54" s="157" t="s">
        <v>365</v>
      </c>
      <c r="C54" s="156" t="s">
        <v>95</v>
      </c>
      <c r="D54" s="18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217"/>
      <c r="Z54" s="217"/>
      <c r="AA54" s="220">
        <f>SUM(AA55:AA62)</f>
        <v>5</v>
      </c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</row>
    <row r="55" spans="1:50" s="54" customFormat="1" ht="15.75" x14ac:dyDescent="0.2">
      <c r="A55" s="153" t="s">
        <v>587</v>
      </c>
      <c r="B55" s="164" t="s">
        <v>585</v>
      </c>
      <c r="C55" s="160" t="s">
        <v>588</v>
      </c>
      <c r="D55" s="18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217"/>
      <c r="Z55" s="217"/>
      <c r="AA55" s="220">
        <v>3</v>
      </c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</row>
    <row r="56" spans="1:50" s="54" customFormat="1" ht="15.75" x14ac:dyDescent="0.2">
      <c r="A56" s="153" t="s">
        <v>589</v>
      </c>
      <c r="B56" s="164" t="s">
        <v>590</v>
      </c>
      <c r="C56" s="160" t="s">
        <v>591</v>
      </c>
      <c r="D56" s="18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217"/>
      <c r="Z56" s="217"/>
      <c r="AA56" s="220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</row>
    <row r="57" spans="1:50" s="54" customFormat="1" ht="15.75" x14ac:dyDescent="0.2">
      <c r="A57" s="153" t="s">
        <v>592</v>
      </c>
      <c r="B57" s="164" t="s">
        <v>593</v>
      </c>
      <c r="C57" s="160" t="s">
        <v>594</v>
      </c>
      <c r="D57" s="18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217"/>
      <c r="Z57" s="217"/>
      <c r="AA57" s="220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</row>
    <row r="58" spans="1:50" s="54" customFormat="1" ht="15.75" x14ac:dyDescent="0.2">
      <c r="A58" s="153" t="s">
        <v>369</v>
      </c>
      <c r="B58" s="164" t="s">
        <v>370</v>
      </c>
      <c r="C58" s="160" t="s">
        <v>371</v>
      </c>
      <c r="D58" s="18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217"/>
      <c r="Z58" s="217"/>
      <c r="AA58" s="220">
        <v>1</v>
      </c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</row>
    <row r="59" spans="1:50" s="54" customFormat="1" ht="15.75" x14ac:dyDescent="0.2">
      <c r="A59" s="153" t="s">
        <v>595</v>
      </c>
      <c r="B59" s="242" t="s">
        <v>538</v>
      </c>
      <c r="C59" s="160" t="s">
        <v>596</v>
      </c>
      <c r="D59" s="18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217"/>
      <c r="Z59" s="217"/>
      <c r="AA59" s="220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</row>
    <row r="60" spans="1:50" s="54" customFormat="1" ht="15.75" x14ac:dyDescent="0.2">
      <c r="A60" s="153" t="s">
        <v>597</v>
      </c>
      <c r="B60" s="242" t="s">
        <v>576</v>
      </c>
      <c r="C60" s="160" t="s">
        <v>598</v>
      </c>
      <c r="D60" s="18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217"/>
      <c r="Z60" s="217"/>
      <c r="AA60" s="220">
        <v>1</v>
      </c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</row>
    <row r="61" spans="1:50" s="54" customFormat="1" ht="15.75" x14ac:dyDescent="0.2">
      <c r="A61" s="153" t="s">
        <v>599</v>
      </c>
      <c r="B61" s="242" t="s">
        <v>600</v>
      </c>
      <c r="C61" s="160" t="s">
        <v>601</v>
      </c>
      <c r="D61" s="18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217"/>
      <c r="Z61" s="217"/>
      <c r="AA61" s="220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</row>
    <row r="62" spans="1:50" s="54" customFormat="1" ht="15.75" x14ac:dyDescent="0.2">
      <c r="A62" s="153" t="s">
        <v>602</v>
      </c>
      <c r="B62" s="242" t="s">
        <v>603</v>
      </c>
      <c r="C62" s="160" t="s">
        <v>604</v>
      </c>
      <c r="D62" s="18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217"/>
      <c r="Z62" s="217"/>
      <c r="AA62" s="220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</row>
    <row r="63" spans="1:50" s="54" customFormat="1" ht="15.75" x14ac:dyDescent="0.2">
      <c r="A63" s="156" t="s">
        <v>372</v>
      </c>
      <c r="B63" s="157" t="s">
        <v>373</v>
      </c>
      <c r="C63" s="156" t="s">
        <v>95</v>
      </c>
      <c r="D63" s="18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217"/>
      <c r="Z63" s="217"/>
      <c r="AA63" s="220">
        <f>SUM(AA64:AA67)</f>
        <v>4</v>
      </c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</row>
    <row r="64" spans="1:50" s="54" customFormat="1" ht="31.5" x14ac:dyDescent="0.2">
      <c r="A64" s="153" t="s">
        <v>605</v>
      </c>
      <c r="B64" s="164" t="s">
        <v>606</v>
      </c>
      <c r="C64" s="160" t="s">
        <v>607</v>
      </c>
      <c r="D64" s="18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217"/>
      <c r="Z64" s="217"/>
      <c r="AA64" s="220">
        <v>3</v>
      </c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</row>
    <row r="65" spans="1:50" s="54" customFormat="1" ht="15.75" x14ac:dyDescent="0.2">
      <c r="A65" s="153" t="s">
        <v>608</v>
      </c>
      <c r="B65" s="164" t="s">
        <v>609</v>
      </c>
      <c r="C65" s="160" t="s">
        <v>610</v>
      </c>
      <c r="D65" s="18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217"/>
      <c r="Z65" s="217"/>
      <c r="AA65" s="220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</row>
    <row r="66" spans="1:50" s="54" customFormat="1" ht="15.75" x14ac:dyDescent="0.2">
      <c r="A66" s="153" t="s">
        <v>611</v>
      </c>
      <c r="B66" s="164" t="s">
        <v>612</v>
      </c>
      <c r="C66" s="160" t="s">
        <v>613</v>
      </c>
      <c r="D66" s="18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217"/>
      <c r="Z66" s="217"/>
      <c r="AA66" s="220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</row>
    <row r="67" spans="1:50" s="54" customFormat="1" ht="31.5" x14ac:dyDescent="0.2">
      <c r="A67" s="153" t="s">
        <v>614</v>
      </c>
      <c r="B67" s="164" t="s">
        <v>615</v>
      </c>
      <c r="C67" s="160" t="s">
        <v>616</v>
      </c>
      <c r="D67" s="18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217"/>
      <c r="Z67" s="217"/>
      <c r="AA67" s="220">
        <v>1</v>
      </c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</row>
    <row r="68" spans="1:50" s="54" customFormat="1" ht="15.75" x14ac:dyDescent="0.2">
      <c r="A68" s="156" t="s">
        <v>383</v>
      </c>
      <c r="B68" s="157" t="s">
        <v>384</v>
      </c>
      <c r="C68" s="156" t="s">
        <v>95</v>
      </c>
      <c r="D68" s="18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217"/>
      <c r="Z68" s="217"/>
      <c r="AA68" s="220">
        <f>SUM(AA69:AA72)</f>
        <v>19</v>
      </c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</row>
    <row r="69" spans="1:50" s="54" customFormat="1" ht="15.75" x14ac:dyDescent="0.2">
      <c r="A69" s="153" t="s">
        <v>385</v>
      </c>
      <c r="B69" s="241" t="s">
        <v>386</v>
      </c>
      <c r="C69" s="153" t="s">
        <v>387</v>
      </c>
      <c r="D69" s="18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217"/>
      <c r="Z69" s="217"/>
      <c r="AA69" s="220">
        <v>7</v>
      </c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</row>
    <row r="70" spans="1:50" s="54" customFormat="1" ht="15.75" x14ac:dyDescent="0.2">
      <c r="A70" s="153" t="s">
        <v>617</v>
      </c>
      <c r="B70" s="242" t="s">
        <v>618</v>
      </c>
      <c r="C70" s="160" t="s">
        <v>619</v>
      </c>
      <c r="D70" s="18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217"/>
      <c r="Z70" s="217"/>
      <c r="AA70" s="220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</row>
    <row r="71" spans="1:50" s="54" customFormat="1" ht="15.75" x14ac:dyDescent="0.2">
      <c r="A71" s="153" t="s">
        <v>620</v>
      </c>
      <c r="B71" s="244" t="s">
        <v>621</v>
      </c>
      <c r="C71" s="160" t="s">
        <v>622</v>
      </c>
      <c r="D71" s="18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217"/>
      <c r="Z71" s="217"/>
      <c r="AA71" s="220">
        <v>10</v>
      </c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</row>
    <row r="72" spans="1:50" s="54" customFormat="1" ht="30" x14ac:dyDescent="0.2">
      <c r="A72" s="153" t="s">
        <v>623</v>
      </c>
      <c r="B72" s="242" t="s">
        <v>624</v>
      </c>
      <c r="C72" s="160" t="s">
        <v>625</v>
      </c>
      <c r="D72" s="18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217"/>
      <c r="Z72" s="217"/>
      <c r="AA72" s="220">
        <v>2</v>
      </c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</row>
    <row r="73" spans="1:50" s="54" customFormat="1" ht="15.75" x14ac:dyDescent="0.2">
      <c r="A73" s="156" t="s">
        <v>394</v>
      </c>
      <c r="B73" s="157" t="s">
        <v>395</v>
      </c>
      <c r="C73" s="156" t="s">
        <v>95</v>
      </c>
      <c r="D73" s="18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217"/>
      <c r="Z73" s="217"/>
      <c r="AA73" s="220">
        <f>SUM(AA74:AA76)</f>
        <v>5</v>
      </c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</row>
    <row r="74" spans="1:50" s="54" customFormat="1" ht="15.75" x14ac:dyDescent="0.2">
      <c r="A74" s="153" t="s">
        <v>626</v>
      </c>
      <c r="B74" s="241" t="s">
        <v>627</v>
      </c>
      <c r="C74" s="153" t="s">
        <v>628</v>
      </c>
      <c r="D74" s="18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217"/>
      <c r="Z74" s="217"/>
      <c r="AA74" s="220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</row>
    <row r="75" spans="1:50" s="54" customFormat="1" ht="15.75" x14ac:dyDescent="0.2">
      <c r="A75" s="153" t="s">
        <v>629</v>
      </c>
      <c r="B75" s="164" t="s">
        <v>585</v>
      </c>
      <c r="C75" s="160" t="s">
        <v>630</v>
      </c>
      <c r="D75" s="18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217"/>
      <c r="Z75" s="217"/>
      <c r="AA75" s="220">
        <v>4</v>
      </c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</row>
    <row r="76" spans="1:50" s="54" customFormat="1" ht="15.75" x14ac:dyDescent="0.2">
      <c r="A76" s="153" t="s">
        <v>631</v>
      </c>
      <c r="B76" s="242" t="s">
        <v>367</v>
      </c>
      <c r="C76" s="160" t="s">
        <v>632</v>
      </c>
      <c r="D76" s="18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217"/>
      <c r="Z76" s="217"/>
      <c r="AA76" s="220">
        <v>1</v>
      </c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</row>
    <row r="77" spans="1:50" s="54" customFormat="1" ht="15.75" x14ac:dyDescent="0.2">
      <c r="A77" s="156" t="s">
        <v>402</v>
      </c>
      <c r="B77" s="157" t="s">
        <v>403</v>
      </c>
      <c r="C77" s="156" t="s">
        <v>95</v>
      </c>
      <c r="D77" s="18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217"/>
      <c r="Z77" s="217"/>
      <c r="AA77" s="220">
        <f>SUM(AA78:AA83)</f>
        <v>6</v>
      </c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</row>
    <row r="78" spans="1:50" s="54" customFormat="1" ht="15.75" x14ac:dyDescent="0.2">
      <c r="A78" s="153" t="s">
        <v>633</v>
      </c>
      <c r="B78" s="164" t="s">
        <v>634</v>
      </c>
      <c r="C78" s="160" t="s">
        <v>635</v>
      </c>
      <c r="D78" s="18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217"/>
      <c r="Z78" s="217"/>
      <c r="AA78" s="220">
        <v>1</v>
      </c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</row>
    <row r="79" spans="1:50" s="54" customFormat="1" ht="31.5" x14ac:dyDescent="0.2">
      <c r="A79" s="153" t="s">
        <v>636</v>
      </c>
      <c r="B79" s="164" t="s">
        <v>637</v>
      </c>
      <c r="C79" s="160" t="s">
        <v>638</v>
      </c>
      <c r="D79" s="18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217"/>
      <c r="Z79" s="217"/>
      <c r="AA79" s="220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</row>
    <row r="80" spans="1:50" s="54" customFormat="1" ht="15.75" x14ac:dyDescent="0.2">
      <c r="A80" s="153" t="s">
        <v>639</v>
      </c>
      <c r="B80" s="172" t="s">
        <v>640</v>
      </c>
      <c r="C80" s="160" t="s">
        <v>641</v>
      </c>
      <c r="D80" s="18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217"/>
      <c r="Z80" s="217"/>
      <c r="AA80" s="220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</row>
    <row r="81" spans="1:50" s="54" customFormat="1" ht="15.75" x14ac:dyDescent="0.2">
      <c r="A81" s="153" t="s">
        <v>642</v>
      </c>
      <c r="B81" s="242" t="s">
        <v>643</v>
      </c>
      <c r="C81" s="160" t="s">
        <v>644</v>
      </c>
      <c r="D81" s="18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217"/>
      <c r="Z81" s="217"/>
      <c r="AA81" s="220">
        <v>2</v>
      </c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</row>
    <row r="82" spans="1:50" s="54" customFormat="1" ht="15.75" x14ac:dyDescent="0.2">
      <c r="A82" s="153" t="s">
        <v>645</v>
      </c>
      <c r="B82" s="242" t="s">
        <v>579</v>
      </c>
      <c r="C82" s="160" t="s">
        <v>646</v>
      </c>
      <c r="D82" s="18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217"/>
      <c r="Z82" s="217"/>
      <c r="AA82" s="220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</row>
    <row r="83" spans="1:50" s="54" customFormat="1" ht="15.75" x14ac:dyDescent="0.2">
      <c r="A83" s="153" t="s">
        <v>647</v>
      </c>
      <c r="B83" s="242" t="s">
        <v>648</v>
      </c>
      <c r="C83" s="160" t="s">
        <v>649</v>
      </c>
      <c r="D83" s="18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217"/>
      <c r="Z83" s="217"/>
      <c r="AA83" s="220">
        <v>3</v>
      </c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</row>
    <row r="84" spans="1:50" s="54" customFormat="1" ht="15.75" x14ac:dyDescent="0.2">
      <c r="A84" s="156" t="s">
        <v>407</v>
      </c>
      <c r="B84" s="157" t="s">
        <v>408</v>
      </c>
      <c r="C84" s="156" t="s">
        <v>95</v>
      </c>
      <c r="D84" s="18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217"/>
      <c r="Z84" s="217"/>
      <c r="AA84" s="220">
        <f>SUM(AA85:AA87)</f>
        <v>5</v>
      </c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</row>
    <row r="85" spans="1:50" s="54" customFormat="1" ht="15.75" x14ac:dyDescent="0.2">
      <c r="A85" s="153" t="s">
        <v>650</v>
      </c>
      <c r="B85" s="242" t="s">
        <v>643</v>
      </c>
      <c r="C85" s="160" t="s">
        <v>651</v>
      </c>
      <c r="D85" s="18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217"/>
      <c r="Z85" s="217"/>
      <c r="AA85" s="220">
        <v>2</v>
      </c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</row>
    <row r="86" spans="1:50" s="54" customFormat="1" ht="15.75" x14ac:dyDescent="0.2">
      <c r="A86" s="153" t="s">
        <v>652</v>
      </c>
      <c r="B86" s="242" t="s">
        <v>579</v>
      </c>
      <c r="C86" s="160" t="s">
        <v>653</v>
      </c>
      <c r="D86" s="18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217"/>
      <c r="Z86" s="217"/>
      <c r="AA86" s="220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</row>
    <row r="87" spans="1:50" s="54" customFormat="1" ht="15.75" x14ac:dyDescent="0.2">
      <c r="A87" s="153" t="s">
        <v>654</v>
      </c>
      <c r="B87" s="242" t="s">
        <v>655</v>
      </c>
      <c r="C87" s="160" t="s">
        <v>656</v>
      </c>
      <c r="D87" s="18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217"/>
      <c r="Z87" s="217"/>
      <c r="AA87" s="220">
        <v>3</v>
      </c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</row>
    <row r="88" spans="1:50" s="54" customFormat="1" ht="15.75" x14ac:dyDescent="0.2">
      <c r="A88" s="156" t="s">
        <v>412</v>
      </c>
      <c r="B88" s="157" t="s">
        <v>413</v>
      </c>
      <c r="C88" s="156" t="s">
        <v>95</v>
      </c>
      <c r="D88" s="18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217"/>
      <c r="Z88" s="217"/>
      <c r="AA88" s="220">
        <f>SUM(AA89:AA91)</f>
        <v>8</v>
      </c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</row>
    <row r="89" spans="1:50" s="54" customFormat="1" ht="15.75" x14ac:dyDescent="0.2">
      <c r="A89" s="153" t="s">
        <v>657</v>
      </c>
      <c r="B89" s="242" t="s">
        <v>658</v>
      </c>
      <c r="C89" s="160" t="s">
        <v>659</v>
      </c>
      <c r="D89" s="18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217"/>
      <c r="Z89" s="217"/>
      <c r="AA89" s="220">
        <v>4</v>
      </c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</row>
    <row r="90" spans="1:50" s="54" customFormat="1" ht="15.75" x14ac:dyDescent="0.2">
      <c r="A90" s="153" t="s">
        <v>660</v>
      </c>
      <c r="B90" s="242" t="s">
        <v>661</v>
      </c>
      <c r="C90" s="160" t="s">
        <v>662</v>
      </c>
      <c r="D90" s="18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217"/>
      <c r="Z90" s="217"/>
      <c r="AA90" s="220">
        <v>2</v>
      </c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</row>
    <row r="91" spans="1:50" s="54" customFormat="1" ht="15.75" x14ac:dyDescent="0.2">
      <c r="A91" s="153" t="s">
        <v>663</v>
      </c>
      <c r="B91" s="242" t="s">
        <v>367</v>
      </c>
      <c r="C91" s="160" t="s">
        <v>664</v>
      </c>
      <c r="D91" s="18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217"/>
      <c r="Z91" s="217"/>
      <c r="AA91" s="220">
        <v>2</v>
      </c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</row>
    <row r="92" spans="1:50" s="54" customFormat="1" ht="15.75" x14ac:dyDescent="0.2">
      <c r="A92" s="156" t="s">
        <v>420</v>
      </c>
      <c r="B92" s="157" t="s">
        <v>421</v>
      </c>
      <c r="C92" s="156" t="s">
        <v>95</v>
      </c>
      <c r="D92" s="18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217"/>
      <c r="Z92" s="217"/>
      <c r="AA92" s="220">
        <f>SUM(AA94:AA99)</f>
        <v>6</v>
      </c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</row>
    <row r="93" spans="1:50" s="54" customFormat="1" ht="15.75" x14ac:dyDescent="0.2">
      <c r="A93" s="153" t="s">
        <v>422</v>
      </c>
      <c r="B93" s="241" t="s">
        <v>423</v>
      </c>
      <c r="C93" s="153" t="s">
        <v>424</v>
      </c>
      <c r="D93" s="18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217"/>
      <c r="Z93" s="217"/>
      <c r="AA93" s="220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</row>
    <row r="94" spans="1:50" s="54" customFormat="1" ht="15.75" x14ac:dyDescent="0.2">
      <c r="A94" s="153" t="s">
        <v>665</v>
      </c>
      <c r="B94" s="164" t="s">
        <v>585</v>
      </c>
      <c r="C94" s="160" t="s">
        <v>666</v>
      </c>
      <c r="D94" s="18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217"/>
      <c r="Z94" s="217"/>
      <c r="AA94" s="220">
        <v>2</v>
      </c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</row>
    <row r="95" spans="1:50" s="54" customFormat="1" ht="15.75" x14ac:dyDescent="0.2">
      <c r="A95" s="153" t="s">
        <v>667</v>
      </c>
      <c r="B95" s="164" t="s">
        <v>576</v>
      </c>
      <c r="C95" s="160" t="s">
        <v>668</v>
      </c>
      <c r="D95" s="18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217"/>
      <c r="Z95" s="217"/>
      <c r="AA95" s="220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</row>
    <row r="96" spans="1:50" s="54" customFormat="1" ht="15.75" x14ac:dyDescent="0.2">
      <c r="A96" s="153" t="s">
        <v>669</v>
      </c>
      <c r="B96" s="164" t="s">
        <v>670</v>
      </c>
      <c r="C96" s="160" t="s">
        <v>671</v>
      </c>
      <c r="D96" s="18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217"/>
      <c r="Z96" s="217"/>
      <c r="AA96" s="220">
        <v>1</v>
      </c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</row>
    <row r="97" spans="1:50" s="54" customFormat="1" ht="15.75" x14ac:dyDescent="0.2">
      <c r="A97" s="153" t="s">
        <v>672</v>
      </c>
      <c r="B97" s="164" t="s">
        <v>673</v>
      </c>
      <c r="C97" s="160" t="s">
        <v>674</v>
      </c>
      <c r="D97" s="18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217"/>
      <c r="Z97" s="217"/>
      <c r="AA97" s="220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</row>
    <row r="98" spans="1:50" s="54" customFormat="1" ht="15.75" x14ac:dyDescent="0.2">
      <c r="A98" s="153" t="s">
        <v>675</v>
      </c>
      <c r="B98" s="242" t="s">
        <v>676</v>
      </c>
      <c r="C98" s="160" t="s">
        <v>677</v>
      </c>
      <c r="D98" s="18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217"/>
      <c r="Z98" s="217"/>
      <c r="AA98" s="220">
        <v>3</v>
      </c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</row>
    <row r="99" spans="1:50" s="54" customFormat="1" ht="15.75" x14ac:dyDescent="0.2">
      <c r="A99" s="153" t="s">
        <v>678</v>
      </c>
      <c r="B99" s="172" t="s">
        <v>640</v>
      </c>
      <c r="C99" s="160" t="s">
        <v>679</v>
      </c>
      <c r="D99" s="18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217"/>
      <c r="Z99" s="217"/>
      <c r="AA99" s="220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</row>
    <row r="100" spans="1:50" s="54" customFormat="1" ht="15.75" x14ac:dyDescent="0.2">
      <c r="A100" s="156" t="s">
        <v>428</v>
      </c>
      <c r="B100" s="157" t="s">
        <v>429</v>
      </c>
      <c r="C100" s="156" t="s">
        <v>95</v>
      </c>
      <c r="D100" s="18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217"/>
      <c r="Z100" s="217"/>
      <c r="AA100" s="220">
        <f>SUM(AA101:AA103)</f>
        <v>4</v>
      </c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</row>
    <row r="101" spans="1:50" s="54" customFormat="1" ht="31.5" x14ac:dyDescent="0.2">
      <c r="A101" s="153" t="s">
        <v>430</v>
      </c>
      <c r="B101" s="159" t="s">
        <v>431</v>
      </c>
      <c r="C101" s="160" t="s">
        <v>432</v>
      </c>
      <c r="D101" s="18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217"/>
      <c r="Z101" s="217"/>
      <c r="AA101" s="220">
        <v>3</v>
      </c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</row>
    <row r="102" spans="1:50" s="54" customFormat="1" ht="15.75" x14ac:dyDescent="0.2">
      <c r="A102" s="153" t="s">
        <v>680</v>
      </c>
      <c r="B102" s="242" t="s">
        <v>681</v>
      </c>
      <c r="C102" s="160" t="s">
        <v>682</v>
      </c>
      <c r="D102" s="18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217"/>
      <c r="Z102" s="217"/>
      <c r="AA102" s="220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</row>
    <row r="103" spans="1:50" s="54" customFormat="1" ht="15.75" x14ac:dyDescent="0.2">
      <c r="A103" s="153" t="s">
        <v>683</v>
      </c>
      <c r="B103" s="242" t="s">
        <v>576</v>
      </c>
      <c r="C103" s="160" t="s">
        <v>684</v>
      </c>
      <c r="D103" s="18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217"/>
      <c r="Z103" s="217"/>
      <c r="AA103" s="220">
        <v>1</v>
      </c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</row>
    <row r="104" spans="1:50" s="54" customFormat="1" ht="15.75" x14ac:dyDescent="0.2">
      <c r="A104" s="156" t="s">
        <v>433</v>
      </c>
      <c r="B104" s="157" t="s">
        <v>434</v>
      </c>
      <c r="C104" s="156" t="s">
        <v>95</v>
      </c>
      <c r="D104" s="18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217"/>
      <c r="Z104" s="217"/>
      <c r="AA104" s="220">
        <f>SUM(AA105:AA108)</f>
        <v>6</v>
      </c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</row>
    <row r="105" spans="1:50" s="54" customFormat="1" ht="15.75" x14ac:dyDescent="0.2">
      <c r="A105" s="153" t="s">
        <v>685</v>
      </c>
      <c r="B105" s="164" t="s">
        <v>585</v>
      </c>
      <c r="C105" s="160" t="s">
        <v>686</v>
      </c>
      <c r="D105" s="18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217"/>
      <c r="Z105" s="217"/>
      <c r="AA105" s="220">
        <v>3</v>
      </c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</row>
    <row r="106" spans="1:50" s="54" customFormat="1" ht="15.75" x14ac:dyDescent="0.2">
      <c r="A106" s="153" t="s">
        <v>687</v>
      </c>
      <c r="B106" s="242" t="s">
        <v>609</v>
      </c>
      <c r="C106" s="160" t="s">
        <v>688</v>
      </c>
      <c r="D106" s="18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217"/>
      <c r="Z106" s="217"/>
      <c r="AA106" s="220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</row>
    <row r="107" spans="1:50" s="54" customFormat="1" ht="15.75" x14ac:dyDescent="0.2">
      <c r="A107" s="153" t="s">
        <v>689</v>
      </c>
      <c r="B107" s="242" t="s">
        <v>690</v>
      </c>
      <c r="C107" s="160" t="s">
        <v>691</v>
      </c>
      <c r="D107" s="18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217"/>
      <c r="Z107" s="217"/>
      <c r="AA107" s="220">
        <v>3</v>
      </c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</row>
    <row r="108" spans="1:50" s="54" customFormat="1" ht="15.75" x14ac:dyDescent="0.2">
      <c r="A108" s="153" t="s">
        <v>438</v>
      </c>
      <c r="B108" s="243" t="s">
        <v>370</v>
      </c>
      <c r="C108" s="160" t="s">
        <v>439</v>
      </c>
      <c r="D108" s="18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217"/>
      <c r="Z108" s="217"/>
      <c r="AA108" s="220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</row>
    <row r="109" spans="1:50" s="54" customFormat="1" ht="63" x14ac:dyDescent="0.2">
      <c r="A109" s="101" t="s">
        <v>440</v>
      </c>
      <c r="B109" s="116" t="s">
        <v>441</v>
      </c>
      <c r="C109" s="256" t="s">
        <v>95</v>
      </c>
      <c r="D109" s="18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217"/>
      <c r="Z109" s="217"/>
      <c r="AA109" s="220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</row>
    <row r="110" spans="1:50" s="54" customFormat="1" ht="47.25" x14ac:dyDescent="0.2">
      <c r="A110" s="101" t="s">
        <v>442</v>
      </c>
      <c r="B110" s="116" t="s">
        <v>443</v>
      </c>
      <c r="C110" s="256" t="s">
        <v>95</v>
      </c>
      <c r="D110" s="18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217"/>
      <c r="Z110" s="217"/>
      <c r="AA110" s="220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</row>
    <row r="111" spans="1:50" s="54" customFormat="1" ht="47.25" x14ac:dyDescent="0.2">
      <c r="A111" s="17" t="s">
        <v>692</v>
      </c>
      <c r="B111" s="3" t="s">
        <v>693</v>
      </c>
      <c r="C111" s="96" t="s">
        <v>694</v>
      </c>
      <c r="D111" s="18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217"/>
      <c r="Z111" s="217"/>
      <c r="AA111" s="220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</row>
    <row r="112" spans="1:50" s="54" customFormat="1" ht="47.25" x14ac:dyDescent="0.2">
      <c r="A112" s="118" t="s">
        <v>84</v>
      </c>
      <c r="B112" s="116" t="s">
        <v>85</v>
      </c>
      <c r="C112" s="256" t="s">
        <v>95</v>
      </c>
      <c r="D112" s="18">
        <f>SUM(D113:D114)</f>
        <v>0</v>
      </c>
      <c r="E112" s="94"/>
      <c r="F112" s="94">
        <f t="shared" ref="E112:AX112" si="0">SUM(F113:F114)</f>
        <v>0</v>
      </c>
      <c r="G112" s="94"/>
      <c r="H112" s="94">
        <f t="shared" si="0"/>
        <v>0</v>
      </c>
      <c r="I112" s="94"/>
      <c r="J112" s="94">
        <f t="shared" si="0"/>
        <v>0</v>
      </c>
      <c r="K112" s="94"/>
      <c r="L112" s="94">
        <f t="shared" si="0"/>
        <v>0</v>
      </c>
      <c r="M112" s="94"/>
      <c r="N112" s="94">
        <f t="shared" si="0"/>
        <v>0</v>
      </c>
      <c r="O112" s="94"/>
      <c r="P112" s="94">
        <f t="shared" si="0"/>
        <v>0</v>
      </c>
      <c r="Q112" s="94"/>
      <c r="R112" s="94">
        <f t="shared" si="0"/>
        <v>0</v>
      </c>
      <c r="S112" s="94"/>
      <c r="T112" s="94">
        <f t="shared" si="0"/>
        <v>0</v>
      </c>
      <c r="U112" s="94"/>
      <c r="V112" s="94">
        <f t="shared" si="0"/>
        <v>0</v>
      </c>
      <c r="W112" s="94"/>
      <c r="X112" s="94">
        <f t="shared" si="0"/>
        <v>0</v>
      </c>
      <c r="Y112" s="217"/>
      <c r="Z112" s="217">
        <f t="shared" si="0"/>
        <v>0</v>
      </c>
      <c r="AA112" s="220"/>
      <c r="AB112" s="94"/>
      <c r="AC112" s="94">
        <f t="shared" si="0"/>
        <v>0</v>
      </c>
      <c r="AD112" s="94"/>
      <c r="AE112" s="94">
        <f t="shared" si="0"/>
        <v>0</v>
      </c>
      <c r="AF112" s="94"/>
      <c r="AG112" s="94">
        <f t="shared" si="0"/>
        <v>0</v>
      </c>
      <c r="AH112" s="94"/>
      <c r="AI112" s="94">
        <f t="shared" si="0"/>
        <v>0</v>
      </c>
      <c r="AJ112" s="94"/>
      <c r="AK112" s="94">
        <f t="shared" si="0"/>
        <v>0</v>
      </c>
      <c r="AL112" s="94"/>
      <c r="AM112" s="94">
        <f t="shared" si="0"/>
        <v>0</v>
      </c>
      <c r="AN112" s="94"/>
      <c r="AO112" s="94">
        <f t="shared" si="0"/>
        <v>0</v>
      </c>
      <c r="AP112" s="94"/>
      <c r="AQ112" s="94">
        <f t="shared" si="0"/>
        <v>0</v>
      </c>
      <c r="AR112" s="94"/>
      <c r="AS112" s="94">
        <f t="shared" si="0"/>
        <v>0</v>
      </c>
      <c r="AT112" s="94"/>
      <c r="AU112" s="94">
        <f t="shared" si="0"/>
        <v>0</v>
      </c>
      <c r="AV112" s="94"/>
      <c r="AW112" s="94">
        <f t="shared" si="0"/>
        <v>0</v>
      </c>
      <c r="AX112" s="94"/>
    </row>
    <row r="113" spans="1:50" ht="31.5" x14ac:dyDescent="0.2">
      <c r="A113" s="153" t="s">
        <v>695</v>
      </c>
      <c r="B113" s="172" t="s">
        <v>696</v>
      </c>
      <c r="C113" s="160" t="s">
        <v>697</v>
      </c>
      <c r="D113" s="9">
        <v>0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218"/>
      <c r="Z113" s="218"/>
      <c r="AA113" s="221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</row>
    <row r="114" spans="1:50" ht="47.25" x14ac:dyDescent="0.2">
      <c r="A114" s="153" t="s">
        <v>698</v>
      </c>
      <c r="B114" s="172" t="s">
        <v>699</v>
      </c>
      <c r="C114" s="160" t="s">
        <v>700</v>
      </c>
      <c r="D114" s="9">
        <v>0</v>
      </c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218"/>
      <c r="Z114" s="218"/>
      <c r="AA114" s="221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</row>
    <row r="115" spans="1:50" s="54" customFormat="1" ht="31.5" x14ac:dyDescent="0.25">
      <c r="A115" s="118" t="s">
        <v>86</v>
      </c>
      <c r="B115" s="117" t="s">
        <v>87</v>
      </c>
      <c r="C115" s="256" t="s">
        <v>95</v>
      </c>
      <c r="D115" s="18" t="e">
        <f>SUM(#REF!)</f>
        <v>#REF!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217"/>
      <c r="Z115" s="217"/>
      <c r="AA115" s="220">
        <f>SUM(AA116:AA141)</f>
        <v>30</v>
      </c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</row>
    <row r="116" spans="1:50" s="54" customFormat="1" ht="15.75" x14ac:dyDescent="0.2">
      <c r="A116" s="153" t="s">
        <v>701</v>
      </c>
      <c r="B116" s="178" t="s">
        <v>702</v>
      </c>
      <c r="C116" s="160" t="s">
        <v>753</v>
      </c>
      <c r="D116" s="18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217"/>
      <c r="Z116" s="217"/>
      <c r="AA116" s="220">
        <v>1</v>
      </c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</row>
    <row r="117" spans="1:50" s="54" customFormat="1" ht="47.25" x14ac:dyDescent="0.2">
      <c r="A117" s="153" t="s">
        <v>703</v>
      </c>
      <c r="B117" s="178" t="s">
        <v>704</v>
      </c>
      <c r="C117" s="160" t="s">
        <v>754</v>
      </c>
      <c r="D117" s="18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217"/>
      <c r="Z117" s="217"/>
      <c r="AA117" s="220">
        <v>4</v>
      </c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</row>
    <row r="118" spans="1:50" s="54" customFormat="1" ht="15.75" x14ac:dyDescent="0.2">
      <c r="A118" s="1" t="s">
        <v>705</v>
      </c>
      <c r="B118" s="179" t="s">
        <v>706</v>
      </c>
      <c r="C118" s="52" t="s">
        <v>755</v>
      </c>
      <c r="D118" s="18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217"/>
      <c r="Z118" s="217"/>
      <c r="AA118" s="220">
        <v>1</v>
      </c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</row>
    <row r="119" spans="1:50" s="54" customFormat="1" ht="15.75" x14ac:dyDescent="0.2">
      <c r="A119" s="153" t="s">
        <v>707</v>
      </c>
      <c r="B119" s="178" t="s">
        <v>708</v>
      </c>
      <c r="C119" s="160" t="s">
        <v>756</v>
      </c>
      <c r="D119" s="18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217"/>
      <c r="Z119" s="217"/>
      <c r="AA119" s="220">
        <v>1</v>
      </c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</row>
    <row r="120" spans="1:50" s="54" customFormat="1" ht="31.5" x14ac:dyDescent="0.2">
      <c r="A120" s="1" t="s">
        <v>709</v>
      </c>
      <c r="B120" s="179" t="s">
        <v>710</v>
      </c>
      <c r="C120" s="52" t="s">
        <v>757</v>
      </c>
      <c r="D120" s="18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217"/>
      <c r="Z120" s="217"/>
      <c r="AA120" s="220">
        <v>1</v>
      </c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</row>
    <row r="121" spans="1:50" s="54" customFormat="1" ht="15.75" x14ac:dyDescent="0.2">
      <c r="A121" s="153" t="s">
        <v>711</v>
      </c>
      <c r="B121" s="178" t="s">
        <v>712</v>
      </c>
      <c r="C121" s="160" t="s">
        <v>758</v>
      </c>
      <c r="D121" s="18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217"/>
      <c r="Z121" s="217"/>
      <c r="AA121" s="220">
        <v>1</v>
      </c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</row>
    <row r="122" spans="1:50" s="54" customFormat="1" ht="31.5" x14ac:dyDescent="0.2">
      <c r="A122" s="153" t="s">
        <v>713</v>
      </c>
      <c r="B122" s="178" t="s">
        <v>714</v>
      </c>
      <c r="C122" s="160" t="s">
        <v>759</v>
      </c>
      <c r="D122" s="18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217"/>
      <c r="Z122" s="217"/>
      <c r="AA122" s="220">
        <v>1</v>
      </c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</row>
    <row r="123" spans="1:50" s="54" customFormat="1" ht="31.5" x14ac:dyDescent="0.2">
      <c r="A123" s="153" t="s">
        <v>715</v>
      </c>
      <c r="B123" s="178" t="s">
        <v>716</v>
      </c>
      <c r="C123" s="160" t="s">
        <v>760</v>
      </c>
      <c r="D123" s="18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217"/>
      <c r="Z123" s="217"/>
      <c r="AA123" s="220">
        <v>1</v>
      </c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</row>
    <row r="124" spans="1:50" s="54" customFormat="1" ht="31.5" x14ac:dyDescent="0.2">
      <c r="A124" s="153" t="s">
        <v>717</v>
      </c>
      <c r="B124" s="178" t="s">
        <v>718</v>
      </c>
      <c r="C124" s="160" t="s">
        <v>761</v>
      </c>
      <c r="D124" s="18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217"/>
      <c r="Z124" s="217"/>
      <c r="AA124" s="220">
        <v>1</v>
      </c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</row>
    <row r="125" spans="1:50" s="54" customFormat="1" ht="15.75" x14ac:dyDescent="0.2">
      <c r="A125" s="153" t="s">
        <v>719</v>
      </c>
      <c r="B125" s="178" t="s">
        <v>720</v>
      </c>
      <c r="C125" s="160" t="s">
        <v>762</v>
      </c>
      <c r="D125" s="18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217"/>
      <c r="Z125" s="217"/>
      <c r="AA125" s="220">
        <v>2</v>
      </c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</row>
    <row r="126" spans="1:50" s="54" customFormat="1" ht="15.75" x14ac:dyDescent="0.2">
      <c r="A126" s="153" t="s">
        <v>721</v>
      </c>
      <c r="B126" s="178" t="s">
        <v>722</v>
      </c>
      <c r="C126" s="160" t="s">
        <v>763</v>
      </c>
      <c r="D126" s="18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217"/>
      <c r="Z126" s="217"/>
      <c r="AA126" s="220">
        <v>1</v>
      </c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</row>
    <row r="127" spans="1:50" s="54" customFormat="1" ht="15.75" x14ac:dyDescent="0.2">
      <c r="A127" s="153" t="s">
        <v>723</v>
      </c>
      <c r="B127" s="178" t="s">
        <v>724</v>
      </c>
      <c r="C127" s="160" t="s">
        <v>764</v>
      </c>
      <c r="D127" s="18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217"/>
      <c r="Z127" s="217"/>
      <c r="AA127" s="220">
        <v>1</v>
      </c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</row>
    <row r="128" spans="1:50" s="54" customFormat="1" ht="47.25" x14ac:dyDescent="0.2">
      <c r="A128" s="153" t="s">
        <v>725</v>
      </c>
      <c r="B128" s="178" t="s">
        <v>726</v>
      </c>
      <c r="C128" s="160" t="s">
        <v>765</v>
      </c>
      <c r="D128" s="18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217"/>
      <c r="Z128" s="217"/>
      <c r="AA128" s="220">
        <v>1</v>
      </c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</row>
    <row r="129" spans="1:50" s="54" customFormat="1" ht="31.5" x14ac:dyDescent="0.2">
      <c r="A129" s="153" t="s">
        <v>727</v>
      </c>
      <c r="B129" s="178" t="s">
        <v>728</v>
      </c>
      <c r="C129" s="160" t="s">
        <v>766</v>
      </c>
      <c r="D129" s="18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217"/>
      <c r="Z129" s="217"/>
      <c r="AA129" s="220">
        <v>1</v>
      </c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</row>
    <row r="130" spans="1:50" s="54" customFormat="1" ht="78.75" x14ac:dyDescent="0.2">
      <c r="A130" s="153" t="s">
        <v>729</v>
      </c>
      <c r="B130" s="178" t="s">
        <v>730</v>
      </c>
      <c r="C130" s="160" t="s">
        <v>767</v>
      </c>
      <c r="D130" s="18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217"/>
      <c r="Z130" s="217"/>
      <c r="AA130" s="220">
        <v>1</v>
      </c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</row>
    <row r="131" spans="1:50" s="54" customFormat="1" ht="31.5" x14ac:dyDescent="0.2">
      <c r="A131" s="153" t="s">
        <v>731</v>
      </c>
      <c r="B131" s="178" t="s">
        <v>732</v>
      </c>
      <c r="C131" s="160" t="s">
        <v>768</v>
      </c>
      <c r="D131" s="18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217"/>
      <c r="Z131" s="217"/>
      <c r="AA131" s="220">
        <v>1</v>
      </c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</row>
    <row r="132" spans="1:50" s="54" customFormat="1" ht="47.25" x14ac:dyDescent="0.2">
      <c r="A132" s="153" t="s">
        <v>733</v>
      </c>
      <c r="B132" s="178" t="s">
        <v>734</v>
      </c>
      <c r="C132" s="160" t="s">
        <v>769</v>
      </c>
      <c r="D132" s="18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217"/>
      <c r="Z132" s="217"/>
      <c r="AA132" s="220">
        <v>1</v>
      </c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</row>
    <row r="133" spans="1:50" s="54" customFormat="1" ht="47.25" x14ac:dyDescent="0.2">
      <c r="A133" s="153" t="s">
        <v>735</v>
      </c>
      <c r="B133" s="178" t="s">
        <v>736</v>
      </c>
      <c r="C133" s="160" t="s">
        <v>770</v>
      </c>
      <c r="D133" s="18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217"/>
      <c r="Z133" s="217"/>
      <c r="AA133" s="220">
        <v>1</v>
      </c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</row>
    <row r="134" spans="1:50" s="54" customFormat="1" ht="31.5" x14ac:dyDescent="0.2">
      <c r="A134" s="153" t="s">
        <v>737</v>
      </c>
      <c r="B134" s="178" t="s">
        <v>738</v>
      </c>
      <c r="C134" s="160" t="s">
        <v>771</v>
      </c>
      <c r="D134" s="18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217"/>
      <c r="Z134" s="217"/>
      <c r="AA134" s="220">
        <v>1</v>
      </c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</row>
    <row r="135" spans="1:50" s="54" customFormat="1" ht="15.75" x14ac:dyDescent="0.2">
      <c r="A135" s="153" t="s">
        <v>739</v>
      </c>
      <c r="B135" s="178" t="s">
        <v>740</v>
      </c>
      <c r="C135" s="160" t="s">
        <v>772</v>
      </c>
      <c r="D135" s="18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217"/>
      <c r="Z135" s="217"/>
      <c r="AA135" s="220">
        <v>1</v>
      </c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</row>
    <row r="136" spans="1:50" s="54" customFormat="1" ht="31.5" x14ac:dyDescent="0.2">
      <c r="A136" s="153" t="s">
        <v>741</v>
      </c>
      <c r="B136" s="178" t="s">
        <v>742</v>
      </c>
      <c r="C136" s="160" t="s">
        <v>773</v>
      </c>
      <c r="D136" s="18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217"/>
      <c r="Z136" s="217"/>
      <c r="AA136" s="220">
        <v>1</v>
      </c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</row>
    <row r="137" spans="1:50" s="54" customFormat="1" ht="15.75" x14ac:dyDescent="0.2">
      <c r="A137" s="153" t="s">
        <v>743</v>
      </c>
      <c r="B137" s="178" t="s">
        <v>744</v>
      </c>
      <c r="C137" s="160" t="s">
        <v>774</v>
      </c>
      <c r="D137" s="18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217"/>
      <c r="Z137" s="217"/>
      <c r="AA137" s="220">
        <v>1</v>
      </c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</row>
    <row r="138" spans="1:50" s="54" customFormat="1" ht="31.5" x14ac:dyDescent="0.2">
      <c r="A138" s="153" t="s">
        <v>745</v>
      </c>
      <c r="B138" s="178" t="s">
        <v>746</v>
      </c>
      <c r="C138" s="160" t="s">
        <v>775</v>
      </c>
      <c r="D138" s="18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217"/>
      <c r="Z138" s="217"/>
      <c r="AA138" s="220">
        <v>1</v>
      </c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</row>
    <row r="139" spans="1:50" s="54" customFormat="1" ht="30" x14ac:dyDescent="0.2">
      <c r="A139" s="153" t="s">
        <v>747</v>
      </c>
      <c r="B139" s="242" t="s">
        <v>748</v>
      </c>
      <c r="C139" s="160" t="s">
        <v>776</v>
      </c>
      <c r="D139" s="18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217"/>
      <c r="Z139" s="217"/>
      <c r="AA139" s="220">
        <v>1</v>
      </c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</row>
    <row r="140" spans="1:50" s="54" customFormat="1" ht="15.75" x14ac:dyDescent="0.2">
      <c r="A140" s="153" t="s">
        <v>749</v>
      </c>
      <c r="B140" s="172" t="s">
        <v>750</v>
      </c>
      <c r="C140" s="160" t="s">
        <v>777</v>
      </c>
      <c r="D140" s="18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217"/>
      <c r="Z140" s="217"/>
      <c r="AA140" s="220">
        <v>1</v>
      </c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</row>
    <row r="141" spans="1:50" s="54" customFormat="1" ht="30" x14ac:dyDescent="0.2">
      <c r="A141" s="153" t="s">
        <v>751</v>
      </c>
      <c r="B141" s="242" t="s">
        <v>752</v>
      </c>
      <c r="C141" s="160" t="s">
        <v>778</v>
      </c>
      <c r="D141" s="18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217"/>
      <c r="Z141" s="217"/>
      <c r="AA141" s="220">
        <v>1</v>
      </c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</row>
  </sheetData>
  <autoFilter ref="A19:AX141"/>
  <mergeCells count="46">
    <mergeCell ref="AU17:AV17"/>
    <mergeCell ref="AW17:AX17"/>
    <mergeCell ref="AG17:AH17"/>
    <mergeCell ref="AI17:AJ17"/>
    <mergeCell ref="AK17:AL17"/>
    <mergeCell ref="AM17:AN17"/>
    <mergeCell ref="AO17:AP17"/>
    <mergeCell ref="AQ17:AR17"/>
    <mergeCell ref="T17:U17"/>
    <mergeCell ref="V17:W17"/>
    <mergeCell ref="X17:Y17"/>
    <mergeCell ref="AC17:AD17"/>
    <mergeCell ref="AS17:AT17"/>
    <mergeCell ref="J17:K17"/>
    <mergeCell ref="L17:M17"/>
    <mergeCell ref="N17:O17"/>
    <mergeCell ref="P17:Q17"/>
    <mergeCell ref="R17:S17"/>
    <mergeCell ref="A14:AT14"/>
    <mergeCell ref="A15:A18"/>
    <mergeCell ref="B15:B18"/>
    <mergeCell ref="C15:C18"/>
    <mergeCell ref="D15:AX15"/>
    <mergeCell ref="D16:S16"/>
    <mergeCell ref="T16:AD16"/>
    <mergeCell ref="AE16:AH16"/>
    <mergeCell ref="AI16:AL16"/>
    <mergeCell ref="AM16:AR16"/>
    <mergeCell ref="AE17:AF17"/>
    <mergeCell ref="AS16:AV16"/>
    <mergeCell ref="AW16:AX16"/>
    <mergeCell ref="D17:E17"/>
    <mergeCell ref="F17:G17"/>
    <mergeCell ref="H17:I17"/>
    <mergeCell ref="AU1:AX1"/>
    <mergeCell ref="AU2:AX2"/>
    <mergeCell ref="AU3:AX3"/>
    <mergeCell ref="A13:AX13"/>
    <mergeCell ref="K2:L2"/>
    <mergeCell ref="M2:N2"/>
    <mergeCell ref="A4:AX4"/>
    <mergeCell ref="A5:AX5"/>
    <mergeCell ref="A7:AX7"/>
    <mergeCell ref="A8:AX8"/>
    <mergeCell ref="A10:AX10"/>
    <mergeCell ref="A12:AX12"/>
  </mergeCells>
  <pageMargins left="0.7" right="0.7" top="0.75" bottom="0.75" header="0.3" footer="0.3"/>
  <pageSetup paperSize="9" scale="21" orientation="portrait" r:id="rId1"/>
  <ignoredErrors>
    <ignoredError sqref="C19 A20 AX19" numberStoredAsText="1"/>
    <ignoredError sqref="P19 R19 A22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50"/>
  <sheetViews>
    <sheetView view="pageBreakPreview" topLeftCell="A17" zoomScale="85" zoomScaleNormal="55" zoomScaleSheetLayoutView="85" workbookViewId="0">
      <selection activeCell="A19" sqref="A19:C150"/>
    </sheetView>
  </sheetViews>
  <sheetFormatPr defaultRowHeight="12" x14ac:dyDescent="0.2"/>
  <cols>
    <col min="1" max="1" width="20.140625" style="5" customWidth="1"/>
    <col min="2" max="2" width="43" style="5" customWidth="1"/>
    <col min="3" max="3" width="31.5703125" style="5" customWidth="1"/>
    <col min="4" max="4" width="12.140625" style="5" hidden="1" customWidth="1"/>
    <col min="5" max="6" width="12.140625" style="5" customWidth="1"/>
    <col min="7" max="7" width="12.140625" style="5" hidden="1" customWidth="1"/>
    <col min="8" max="8" width="12.140625" style="5" customWidth="1"/>
    <col min="9" max="9" width="0.42578125" style="5" hidden="1" customWidth="1"/>
    <col min="10" max="10" width="12.140625" style="5" customWidth="1"/>
    <col min="11" max="11" width="12.140625" style="5" hidden="1" customWidth="1"/>
    <col min="12" max="12" width="12.140625" style="5" customWidth="1"/>
    <col min="13" max="13" width="12.140625" style="5" hidden="1" customWidth="1"/>
    <col min="14" max="14" width="12.140625" style="5" customWidth="1"/>
    <col min="15" max="15" width="12.140625" style="5" hidden="1" customWidth="1"/>
    <col min="16" max="16" width="12.140625" style="5" customWidth="1"/>
    <col min="17" max="17" width="12.140625" style="5" hidden="1" customWidth="1"/>
    <col min="18" max="18" width="12.140625" style="5" customWidth="1"/>
    <col min="19" max="19" width="12.140625" style="5" hidden="1" customWidth="1"/>
    <col min="20" max="20" width="12.140625" style="5" customWidth="1"/>
    <col min="21" max="21" width="12.140625" style="5" hidden="1" customWidth="1"/>
    <col min="22" max="22" width="12.140625" style="5" customWidth="1"/>
    <col min="23" max="23" width="12.140625" style="5" hidden="1" customWidth="1"/>
    <col min="24" max="24" width="12.140625" style="5" customWidth="1"/>
    <col min="25" max="25" width="12.140625" style="5" hidden="1" customWidth="1"/>
    <col min="26" max="27" width="12.140625" style="5" customWidth="1"/>
    <col min="28" max="28" width="12.140625" style="5" hidden="1" customWidth="1"/>
    <col min="29" max="29" width="12.140625" style="5" customWidth="1"/>
    <col min="30" max="30" width="12.140625" style="5" hidden="1" customWidth="1"/>
    <col min="31" max="31" width="12.140625" style="5" customWidth="1"/>
    <col min="32" max="32" width="12.140625" style="5" hidden="1" customWidth="1"/>
    <col min="33" max="33" width="12.140625" style="5" customWidth="1"/>
    <col min="34" max="34" width="12.140625" style="5" hidden="1" customWidth="1"/>
    <col min="35" max="35" width="15.7109375" style="5" customWidth="1"/>
    <col min="36" max="36" width="12.140625" style="5" hidden="1" customWidth="1"/>
    <col min="37" max="37" width="17.7109375" style="5" customWidth="1"/>
    <col min="38" max="38" width="12.140625" style="5" hidden="1" customWidth="1"/>
    <col min="39" max="39" width="15.7109375" style="5" customWidth="1"/>
    <col min="40" max="40" width="12.140625" style="5" hidden="1" customWidth="1"/>
    <col min="41" max="41" width="15.7109375" style="5" customWidth="1"/>
    <col min="42" max="42" width="12.140625" style="5" hidden="1" customWidth="1"/>
    <col min="43" max="43" width="15.7109375" style="5" customWidth="1"/>
    <col min="44" max="44" width="9.5703125" style="5" hidden="1" customWidth="1"/>
    <col min="45" max="45" width="15.7109375" style="5" customWidth="1"/>
    <col min="46" max="46" width="9.28515625" style="5" hidden="1" customWidth="1"/>
    <col min="47" max="47" width="15.7109375" style="5" customWidth="1"/>
    <col min="48" max="48" width="0" style="5" hidden="1" customWidth="1"/>
    <col min="49" max="49" width="21.7109375" style="5" customWidth="1"/>
    <col min="50" max="16384" width="9.140625" style="5"/>
  </cols>
  <sheetData>
    <row r="1" spans="1:50" ht="18.75" x14ac:dyDescent="0.2">
      <c r="AO1" s="98"/>
      <c r="AP1" s="98"/>
      <c r="AQ1" s="98"/>
      <c r="AR1" s="98"/>
      <c r="AU1" s="265" t="s">
        <v>253</v>
      </c>
      <c r="AV1" s="265"/>
      <c r="AW1" s="265"/>
      <c r="AX1" s="98"/>
    </row>
    <row r="2" spans="1:50" ht="18.75" x14ac:dyDescent="0.2">
      <c r="I2" s="60"/>
      <c r="J2" s="267"/>
      <c r="K2" s="267"/>
      <c r="L2" s="267"/>
      <c r="M2" s="267"/>
      <c r="N2" s="62"/>
      <c r="AO2" s="98"/>
      <c r="AP2" s="98"/>
      <c r="AQ2" s="98"/>
      <c r="AR2" s="98"/>
      <c r="AT2" s="98"/>
      <c r="AU2" s="265" t="s">
        <v>254</v>
      </c>
      <c r="AV2" s="265"/>
      <c r="AW2" s="265"/>
      <c r="AX2" s="98"/>
    </row>
    <row r="3" spans="1:50" ht="18.75" x14ac:dyDescent="0.2">
      <c r="I3" s="61"/>
      <c r="J3" s="6"/>
      <c r="K3" s="6"/>
      <c r="L3" s="6"/>
      <c r="M3" s="6"/>
      <c r="N3" s="6"/>
      <c r="AO3" s="98"/>
      <c r="AP3" s="98"/>
      <c r="AQ3" s="98"/>
      <c r="AR3" s="98"/>
      <c r="AT3" s="98"/>
      <c r="AU3" s="265" t="s">
        <v>255</v>
      </c>
      <c r="AV3" s="265"/>
      <c r="AW3" s="265"/>
      <c r="AX3" s="98"/>
    </row>
    <row r="4" spans="1:50" ht="18.75" x14ac:dyDescent="0.2">
      <c r="A4" s="268" t="s">
        <v>243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</row>
    <row r="5" spans="1:50" ht="18.75" x14ac:dyDescent="0.2">
      <c r="A5" s="268" t="s">
        <v>235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</row>
    <row r="6" spans="1:50" ht="18.75" x14ac:dyDescent="0.2">
      <c r="A6" s="63"/>
      <c r="B6" s="63"/>
      <c r="C6" s="63"/>
      <c r="D6" s="63"/>
      <c r="E6" s="136"/>
      <c r="F6" s="136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205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</row>
    <row r="7" spans="1:50" ht="18.75" x14ac:dyDescent="0.2">
      <c r="A7" s="268" t="s">
        <v>1162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</row>
    <row r="8" spans="1:50" ht="15.75" x14ac:dyDescent="0.2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</row>
    <row r="9" spans="1:50" x14ac:dyDescent="0.2">
      <c r="A9" s="13"/>
      <c r="G9" s="57"/>
    </row>
    <row r="10" spans="1:50" ht="18.75" x14ac:dyDescent="0.2">
      <c r="A10" s="268" t="s">
        <v>88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</row>
    <row r="11" spans="1:50" ht="18.75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</row>
    <row r="12" spans="1:50" s="6" customFormat="1" ht="18.75" x14ac:dyDescent="0.2">
      <c r="A12" s="265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</row>
    <row r="13" spans="1:50" s="6" customFormat="1" ht="15.75" x14ac:dyDescent="0.2">
      <c r="A13" s="266" t="s">
        <v>1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</row>
    <row r="14" spans="1:50" s="6" customFormat="1" ht="18.75" x14ac:dyDescent="0.3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</row>
    <row r="15" spans="1:50" s="14" customFormat="1" ht="15.75" x14ac:dyDescent="0.25">
      <c r="A15" s="264" t="s">
        <v>2</v>
      </c>
      <c r="B15" s="264" t="s">
        <v>3</v>
      </c>
      <c r="C15" s="264" t="s">
        <v>4</v>
      </c>
      <c r="D15" s="264" t="s">
        <v>5</v>
      </c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</row>
    <row r="16" spans="1:50" ht="116.1" customHeight="1" x14ac:dyDescent="0.2">
      <c r="A16" s="264"/>
      <c r="B16" s="264"/>
      <c r="C16" s="264"/>
      <c r="D16" s="264" t="s">
        <v>6</v>
      </c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 t="s">
        <v>7</v>
      </c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 t="s">
        <v>8</v>
      </c>
      <c r="AE16" s="264"/>
      <c r="AF16" s="264"/>
      <c r="AG16" s="264"/>
      <c r="AH16" s="264" t="s">
        <v>9</v>
      </c>
      <c r="AI16" s="264"/>
      <c r="AJ16" s="264"/>
      <c r="AK16" s="264"/>
      <c r="AL16" s="264" t="s">
        <v>10</v>
      </c>
      <c r="AM16" s="264"/>
      <c r="AN16" s="264"/>
      <c r="AO16" s="264"/>
      <c r="AP16" s="264"/>
      <c r="AQ16" s="264"/>
      <c r="AR16" s="264" t="s">
        <v>11</v>
      </c>
      <c r="AS16" s="264"/>
      <c r="AT16" s="264"/>
      <c r="AU16" s="264"/>
      <c r="AV16" s="264" t="s">
        <v>12</v>
      </c>
      <c r="AW16" s="264"/>
    </row>
    <row r="17" spans="1:49" s="15" customFormat="1" ht="258.95" customHeight="1" x14ac:dyDescent="0.2">
      <c r="A17" s="264"/>
      <c r="B17" s="264"/>
      <c r="C17" s="264"/>
      <c r="D17" s="263" t="s">
        <v>13</v>
      </c>
      <c r="E17" s="263"/>
      <c r="F17" s="130" t="s">
        <v>89</v>
      </c>
      <c r="G17" s="263" t="s">
        <v>14</v>
      </c>
      <c r="H17" s="263"/>
      <c r="I17" s="263" t="s">
        <v>15</v>
      </c>
      <c r="J17" s="263"/>
      <c r="K17" s="263" t="s">
        <v>16</v>
      </c>
      <c r="L17" s="263"/>
      <c r="M17" s="263" t="s">
        <v>17</v>
      </c>
      <c r="N17" s="263"/>
      <c r="O17" s="263" t="s">
        <v>18</v>
      </c>
      <c r="P17" s="263"/>
      <c r="Q17" s="263" t="s">
        <v>19</v>
      </c>
      <c r="R17" s="263"/>
      <c r="S17" s="263" t="s">
        <v>20</v>
      </c>
      <c r="T17" s="263"/>
      <c r="U17" s="263" t="s">
        <v>21</v>
      </c>
      <c r="V17" s="263"/>
      <c r="W17" s="263" t="s">
        <v>22</v>
      </c>
      <c r="X17" s="263"/>
      <c r="Y17" s="130" t="s">
        <v>23</v>
      </c>
      <c r="Z17" s="215" t="s">
        <v>1262</v>
      </c>
      <c r="AA17" s="130" t="s">
        <v>23</v>
      </c>
      <c r="AB17" s="263" t="s">
        <v>24</v>
      </c>
      <c r="AC17" s="263"/>
      <c r="AD17" s="263" t="s">
        <v>25</v>
      </c>
      <c r="AE17" s="263"/>
      <c r="AF17" s="263" t="s">
        <v>26</v>
      </c>
      <c r="AG17" s="263"/>
      <c r="AH17" s="263" t="s">
        <v>27</v>
      </c>
      <c r="AI17" s="263"/>
      <c r="AJ17" s="263" t="s">
        <v>28</v>
      </c>
      <c r="AK17" s="263"/>
      <c r="AL17" s="263" t="s">
        <v>29</v>
      </c>
      <c r="AM17" s="263"/>
      <c r="AN17" s="263" t="s">
        <v>30</v>
      </c>
      <c r="AO17" s="263"/>
      <c r="AP17" s="263" t="s">
        <v>90</v>
      </c>
      <c r="AQ17" s="263"/>
      <c r="AR17" s="263" t="s">
        <v>31</v>
      </c>
      <c r="AS17" s="263"/>
      <c r="AT17" s="263" t="s">
        <v>240</v>
      </c>
      <c r="AU17" s="263"/>
      <c r="AV17" s="263" t="s">
        <v>32</v>
      </c>
      <c r="AW17" s="263"/>
    </row>
    <row r="18" spans="1:49" s="11" customFormat="1" ht="15.75" x14ac:dyDescent="0.25">
      <c r="A18" s="10">
        <v>1</v>
      </c>
      <c r="B18" s="8">
        <v>2</v>
      </c>
      <c r="C18" s="10" t="s">
        <v>96</v>
      </c>
      <c r="D18" s="8" t="s">
        <v>35</v>
      </c>
      <c r="E18" s="8" t="s">
        <v>35</v>
      </c>
      <c r="F18" s="8" t="s">
        <v>36</v>
      </c>
      <c r="G18" s="8" t="s">
        <v>39</v>
      </c>
      <c r="H18" s="8" t="s">
        <v>37</v>
      </c>
      <c r="I18" s="8" t="s">
        <v>41</v>
      </c>
      <c r="J18" s="8" t="s">
        <v>38</v>
      </c>
      <c r="K18" s="8" t="s">
        <v>43</v>
      </c>
      <c r="L18" s="8" t="s">
        <v>39</v>
      </c>
      <c r="M18" s="8" t="s">
        <v>45</v>
      </c>
      <c r="N18" s="8" t="s">
        <v>40</v>
      </c>
      <c r="O18" s="8" t="s">
        <v>47</v>
      </c>
      <c r="P18" s="8" t="s">
        <v>41</v>
      </c>
      <c r="Q18" s="8" t="s">
        <v>49</v>
      </c>
      <c r="R18" s="8" t="s">
        <v>42</v>
      </c>
      <c r="S18" s="8" t="s">
        <v>51</v>
      </c>
      <c r="T18" s="8" t="s">
        <v>51</v>
      </c>
      <c r="U18" s="8" t="s">
        <v>53</v>
      </c>
      <c r="V18" s="8" t="s">
        <v>52</v>
      </c>
      <c r="W18" s="8" t="s">
        <v>55</v>
      </c>
      <c r="X18" s="8" t="s">
        <v>53</v>
      </c>
      <c r="Y18" s="8" t="s">
        <v>57</v>
      </c>
      <c r="Z18" s="8"/>
      <c r="AA18" s="8" t="s">
        <v>54</v>
      </c>
      <c r="AB18" s="8" t="s">
        <v>59</v>
      </c>
      <c r="AC18" s="8" t="s">
        <v>55</v>
      </c>
      <c r="AD18" s="8" t="s">
        <v>61</v>
      </c>
      <c r="AE18" s="8" t="s">
        <v>61</v>
      </c>
      <c r="AF18" s="8" t="s">
        <v>63</v>
      </c>
      <c r="AG18" s="8" t="s">
        <v>62</v>
      </c>
      <c r="AH18" s="8" t="s">
        <v>65</v>
      </c>
      <c r="AI18" s="8" t="s">
        <v>65</v>
      </c>
      <c r="AJ18" s="8" t="s">
        <v>67</v>
      </c>
      <c r="AK18" s="8" t="s">
        <v>66</v>
      </c>
      <c r="AL18" s="8" t="s">
        <v>69</v>
      </c>
      <c r="AM18" s="8" t="s">
        <v>69</v>
      </c>
      <c r="AN18" s="8" t="s">
        <v>71</v>
      </c>
      <c r="AO18" s="8" t="s">
        <v>70</v>
      </c>
      <c r="AP18" s="8" t="s">
        <v>73</v>
      </c>
      <c r="AQ18" s="8" t="s">
        <v>71</v>
      </c>
      <c r="AR18" s="8" t="s">
        <v>75</v>
      </c>
      <c r="AS18" s="8" t="s">
        <v>75</v>
      </c>
      <c r="AT18" s="8" t="s">
        <v>77</v>
      </c>
      <c r="AU18" s="8" t="s">
        <v>76</v>
      </c>
      <c r="AV18" s="8" t="s">
        <v>78</v>
      </c>
      <c r="AW18" s="8" t="s">
        <v>189</v>
      </c>
    </row>
    <row r="19" spans="1:49" s="54" customFormat="1" ht="31.5" x14ac:dyDescent="0.2">
      <c r="A19" s="118" t="s">
        <v>80</v>
      </c>
      <c r="B19" s="73" t="s">
        <v>81</v>
      </c>
      <c r="C19" s="256" t="s">
        <v>95</v>
      </c>
      <c r="D19" s="18" t="e">
        <f>D20+D130</f>
        <v>#REF!</v>
      </c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>
        <f t="shared" ref="X19:Y19" si="0">X20+X135</f>
        <v>5</v>
      </c>
      <c r="Y19" s="94">
        <f t="shared" si="0"/>
        <v>0</v>
      </c>
      <c r="Z19" s="94">
        <f>Z20+Z135</f>
        <v>245</v>
      </c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</row>
    <row r="20" spans="1:49" s="54" customFormat="1" ht="47.25" x14ac:dyDescent="0.2">
      <c r="A20" s="118" t="s">
        <v>92</v>
      </c>
      <c r="B20" s="116" t="s">
        <v>91</v>
      </c>
      <c r="C20" s="256" t="s">
        <v>95</v>
      </c>
      <c r="D20" s="18" t="e">
        <f>D21+#REF!</f>
        <v>#REF!</v>
      </c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>
        <f t="shared" ref="X20:Y20" si="1">X21</f>
        <v>5</v>
      </c>
      <c r="Y20" s="94">
        <f t="shared" si="1"/>
        <v>0</v>
      </c>
      <c r="Z20" s="94">
        <f>Z21</f>
        <v>230</v>
      </c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</row>
    <row r="21" spans="1:49" s="54" customFormat="1" ht="78.75" x14ac:dyDescent="0.2">
      <c r="A21" s="101" t="s">
        <v>94</v>
      </c>
      <c r="B21" s="116" t="s">
        <v>93</v>
      </c>
      <c r="C21" s="256" t="s">
        <v>95</v>
      </c>
      <c r="D21" s="18">
        <f t="shared" ref="D21:W21" si="2">SUM(D22:D129)</f>
        <v>0</v>
      </c>
      <c r="E21" s="94"/>
      <c r="F21" s="94">
        <f t="shared" si="2"/>
        <v>0</v>
      </c>
      <c r="G21" s="94">
        <f t="shared" si="2"/>
        <v>0</v>
      </c>
      <c r="H21" s="94">
        <f t="shared" si="2"/>
        <v>0</v>
      </c>
      <c r="I21" s="94">
        <f t="shared" si="2"/>
        <v>0</v>
      </c>
      <c r="J21" s="94">
        <f t="shared" si="2"/>
        <v>0</v>
      </c>
      <c r="K21" s="94">
        <f t="shared" si="2"/>
        <v>0</v>
      </c>
      <c r="L21" s="94">
        <f t="shared" si="2"/>
        <v>0</v>
      </c>
      <c r="M21" s="94">
        <f t="shared" si="2"/>
        <v>0</v>
      </c>
      <c r="N21" s="94">
        <f t="shared" si="2"/>
        <v>0</v>
      </c>
      <c r="O21" s="94">
        <f t="shared" si="2"/>
        <v>0</v>
      </c>
      <c r="P21" s="94">
        <f t="shared" si="2"/>
        <v>0</v>
      </c>
      <c r="Q21" s="94">
        <f t="shared" si="2"/>
        <v>0</v>
      </c>
      <c r="R21" s="94">
        <f t="shared" si="2"/>
        <v>0</v>
      </c>
      <c r="S21" s="94">
        <f t="shared" si="2"/>
        <v>0</v>
      </c>
      <c r="T21" s="94">
        <f t="shared" si="2"/>
        <v>0</v>
      </c>
      <c r="U21" s="94">
        <f t="shared" si="2"/>
        <v>0</v>
      </c>
      <c r="V21" s="94">
        <f t="shared" si="2"/>
        <v>0</v>
      </c>
      <c r="W21" s="94">
        <f t="shared" si="2"/>
        <v>0</v>
      </c>
      <c r="X21" s="94">
        <f t="shared" ref="X21:Y21" si="3">X22</f>
        <v>5</v>
      </c>
      <c r="Y21" s="94">
        <f t="shared" si="3"/>
        <v>0</v>
      </c>
      <c r="Z21" s="94">
        <f>Z22</f>
        <v>230</v>
      </c>
      <c r="AA21" s="94">
        <f t="shared" ref="AA21:AW21" si="4">SUM(AA22:AA129)</f>
        <v>0</v>
      </c>
      <c r="AB21" s="94">
        <f t="shared" si="4"/>
        <v>0</v>
      </c>
      <c r="AC21" s="94">
        <f t="shared" si="4"/>
        <v>0</v>
      </c>
      <c r="AD21" s="94">
        <f t="shared" si="4"/>
        <v>0</v>
      </c>
      <c r="AE21" s="94">
        <f t="shared" si="4"/>
        <v>0</v>
      </c>
      <c r="AF21" s="94">
        <f t="shared" si="4"/>
        <v>0</v>
      </c>
      <c r="AG21" s="94">
        <f t="shared" si="4"/>
        <v>0</v>
      </c>
      <c r="AH21" s="94">
        <f t="shared" si="4"/>
        <v>0</v>
      </c>
      <c r="AI21" s="94">
        <f t="shared" si="4"/>
        <v>0</v>
      </c>
      <c r="AJ21" s="94">
        <f t="shared" si="4"/>
        <v>0</v>
      </c>
      <c r="AK21" s="94">
        <f t="shared" si="4"/>
        <v>0</v>
      </c>
      <c r="AL21" s="94">
        <f t="shared" si="4"/>
        <v>0</v>
      </c>
      <c r="AM21" s="94">
        <f t="shared" si="4"/>
        <v>0</v>
      </c>
      <c r="AN21" s="94">
        <f t="shared" si="4"/>
        <v>0</v>
      </c>
      <c r="AO21" s="94">
        <f t="shared" si="4"/>
        <v>0</v>
      </c>
      <c r="AP21" s="94">
        <f t="shared" si="4"/>
        <v>0</v>
      </c>
      <c r="AQ21" s="94">
        <f t="shared" si="4"/>
        <v>0</v>
      </c>
      <c r="AR21" s="94">
        <f t="shared" si="4"/>
        <v>0</v>
      </c>
      <c r="AS21" s="94">
        <f t="shared" si="4"/>
        <v>0</v>
      </c>
      <c r="AT21" s="94">
        <f t="shared" si="4"/>
        <v>0</v>
      </c>
      <c r="AU21" s="94">
        <f t="shared" si="4"/>
        <v>0</v>
      </c>
      <c r="AV21" s="94">
        <f t="shared" si="4"/>
        <v>0</v>
      </c>
      <c r="AW21" s="94">
        <f t="shared" si="4"/>
        <v>0</v>
      </c>
    </row>
    <row r="22" spans="1:49" s="54" customFormat="1" ht="31.5" x14ac:dyDescent="0.2">
      <c r="A22" s="18" t="s">
        <v>779</v>
      </c>
      <c r="B22" s="116" t="s">
        <v>780</v>
      </c>
      <c r="C22" s="256" t="s">
        <v>95</v>
      </c>
      <c r="D22" s="18"/>
      <c r="E22" s="14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210"/>
      <c r="U22" s="210"/>
      <c r="V22" s="210"/>
      <c r="W22" s="210"/>
      <c r="X22" s="210">
        <f t="shared" ref="X22:Y22" si="5">X23+X35+X40+X50+X62+X72+X80+X88+X95+X102+X110+X118+X123</f>
        <v>5</v>
      </c>
      <c r="Y22" s="210">
        <f t="shared" si="5"/>
        <v>0</v>
      </c>
      <c r="Z22" s="210">
        <f>Z23+Z35+Z40+Z50+Z62+Z72+Z80+Z88+Z95+Z102+Z110+Z118+Z123</f>
        <v>230</v>
      </c>
      <c r="AA22" s="210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</row>
    <row r="23" spans="1:49" s="54" customFormat="1" ht="15.75" x14ac:dyDescent="0.2">
      <c r="A23" s="156" t="s">
        <v>332</v>
      </c>
      <c r="B23" s="157" t="s">
        <v>333</v>
      </c>
      <c r="C23" s="156" t="s">
        <v>95</v>
      </c>
      <c r="D23" s="18"/>
      <c r="E23" s="162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162"/>
      <c r="U23" s="162"/>
      <c r="V23" s="162"/>
      <c r="W23" s="162"/>
      <c r="X23" s="162"/>
      <c r="Y23" s="162"/>
      <c r="Z23" s="162">
        <f>SUM(Z24:Z34)</f>
        <v>28</v>
      </c>
      <c r="AA23" s="162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</row>
    <row r="24" spans="1:49" s="54" customFormat="1" ht="15.75" x14ac:dyDescent="0.2">
      <c r="A24" s="153" t="s">
        <v>511</v>
      </c>
      <c r="B24" s="241" t="s">
        <v>512</v>
      </c>
      <c r="C24" s="155" t="s">
        <v>513</v>
      </c>
      <c r="D24" s="18"/>
      <c r="E24" s="158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158"/>
      <c r="U24" s="158"/>
      <c r="V24" s="158"/>
      <c r="W24" s="158"/>
      <c r="X24" s="158"/>
      <c r="Y24" s="158"/>
      <c r="Z24" s="158">
        <v>6</v>
      </c>
      <c r="AA24" s="158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</row>
    <row r="25" spans="1:49" s="54" customFormat="1" ht="15.75" x14ac:dyDescent="0.2">
      <c r="A25" s="153" t="s">
        <v>517</v>
      </c>
      <c r="B25" s="159" t="s">
        <v>349</v>
      </c>
      <c r="C25" s="160" t="s">
        <v>518</v>
      </c>
      <c r="D25" s="18"/>
      <c r="E25" s="158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158"/>
      <c r="U25" s="158"/>
      <c r="V25" s="158"/>
      <c r="W25" s="158"/>
      <c r="X25" s="158"/>
      <c r="Y25" s="158"/>
      <c r="Z25" s="158">
        <v>3</v>
      </c>
      <c r="AA25" s="158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</row>
    <row r="26" spans="1:49" s="54" customFormat="1" ht="31.5" x14ac:dyDescent="0.2">
      <c r="A26" s="153" t="s">
        <v>519</v>
      </c>
      <c r="B26" s="159" t="s">
        <v>520</v>
      </c>
      <c r="C26" s="160" t="s">
        <v>521</v>
      </c>
      <c r="D26" s="18"/>
      <c r="E26" s="158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158"/>
      <c r="U26" s="158"/>
      <c r="V26" s="158"/>
      <c r="W26" s="158"/>
      <c r="X26" s="158"/>
      <c r="Y26" s="158"/>
      <c r="Z26" s="158">
        <v>3</v>
      </c>
      <c r="AA26" s="158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</row>
    <row r="27" spans="1:49" s="54" customFormat="1" ht="15.75" x14ac:dyDescent="0.2">
      <c r="A27" s="153" t="s">
        <v>522</v>
      </c>
      <c r="B27" s="159" t="s">
        <v>523</v>
      </c>
      <c r="C27" s="160" t="s">
        <v>524</v>
      </c>
      <c r="D27" s="18"/>
      <c r="E27" s="158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158"/>
      <c r="U27" s="158"/>
      <c r="V27" s="158"/>
      <c r="W27" s="158"/>
      <c r="X27" s="158"/>
      <c r="Y27" s="158"/>
      <c r="Z27" s="158">
        <v>3</v>
      </c>
      <c r="AA27" s="158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</row>
    <row r="28" spans="1:49" s="54" customFormat="1" ht="15.75" x14ac:dyDescent="0.2">
      <c r="A28" s="153" t="s">
        <v>525</v>
      </c>
      <c r="B28" s="174" t="s">
        <v>526</v>
      </c>
      <c r="C28" s="160" t="s">
        <v>527</v>
      </c>
      <c r="D28" s="18"/>
      <c r="E28" s="158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158"/>
      <c r="U28" s="158"/>
      <c r="V28" s="158"/>
      <c r="W28" s="158"/>
      <c r="X28" s="158"/>
      <c r="Y28" s="158"/>
      <c r="Z28" s="158">
        <v>3</v>
      </c>
      <c r="AA28" s="158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</row>
    <row r="29" spans="1:49" s="54" customFormat="1" ht="15.75" x14ac:dyDescent="0.2">
      <c r="A29" s="153" t="s">
        <v>528</v>
      </c>
      <c r="B29" s="159" t="s">
        <v>529</v>
      </c>
      <c r="C29" s="160" t="s">
        <v>530</v>
      </c>
      <c r="D29" s="18"/>
      <c r="E29" s="158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158"/>
      <c r="U29" s="158"/>
      <c r="V29" s="158"/>
      <c r="W29" s="158"/>
      <c r="X29" s="158"/>
      <c r="Y29" s="158"/>
      <c r="Z29" s="158">
        <v>1</v>
      </c>
      <c r="AA29" s="158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</row>
    <row r="30" spans="1:49" s="54" customFormat="1" ht="15.75" x14ac:dyDescent="0.2">
      <c r="A30" s="153" t="s">
        <v>531</v>
      </c>
      <c r="B30" s="159" t="s">
        <v>532</v>
      </c>
      <c r="C30" s="160" t="s">
        <v>533</v>
      </c>
      <c r="D30" s="18"/>
      <c r="E30" s="158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158"/>
      <c r="U30" s="158"/>
      <c r="V30" s="158"/>
      <c r="W30" s="158"/>
      <c r="X30" s="158"/>
      <c r="Y30" s="158"/>
      <c r="Z30" s="158">
        <v>1</v>
      </c>
      <c r="AA30" s="158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</row>
    <row r="31" spans="1:49" s="54" customFormat="1" ht="15.75" x14ac:dyDescent="0.2">
      <c r="A31" s="153" t="s">
        <v>534</v>
      </c>
      <c r="B31" s="159" t="s">
        <v>535</v>
      </c>
      <c r="C31" s="160" t="s">
        <v>536</v>
      </c>
      <c r="D31" s="18"/>
      <c r="E31" s="158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158"/>
      <c r="U31" s="158"/>
      <c r="V31" s="158"/>
      <c r="W31" s="158"/>
      <c r="X31" s="158"/>
      <c r="Y31" s="158"/>
      <c r="Z31" s="158">
        <v>3</v>
      </c>
      <c r="AA31" s="158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</row>
    <row r="32" spans="1:49" s="54" customFormat="1" ht="15.75" x14ac:dyDescent="0.2">
      <c r="A32" s="153" t="s">
        <v>781</v>
      </c>
      <c r="B32" s="242" t="s">
        <v>782</v>
      </c>
      <c r="C32" s="160" t="s">
        <v>783</v>
      </c>
      <c r="D32" s="18"/>
      <c r="E32" s="158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158"/>
      <c r="U32" s="158"/>
      <c r="V32" s="158"/>
      <c r="W32" s="158"/>
      <c r="X32" s="158"/>
      <c r="Y32" s="158"/>
      <c r="Z32" s="158">
        <v>0</v>
      </c>
      <c r="AA32" s="158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</row>
    <row r="33" spans="1:49" s="54" customFormat="1" ht="31.5" x14ac:dyDescent="0.2">
      <c r="A33" s="153" t="s">
        <v>543</v>
      </c>
      <c r="B33" s="172" t="s">
        <v>544</v>
      </c>
      <c r="C33" s="160" t="s">
        <v>545</v>
      </c>
      <c r="D33" s="18"/>
      <c r="E33" s="166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166"/>
      <c r="U33" s="166"/>
      <c r="V33" s="166"/>
      <c r="W33" s="166"/>
      <c r="X33" s="166"/>
      <c r="Y33" s="166"/>
      <c r="Z33" s="166">
        <v>2</v>
      </c>
      <c r="AA33" s="166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</row>
    <row r="34" spans="1:49" s="54" customFormat="1" ht="15.75" x14ac:dyDescent="0.2">
      <c r="A34" s="153" t="s">
        <v>546</v>
      </c>
      <c r="B34" s="172" t="s">
        <v>547</v>
      </c>
      <c r="C34" s="160" t="s">
        <v>548</v>
      </c>
      <c r="D34" s="18"/>
      <c r="E34" s="166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166"/>
      <c r="U34" s="166"/>
      <c r="V34" s="166"/>
      <c r="W34" s="166"/>
      <c r="X34" s="166"/>
      <c r="Y34" s="166"/>
      <c r="Z34" s="166">
        <v>3</v>
      </c>
      <c r="AA34" s="166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</row>
    <row r="35" spans="1:49" s="54" customFormat="1" ht="15.75" x14ac:dyDescent="0.2">
      <c r="A35" s="157" t="s">
        <v>346</v>
      </c>
      <c r="B35" s="161" t="s">
        <v>347</v>
      </c>
      <c r="C35" s="161" t="s">
        <v>95</v>
      </c>
      <c r="D35" s="18"/>
      <c r="E35" s="162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162"/>
      <c r="U35" s="162"/>
      <c r="V35" s="162"/>
      <c r="W35" s="162"/>
      <c r="X35" s="162"/>
      <c r="Y35" s="162"/>
      <c r="Z35" s="162">
        <f>SUM(Z36:Z39)</f>
        <v>19</v>
      </c>
      <c r="AA35" s="162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</row>
    <row r="36" spans="1:49" s="54" customFormat="1" ht="15.75" x14ac:dyDescent="0.2">
      <c r="A36" s="153" t="s">
        <v>351</v>
      </c>
      <c r="B36" s="241" t="s">
        <v>352</v>
      </c>
      <c r="C36" s="153" t="s">
        <v>353</v>
      </c>
      <c r="D36" s="18"/>
      <c r="E36" s="163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163"/>
      <c r="U36" s="163"/>
      <c r="V36" s="163"/>
      <c r="W36" s="163"/>
      <c r="X36" s="163"/>
      <c r="Y36" s="163"/>
      <c r="Z36" s="163">
        <v>4</v>
      </c>
      <c r="AA36" s="163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</row>
    <row r="37" spans="1:49" s="54" customFormat="1" ht="15.75" x14ac:dyDescent="0.2">
      <c r="A37" s="153" t="s">
        <v>549</v>
      </c>
      <c r="B37" s="164" t="s">
        <v>550</v>
      </c>
      <c r="C37" s="160" t="s">
        <v>551</v>
      </c>
      <c r="D37" s="18"/>
      <c r="E37" s="166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166"/>
      <c r="U37" s="166"/>
      <c r="V37" s="166"/>
      <c r="W37" s="166"/>
      <c r="X37" s="166"/>
      <c r="Y37" s="166"/>
      <c r="Z37" s="166">
        <v>5</v>
      </c>
      <c r="AA37" s="166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</row>
    <row r="38" spans="1:49" s="54" customFormat="1" ht="15.75" x14ac:dyDescent="0.2">
      <c r="A38" s="153" t="s">
        <v>784</v>
      </c>
      <c r="B38" s="242" t="s">
        <v>785</v>
      </c>
      <c r="C38" s="160" t="s">
        <v>786</v>
      </c>
      <c r="D38" s="18"/>
      <c r="E38" s="158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158"/>
      <c r="U38" s="158"/>
      <c r="V38" s="158"/>
      <c r="W38" s="158"/>
      <c r="X38" s="158"/>
      <c r="Y38" s="158"/>
      <c r="Z38" s="158">
        <v>10</v>
      </c>
      <c r="AA38" s="158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</row>
    <row r="39" spans="1:49" s="54" customFormat="1" ht="15.75" x14ac:dyDescent="0.2">
      <c r="A39" s="153" t="s">
        <v>787</v>
      </c>
      <c r="B39" s="172" t="s">
        <v>788</v>
      </c>
      <c r="C39" s="160" t="s">
        <v>789</v>
      </c>
      <c r="D39" s="18"/>
      <c r="E39" s="166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166"/>
      <c r="U39" s="166"/>
      <c r="V39" s="166"/>
      <c r="W39" s="166"/>
      <c r="X39" s="166"/>
      <c r="Y39" s="166"/>
      <c r="Z39" s="166"/>
      <c r="AA39" s="166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</row>
    <row r="40" spans="1:49" s="54" customFormat="1" ht="15.75" x14ac:dyDescent="0.2">
      <c r="A40" s="156" t="s">
        <v>359</v>
      </c>
      <c r="B40" s="157" t="s">
        <v>360</v>
      </c>
      <c r="C40" s="156" t="s">
        <v>95</v>
      </c>
      <c r="D40" s="18"/>
      <c r="E40" s="162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162"/>
      <c r="U40" s="162"/>
      <c r="V40" s="162"/>
      <c r="W40" s="162"/>
      <c r="X40" s="162"/>
      <c r="Y40" s="162"/>
      <c r="Z40" s="162">
        <f>SUM(Z41:Z49)</f>
        <v>13</v>
      </c>
      <c r="AA40" s="162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</row>
    <row r="41" spans="1:49" s="54" customFormat="1" ht="15.75" x14ac:dyDescent="0.2">
      <c r="A41" s="153" t="s">
        <v>567</v>
      </c>
      <c r="B41" s="172" t="s">
        <v>568</v>
      </c>
      <c r="C41" s="160" t="s">
        <v>569</v>
      </c>
      <c r="D41" s="18"/>
      <c r="E41" s="166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166"/>
      <c r="U41" s="166"/>
      <c r="V41" s="166"/>
      <c r="W41" s="166"/>
      <c r="X41" s="166"/>
      <c r="Y41" s="166"/>
      <c r="Z41" s="166">
        <v>1</v>
      </c>
      <c r="AA41" s="166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</row>
    <row r="42" spans="1:49" s="54" customFormat="1" ht="15.75" x14ac:dyDescent="0.2">
      <c r="A42" s="153" t="s">
        <v>570</v>
      </c>
      <c r="B42" s="172" t="s">
        <v>571</v>
      </c>
      <c r="C42" s="160" t="s">
        <v>572</v>
      </c>
      <c r="D42" s="18"/>
      <c r="E42" s="166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166"/>
      <c r="U42" s="166"/>
      <c r="V42" s="166"/>
      <c r="W42" s="166"/>
      <c r="X42" s="166"/>
      <c r="Y42" s="166"/>
      <c r="Z42" s="166">
        <v>6</v>
      </c>
      <c r="AA42" s="166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</row>
    <row r="43" spans="1:49" s="54" customFormat="1" ht="31.5" x14ac:dyDescent="0.2">
      <c r="A43" s="153" t="s">
        <v>573</v>
      </c>
      <c r="B43" s="172" t="s">
        <v>538</v>
      </c>
      <c r="C43" s="160" t="s">
        <v>574</v>
      </c>
      <c r="D43" s="18"/>
      <c r="E43" s="166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166"/>
      <c r="U43" s="166"/>
      <c r="V43" s="166"/>
      <c r="W43" s="166"/>
      <c r="X43" s="166"/>
      <c r="Y43" s="166"/>
      <c r="Z43" s="166">
        <v>1</v>
      </c>
      <c r="AA43" s="166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</row>
    <row r="44" spans="1:49" s="54" customFormat="1" ht="15.75" x14ac:dyDescent="0.2">
      <c r="A44" s="153" t="s">
        <v>575</v>
      </c>
      <c r="B44" s="242" t="s">
        <v>576</v>
      </c>
      <c r="C44" s="160" t="s">
        <v>577</v>
      </c>
      <c r="D44" s="18"/>
      <c r="E44" s="166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166"/>
      <c r="U44" s="166"/>
      <c r="V44" s="166"/>
      <c r="W44" s="166"/>
      <c r="X44" s="166"/>
      <c r="Y44" s="166"/>
      <c r="Z44" s="166">
        <v>1</v>
      </c>
      <c r="AA44" s="166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</row>
    <row r="45" spans="1:49" s="54" customFormat="1" ht="15.75" x14ac:dyDescent="0.2">
      <c r="A45" s="153" t="s">
        <v>578</v>
      </c>
      <c r="B45" s="242" t="s">
        <v>579</v>
      </c>
      <c r="C45" s="160" t="s">
        <v>580</v>
      </c>
      <c r="D45" s="18"/>
      <c r="E45" s="166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166"/>
      <c r="U45" s="166"/>
      <c r="V45" s="166"/>
      <c r="W45" s="166"/>
      <c r="X45" s="166"/>
      <c r="Y45" s="166"/>
      <c r="Z45" s="166">
        <v>3</v>
      </c>
      <c r="AA45" s="166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</row>
    <row r="46" spans="1:49" s="54" customFormat="1" ht="47.25" x14ac:dyDescent="0.2">
      <c r="A46" s="153" t="s">
        <v>790</v>
      </c>
      <c r="B46" s="172" t="s">
        <v>791</v>
      </c>
      <c r="C46" s="160" t="s">
        <v>792</v>
      </c>
      <c r="D46" s="18"/>
      <c r="E46" s="166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166"/>
      <c r="U46" s="166"/>
      <c r="V46" s="166"/>
      <c r="W46" s="166"/>
      <c r="X46" s="166"/>
      <c r="Y46" s="166"/>
      <c r="Z46" s="166">
        <v>1</v>
      </c>
      <c r="AA46" s="166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</row>
    <row r="47" spans="1:49" s="54" customFormat="1" ht="47.25" x14ac:dyDescent="0.2">
      <c r="A47" s="153" t="s">
        <v>793</v>
      </c>
      <c r="B47" s="172" t="s">
        <v>794</v>
      </c>
      <c r="C47" s="160" t="s">
        <v>795</v>
      </c>
      <c r="D47" s="18"/>
      <c r="E47" s="166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166"/>
      <c r="U47" s="166"/>
      <c r="V47" s="166"/>
      <c r="W47" s="166"/>
      <c r="X47" s="166"/>
      <c r="Y47" s="166"/>
      <c r="Z47" s="166">
        <v>0</v>
      </c>
      <c r="AA47" s="166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</row>
    <row r="48" spans="1:49" s="54" customFormat="1" ht="15.75" x14ac:dyDescent="0.2">
      <c r="A48" s="153" t="s">
        <v>796</v>
      </c>
      <c r="B48" s="172" t="s">
        <v>797</v>
      </c>
      <c r="C48" s="160" t="s">
        <v>798</v>
      </c>
      <c r="D48" s="18"/>
      <c r="E48" s="166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166"/>
      <c r="U48" s="166"/>
      <c r="V48" s="166"/>
      <c r="W48" s="166"/>
      <c r="X48" s="166"/>
      <c r="Y48" s="166"/>
      <c r="Z48" s="166">
        <v>0</v>
      </c>
      <c r="AA48" s="166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</row>
    <row r="49" spans="1:49" s="54" customFormat="1" ht="30" x14ac:dyDescent="0.2">
      <c r="A49" s="153" t="s">
        <v>799</v>
      </c>
      <c r="B49" s="242" t="s">
        <v>800</v>
      </c>
      <c r="C49" s="160" t="s">
        <v>801</v>
      </c>
      <c r="D49" s="18"/>
      <c r="E49" s="166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166"/>
      <c r="U49" s="166"/>
      <c r="V49" s="166"/>
      <c r="W49" s="166"/>
      <c r="X49" s="166"/>
      <c r="Y49" s="166"/>
      <c r="Z49" s="166">
        <v>0</v>
      </c>
      <c r="AA49" s="166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</row>
    <row r="50" spans="1:49" s="54" customFormat="1" ht="15.75" x14ac:dyDescent="0.2">
      <c r="A50" s="156" t="s">
        <v>364</v>
      </c>
      <c r="B50" s="157" t="s">
        <v>365</v>
      </c>
      <c r="C50" s="156" t="s">
        <v>95</v>
      </c>
      <c r="D50" s="18"/>
      <c r="E50" s="162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162"/>
      <c r="U50" s="162"/>
      <c r="V50" s="162"/>
      <c r="W50" s="162"/>
      <c r="X50" s="162"/>
      <c r="Y50" s="162"/>
      <c r="Z50" s="162">
        <f>SUM(Z51:Z61)</f>
        <v>31</v>
      </c>
      <c r="AA50" s="162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</row>
    <row r="51" spans="1:49" s="54" customFormat="1" ht="15.75" x14ac:dyDescent="0.2">
      <c r="A51" s="153" t="s">
        <v>366</v>
      </c>
      <c r="B51" s="241" t="s">
        <v>367</v>
      </c>
      <c r="C51" s="153" t="s">
        <v>368</v>
      </c>
      <c r="D51" s="18"/>
      <c r="E51" s="163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163"/>
      <c r="U51" s="163"/>
      <c r="V51" s="163"/>
      <c r="W51" s="163"/>
      <c r="X51" s="163"/>
      <c r="Y51" s="163"/>
      <c r="Z51" s="163">
        <v>3</v>
      </c>
      <c r="AA51" s="163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</row>
    <row r="52" spans="1:49" s="54" customFormat="1" ht="15.75" x14ac:dyDescent="0.2">
      <c r="A52" s="153" t="s">
        <v>589</v>
      </c>
      <c r="B52" s="164" t="s">
        <v>590</v>
      </c>
      <c r="C52" s="160" t="s">
        <v>591</v>
      </c>
      <c r="D52" s="18"/>
      <c r="E52" s="166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166"/>
      <c r="U52" s="166"/>
      <c r="V52" s="166"/>
      <c r="W52" s="166"/>
      <c r="X52" s="166"/>
      <c r="Y52" s="166"/>
      <c r="Z52" s="166">
        <v>2</v>
      </c>
      <c r="AA52" s="166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</row>
    <row r="53" spans="1:49" s="54" customFormat="1" ht="15.75" x14ac:dyDescent="0.2">
      <c r="A53" s="153" t="s">
        <v>592</v>
      </c>
      <c r="B53" s="164" t="s">
        <v>593</v>
      </c>
      <c r="C53" s="160" t="s">
        <v>594</v>
      </c>
      <c r="D53" s="18"/>
      <c r="E53" s="166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166"/>
      <c r="U53" s="166"/>
      <c r="V53" s="166"/>
      <c r="W53" s="166"/>
      <c r="X53" s="166"/>
      <c r="Y53" s="166"/>
      <c r="Z53" s="166">
        <v>2</v>
      </c>
      <c r="AA53" s="166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</row>
    <row r="54" spans="1:49" s="54" customFormat="1" ht="15.75" x14ac:dyDescent="0.2">
      <c r="A54" s="153" t="s">
        <v>369</v>
      </c>
      <c r="B54" s="164" t="s">
        <v>370</v>
      </c>
      <c r="C54" s="160" t="s">
        <v>371</v>
      </c>
      <c r="D54" s="18"/>
      <c r="E54" s="163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163"/>
      <c r="U54" s="163"/>
      <c r="V54" s="163"/>
      <c r="W54" s="163"/>
      <c r="X54" s="163"/>
      <c r="Y54" s="163"/>
      <c r="Z54" s="163">
        <v>3</v>
      </c>
      <c r="AA54" s="163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</row>
    <row r="55" spans="1:49" s="54" customFormat="1" ht="15.75" x14ac:dyDescent="0.2">
      <c r="A55" s="153" t="s">
        <v>595</v>
      </c>
      <c r="B55" s="242" t="s">
        <v>538</v>
      </c>
      <c r="C55" s="160" t="s">
        <v>596</v>
      </c>
      <c r="D55" s="18"/>
      <c r="E55" s="166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166"/>
      <c r="U55" s="166"/>
      <c r="V55" s="166"/>
      <c r="W55" s="166"/>
      <c r="X55" s="166"/>
      <c r="Y55" s="166"/>
      <c r="Z55" s="166">
        <v>5</v>
      </c>
      <c r="AA55" s="166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</row>
    <row r="56" spans="1:49" s="54" customFormat="1" ht="15.75" x14ac:dyDescent="0.2">
      <c r="A56" s="153" t="s">
        <v>597</v>
      </c>
      <c r="B56" s="242" t="s">
        <v>576</v>
      </c>
      <c r="C56" s="160" t="s">
        <v>598</v>
      </c>
      <c r="D56" s="18"/>
      <c r="E56" s="158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158"/>
      <c r="U56" s="158"/>
      <c r="V56" s="158"/>
      <c r="W56" s="158"/>
      <c r="X56" s="158"/>
      <c r="Y56" s="158"/>
      <c r="Z56" s="158">
        <v>1</v>
      </c>
      <c r="AA56" s="158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</row>
    <row r="57" spans="1:49" s="54" customFormat="1" ht="15.75" x14ac:dyDescent="0.2">
      <c r="A57" s="153" t="s">
        <v>599</v>
      </c>
      <c r="B57" s="242" t="s">
        <v>600</v>
      </c>
      <c r="C57" s="160" t="s">
        <v>601</v>
      </c>
      <c r="D57" s="18"/>
      <c r="E57" s="166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166"/>
      <c r="U57" s="166"/>
      <c r="V57" s="166"/>
      <c r="W57" s="166"/>
      <c r="X57" s="166"/>
      <c r="Y57" s="166"/>
      <c r="Z57" s="166">
        <v>3</v>
      </c>
      <c r="AA57" s="166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</row>
    <row r="58" spans="1:49" s="54" customFormat="1" ht="15.75" x14ac:dyDescent="0.2">
      <c r="A58" s="153" t="s">
        <v>602</v>
      </c>
      <c r="B58" s="242" t="s">
        <v>603</v>
      </c>
      <c r="C58" s="160" t="s">
        <v>604</v>
      </c>
      <c r="D58" s="18"/>
      <c r="E58" s="166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166"/>
      <c r="U58" s="166"/>
      <c r="V58" s="166"/>
      <c r="W58" s="166"/>
      <c r="X58" s="166"/>
      <c r="Y58" s="166"/>
      <c r="Z58" s="166">
        <v>5</v>
      </c>
      <c r="AA58" s="166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</row>
    <row r="59" spans="1:49" s="54" customFormat="1" ht="15.75" x14ac:dyDescent="0.2">
      <c r="A59" s="153" t="s">
        <v>802</v>
      </c>
      <c r="B59" s="242" t="s">
        <v>803</v>
      </c>
      <c r="C59" s="160" t="s">
        <v>804</v>
      </c>
      <c r="D59" s="18"/>
      <c r="E59" s="166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166"/>
      <c r="U59" s="166"/>
      <c r="V59" s="166"/>
      <c r="W59" s="166"/>
      <c r="X59" s="166"/>
      <c r="Y59" s="166"/>
      <c r="Z59" s="166">
        <v>3</v>
      </c>
      <c r="AA59" s="166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</row>
    <row r="60" spans="1:49" s="54" customFormat="1" ht="15.75" x14ac:dyDescent="0.2">
      <c r="A60" s="153" t="s">
        <v>805</v>
      </c>
      <c r="B60" s="243" t="s">
        <v>806</v>
      </c>
      <c r="C60" s="160" t="s">
        <v>807</v>
      </c>
      <c r="D60" s="18"/>
      <c r="E60" s="166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166"/>
      <c r="U60" s="166"/>
      <c r="V60" s="166"/>
      <c r="W60" s="166"/>
      <c r="X60" s="166"/>
      <c r="Y60" s="166"/>
      <c r="Z60" s="166">
        <v>1</v>
      </c>
      <c r="AA60" s="166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</row>
    <row r="61" spans="1:49" s="54" customFormat="1" ht="15.75" x14ac:dyDescent="0.2">
      <c r="A61" s="153" t="s">
        <v>808</v>
      </c>
      <c r="B61" s="242" t="s">
        <v>523</v>
      </c>
      <c r="C61" s="160" t="s">
        <v>809</v>
      </c>
      <c r="D61" s="18"/>
      <c r="E61" s="166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166"/>
      <c r="U61" s="166"/>
      <c r="V61" s="166"/>
      <c r="W61" s="166"/>
      <c r="X61" s="166"/>
      <c r="Y61" s="166"/>
      <c r="Z61" s="166">
        <v>3</v>
      </c>
      <c r="AA61" s="166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</row>
    <row r="62" spans="1:49" s="54" customFormat="1" ht="15.75" x14ac:dyDescent="0.2">
      <c r="A62" s="156" t="s">
        <v>372</v>
      </c>
      <c r="B62" s="157" t="s">
        <v>373</v>
      </c>
      <c r="C62" s="156" t="s">
        <v>95</v>
      </c>
      <c r="D62" s="18"/>
      <c r="E62" s="162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162"/>
      <c r="U62" s="162"/>
      <c r="V62" s="162"/>
      <c r="W62" s="162"/>
      <c r="X62" s="162">
        <f t="shared" ref="X62:Y62" si="6">SUM(X63:X71)</f>
        <v>3</v>
      </c>
      <c r="Y62" s="162">
        <f t="shared" si="6"/>
        <v>0</v>
      </c>
      <c r="Z62" s="162">
        <f>SUM(Z63:Z71)</f>
        <v>20</v>
      </c>
      <c r="AA62" s="162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</row>
    <row r="63" spans="1:49" s="54" customFormat="1" ht="15.75" x14ac:dyDescent="0.2">
      <c r="A63" s="153" t="s">
        <v>608</v>
      </c>
      <c r="B63" s="164" t="s">
        <v>609</v>
      </c>
      <c r="C63" s="160" t="s">
        <v>610</v>
      </c>
      <c r="D63" s="18"/>
      <c r="E63" s="166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166"/>
      <c r="U63" s="166"/>
      <c r="V63" s="166"/>
      <c r="W63" s="166"/>
      <c r="X63" s="166"/>
      <c r="Y63" s="166"/>
      <c r="Z63" s="166">
        <v>3</v>
      </c>
      <c r="AA63" s="166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</row>
    <row r="64" spans="1:49" s="54" customFormat="1" ht="15.75" x14ac:dyDescent="0.2">
      <c r="A64" s="153" t="s">
        <v>611</v>
      </c>
      <c r="B64" s="164" t="s">
        <v>612</v>
      </c>
      <c r="C64" s="160" t="s">
        <v>613</v>
      </c>
      <c r="D64" s="18"/>
      <c r="E64" s="166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166"/>
      <c r="U64" s="166"/>
      <c r="V64" s="166"/>
      <c r="W64" s="166"/>
      <c r="X64" s="166">
        <v>3</v>
      </c>
      <c r="Y64" s="166"/>
      <c r="Z64" s="166">
        <v>3</v>
      </c>
      <c r="AA64" s="166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</row>
    <row r="65" spans="1:49" s="54" customFormat="1" ht="15.75" x14ac:dyDescent="0.2">
      <c r="A65" s="153" t="s">
        <v>810</v>
      </c>
      <c r="B65" s="242" t="s">
        <v>811</v>
      </c>
      <c r="C65" s="160" t="s">
        <v>812</v>
      </c>
      <c r="D65" s="18"/>
      <c r="E65" s="166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166"/>
      <c r="U65" s="166"/>
      <c r="V65" s="166"/>
      <c r="W65" s="166"/>
      <c r="X65" s="166"/>
      <c r="Y65" s="166"/>
      <c r="Z65" s="166">
        <v>3</v>
      </c>
      <c r="AA65" s="166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</row>
    <row r="66" spans="1:49" s="54" customFormat="1" ht="15.75" x14ac:dyDescent="0.2">
      <c r="A66" s="153" t="s">
        <v>813</v>
      </c>
      <c r="B66" s="242" t="s">
        <v>814</v>
      </c>
      <c r="C66" s="160" t="s">
        <v>815</v>
      </c>
      <c r="D66" s="18"/>
      <c r="E66" s="166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166"/>
      <c r="U66" s="166"/>
      <c r="V66" s="166"/>
      <c r="W66" s="166"/>
      <c r="X66" s="166"/>
      <c r="Y66" s="166"/>
      <c r="Z66" s="166">
        <v>3</v>
      </c>
      <c r="AA66" s="166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</row>
    <row r="67" spans="1:49" s="54" customFormat="1" ht="15.75" x14ac:dyDescent="0.2">
      <c r="A67" s="153" t="s">
        <v>816</v>
      </c>
      <c r="B67" s="242" t="s">
        <v>367</v>
      </c>
      <c r="C67" s="160" t="s">
        <v>817</v>
      </c>
      <c r="D67" s="18"/>
      <c r="E67" s="166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166"/>
      <c r="U67" s="166"/>
      <c r="V67" s="166"/>
      <c r="W67" s="166"/>
      <c r="X67" s="166"/>
      <c r="Y67" s="166"/>
      <c r="Z67" s="166">
        <v>3</v>
      </c>
      <c r="AA67" s="166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</row>
    <row r="68" spans="1:49" s="54" customFormat="1" ht="15.75" x14ac:dyDescent="0.2">
      <c r="A68" s="153" t="s">
        <v>818</v>
      </c>
      <c r="B68" s="172" t="s">
        <v>819</v>
      </c>
      <c r="C68" s="160" t="s">
        <v>820</v>
      </c>
      <c r="D68" s="18"/>
      <c r="E68" s="158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158"/>
      <c r="U68" s="158"/>
      <c r="V68" s="158"/>
      <c r="W68" s="158"/>
      <c r="X68" s="158"/>
      <c r="Y68" s="158"/>
      <c r="Z68" s="158">
        <v>1</v>
      </c>
      <c r="AA68" s="158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</row>
    <row r="69" spans="1:49" s="54" customFormat="1" ht="31.5" x14ac:dyDescent="0.2">
      <c r="A69" s="153" t="s">
        <v>614</v>
      </c>
      <c r="B69" s="164" t="s">
        <v>615</v>
      </c>
      <c r="C69" s="160" t="s">
        <v>616</v>
      </c>
      <c r="D69" s="18"/>
      <c r="E69" s="158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158"/>
      <c r="U69" s="158"/>
      <c r="V69" s="158"/>
      <c r="W69" s="158"/>
      <c r="X69" s="158"/>
      <c r="Y69" s="158"/>
      <c r="Z69" s="158">
        <v>4</v>
      </c>
      <c r="AA69" s="158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</row>
    <row r="70" spans="1:49" s="54" customFormat="1" ht="47.25" x14ac:dyDescent="0.2">
      <c r="A70" s="153" t="s">
        <v>821</v>
      </c>
      <c r="B70" s="172" t="s">
        <v>822</v>
      </c>
      <c r="C70" s="160" t="s">
        <v>823</v>
      </c>
      <c r="D70" s="18"/>
      <c r="E70" s="166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166"/>
      <c r="U70" s="166"/>
      <c r="V70" s="166"/>
      <c r="W70" s="166"/>
      <c r="X70" s="166"/>
      <c r="Y70" s="166"/>
      <c r="Z70" s="166"/>
      <c r="AA70" s="166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</row>
    <row r="71" spans="1:49" s="54" customFormat="1" ht="15.75" x14ac:dyDescent="0.2">
      <c r="A71" s="153" t="s">
        <v>824</v>
      </c>
      <c r="B71" s="242" t="s">
        <v>582</v>
      </c>
      <c r="C71" s="160" t="s">
        <v>825</v>
      </c>
      <c r="D71" s="18"/>
      <c r="E71" s="166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166"/>
      <c r="U71" s="166"/>
      <c r="V71" s="166"/>
      <c r="W71" s="166"/>
      <c r="X71" s="166"/>
      <c r="Y71" s="166"/>
      <c r="Z71" s="166"/>
      <c r="AA71" s="166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</row>
    <row r="72" spans="1:49" s="54" customFormat="1" ht="15.75" x14ac:dyDescent="0.2">
      <c r="A72" s="156" t="s">
        <v>383</v>
      </c>
      <c r="B72" s="157" t="s">
        <v>384</v>
      </c>
      <c r="C72" s="156" t="s">
        <v>95</v>
      </c>
      <c r="D72" s="18"/>
      <c r="E72" s="162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162"/>
      <c r="U72" s="162"/>
      <c r="V72" s="162"/>
      <c r="W72" s="162"/>
      <c r="X72" s="162"/>
      <c r="Y72" s="162"/>
      <c r="Z72" s="162">
        <f>SUM(Z73:Z79)</f>
        <v>26</v>
      </c>
      <c r="AA72" s="162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</row>
    <row r="73" spans="1:49" s="54" customFormat="1" ht="15.75" x14ac:dyDescent="0.2">
      <c r="A73" s="153" t="s">
        <v>826</v>
      </c>
      <c r="B73" s="172" t="s">
        <v>568</v>
      </c>
      <c r="C73" s="160" t="s">
        <v>827</v>
      </c>
      <c r="D73" s="18"/>
      <c r="E73" s="166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166"/>
      <c r="U73" s="166"/>
      <c r="V73" s="166"/>
      <c r="W73" s="166"/>
      <c r="X73" s="166"/>
      <c r="Y73" s="166"/>
      <c r="Z73" s="166">
        <v>2</v>
      </c>
      <c r="AA73" s="166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</row>
    <row r="74" spans="1:49" s="54" customFormat="1" ht="15.75" x14ac:dyDescent="0.2">
      <c r="A74" s="153" t="s">
        <v>620</v>
      </c>
      <c r="B74" s="244" t="s">
        <v>621</v>
      </c>
      <c r="C74" s="160" t="s">
        <v>622</v>
      </c>
      <c r="D74" s="18"/>
      <c r="E74" s="166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166"/>
      <c r="U74" s="166"/>
      <c r="V74" s="166"/>
      <c r="W74" s="166"/>
      <c r="X74" s="166"/>
      <c r="Y74" s="166"/>
      <c r="Z74" s="166">
        <v>10</v>
      </c>
      <c r="AA74" s="166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</row>
    <row r="75" spans="1:49" s="54" customFormat="1" ht="15.75" x14ac:dyDescent="0.2">
      <c r="A75" s="153" t="s">
        <v>828</v>
      </c>
      <c r="B75" s="242" t="s">
        <v>582</v>
      </c>
      <c r="C75" s="160" t="s">
        <v>829</v>
      </c>
      <c r="D75" s="18"/>
      <c r="E75" s="166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166"/>
      <c r="U75" s="166"/>
      <c r="V75" s="166"/>
      <c r="W75" s="166"/>
      <c r="X75" s="166"/>
      <c r="Y75" s="166"/>
      <c r="Z75" s="166">
        <v>0</v>
      </c>
      <c r="AA75" s="166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</row>
    <row r="76" spans="1:49" s="54" customFormat="1" ht="30" x14ac:dyDescent="0.2">
      <c r="A76" s="153" t="s">
        <v>623</v>
      </c>
      <c r="B76" s="242" t="s">
        <v>624</v>
      </c>
      <c r="C76" s="160" t="s">
        <v>625</v>
      </c>
      <c r="D76" s="18"/>
      <c r="E76" s="166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166"/>
      <c r="U76" s="166"/>
      <c r="V76" s="166"/>
      <c r="W76" s="166"/>
      <c r="X76" s="166"/>
      <c r="Y76" s="166"/>
      <c r="Z76" s="166">
        <v>2</v>
      </c>
      <c r="AA76" s="166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</row>
    <row r="77" spans="1:49" s="54" customFormat="1" ht="15.75" x14ac:dyDescent="0.2">
      <c r="A77" s="153" t="s">
        <v>830</v>
      </c>
      <c r="B77" s="242" t="s">
        <v>831</v>
      </c>
      <c r="C77" s="160" t="s">
        <v>832</v>
      </c>
      <c r="D77" s="18"/>
      <c r="E77" s="166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166"/>
      <c r="U77" s="166"/>
      <c r="V77" s="166"/>
      <c r="W77" s="166"/>
      <c r="X77" s="166"/>
      <c r="Y77" s="166"/>
      <c r="Z77" s="166">
        <v>6</v>
      </c>
      <c r="AA77" s="166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</row>
    <row r="78" spans="1:49" s="54" customFormat="1" ht="15.75" x14ac:dyDescent="0.2">
      <c r="A78" s="153" t="s">
        <v>833</v>
      </c>
      <c r="B78" s="242" t="s">
        <v>834</v>
      </c>
      <c r="C78" s="160" t="s">
        <v>835</v>
      </c>
      <c r="D78" s="18"/>
      <c r="E78" s="166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166"/>
      <c r="U78" s="166"/>
      <c r="V78" s="166"/>
      <c r="W78" s="166"/>
      <c r="X78" s="166"/>
      <c r="Y78" s="166"/>
      <c r="Z78" s="166">
        <v>6</v>
      </c>
      <c r="AA78" s="166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</row>
    <row r="79" spans="1:49" s="54" customFormat="1" ht="15.75" x14ac:dyDescent="0.2">
      <c r="A79" s="153" t="s">
        <v>836</v>
      </c>
      <c r="B79" s="242" t="s">
        <v>837</v>
      </c>
      <c r="C79" s="160" t="s">
        <v>838</v>
      </c>
      <c r="D79" s="18"/>
      <c r="E79" s="166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166"/>
      <c r="U79" s="166"/>
      <c r="V79" s="166"/>
      <c r="W79" s="166"/>
      <c r="X79" s="166"/>
      <c r="Y79" s="166"/>
      <c r="Z79" s="166"/>
      <c r="AA79" s="166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</row>
    <row r="80" spans="1:49" s="54" customFormat="1" ht="15.75" x14ac:dyDescent="0.2">
      <c r="A80" s="156" t="s">
        <v>394</v>
      </c>
      <c r="B80" s="157" t="s">
        <v>395</v>
      </c>
      <c r="C80" s="156" t="s">
        <v>95</v>
      </c>
      <c r="D80" s="18"/>
      <c r="E80" s="162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162"/>
      <c r="U80" s="162"/>
      <c r="V80" s="162"/>
      <c r="W80" s="162"/>
      <c r="X80" s="162">
        <f t="shared" ref="X80:Y80" si="7">SUM(X81:X87)</f>
        <v>2</v>
      </c>
      <c r="Y80" s="162">
        <f t="shared" si="7"/>
        <v>0</v>
      </c>
      <c r="Z80" s="162">
        <f>SUM(Z81:Z87)</f>
        <v>19</v>
      </c>
      <c r="AA80" s="162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</row>
    <row r="81" spans="1:49" s="54" customFormat="1" ht="15.75" x14ac:dyDescent="0.2">
      <c r="A81" s="153" t="s">
        <v>396</v>
      </c>
      <c r="B81" s="159" t="s">
        <v>397</v>
      </c>
      <c r="C81" s="153" t="s">
        <v>398</v>
      </c>
      <c r="D81" s="18"/>
      <c r="E81" s="158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158"/>
      <c r="U81" s="158"/>
      <c r="V81" s="158"/>
      <c r="W81" s="158"/>
      <c r="X81" s="158">
        <v>2</v>
      </c>
      <c r="Y81" s="158"/>
      <c r="Z81" s="158">
        <v>3</v>
      </c>
      <c r="AA81" s="158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</row>
    <row r="82" spans="1:49" s="54" customFormat="1" ht="15.75" x14ac:dyDescent="0.2">
      <c r="A82" s="153" t="s">
        <v>626</v>
      </c>
      <c r="B82" s="241" t="s">
        <v>627</v>
      </c>
      <c r="C82" s="153" t="s">
        <v>628</v>
      </c>
      <c r="D82" s="18"/>
      <c r="E82" s="158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158"/>
      <c r="U82" s="158"/>
      <c r="V82" s="158"/>
      <c r="W82" s="158"/>
      <c r="X82" s="158"/>
      <c r="Y82" s="158"/>
      <c r="Z82" s="158">
        <v>1</v>
      </c>
      <c r="AA82" s="158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</row>
    <row r="83" spans="1:49" s="54" customFormat="1" ht="30" x14ac:dyDescent="0.2">
      <c r="A83" s="153" t="s">
        <v>839</v>
      </c>
      <c r="B83" s="242" t="s">
        <v>840</v>
      </c>
      <c r="C83" s="160" t="s">
        <v>841</v>
      </c>
      <c r="D83" s="18"/>
      <c r="E83" s="166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166"/>
      <c r="U83" s="166"/>
      <c r="V83" s="166"/>
      <c r="W83" s="166"/>
      <c r="X83" s="166"/>
      <c r="Y83" s="166"/>
      <c r="Z83" s="166">
        <v>3</v>
      </c>
      <c r="AA83" s="166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</row>
    <row r="84" spans="1:49" s="54" customFormat="1" ht="15.75" x14ac:dyDescent="0.2">
      <c r="A84" s="153" t="s">
        <v>631</v>
      </c>
      <c r="B84" s="242" t="s">
        <v>367</v>
      </c>
      <c r="C84" s="160" t="s">
        <v>632</v>
      </c>
      <c r="D84" s="18"/>
      <c r="E84" s="166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166"/>
      <c r="U84" s="166"/>
      <c r="V84" s="166"/>
      <c r="W84" s="166"/>
      <c r="X84" s="166"/>
      <c r="Y84" s="166"/>
      <c r="Z84" s="166">
        <v>3</v>
      </c>
      <c r="AA84" s="166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</row>
    <row r="85" spans="1:49" s="54" customFormat="1" ht="15.75" x14ac:dyDescent="0.2">
      <c r="A85" s="153" t="s">
        <v>842</v>
      </c>
      <c r="B85" s="244" t="s">
        <v>831</v>
      </c>
      <c r="C85" s="160" t="s">
        <v>843</v>
      </c>
      <c r="D85" s="18"/>
      <c r="E85" s="166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166"/>
      <c r="U85" s="166"/>
      <c r="V85" s="166"/>
      <c r="W85" s="166"/>
      <c r="X85" s="166"/>
      <c r="Y85" s="166"/>
      <c r="Z85" s="166">
        <v>9</v>
      </c>
      <c r="AA85" s="166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</row>
    <row r="86" spans="1:49" s="54" customFormat="1" ht="15.75" x14ac:dyDescent="0.2">
      <c r="A86" s="153" t="s">
        <v>844</v>
      </c>
      <c r="B86" s="164" t="s">
        <v>576</v>
      </c>
      <c r="C86" s="160" t="s">
        <v>845</v>
      </c>
      <c r="D86" s="18"/>
      <c r="E86" s="163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163"/>
      <c r="U86" s="163"/>
      <c r="V86" s="163"/>
      <c r="W86" s="163"/>
      <c r="X86" s="163"/>
      <c r="Y86" s="163"/>
      <c r="Z86" s="163"/>
      <c r="AA86" s="163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</row>
    <row r="87" spans="1:49" s="54" customFormat="1" ht="15.75" x14ac:dyDescent="0.2">
      <c r="A87" s="153" t="s">
        <v>846</v>
      </c>
      <c r="B87" s="242" t="s">
        <v>582</v>
      </c>
      <c r="C87" s="160" t="s">
        <v>847</v>
      </c>
      <c r="D87" s="18"/>
      <c r="E87" s="166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166"/>
      <c r="U87" s="166"/>
      <c r="V87" s="166"/>
      <c r="W87" s="166"/>
      <c r="X87" s="166"/>
      <c r="Y87" s="166"/>
      <c r="Z87" s="166"/>
      <c r="AA87" s="166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</row>
    <row r="88" spans="1:49" s="54" customFormat="1" ht="15.75" x14ac:dyDescent="0.2">
      <c r="A88" s="156" t="s">
        <v>402</v>
      </c>
      <c r="B88" s="157" t="s">
        <v>403</v>
      </c>
      <c r="C88" s="156" t="s">
        <v>95</v>
      </c>
      <c r="D88" s="18"/>
      <c r="E88" s="162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162"/>
      <c r="U88" s="162"/>
      <c r="V88" s="162"/>
      <c r="W88" s="162"/>
      <c r="X88" s="162"/>
      <c r="Y88" s="162"/>
      <c r="Z88" s="162">
        <f>SUM(Z89:Z94)</f>
        <v>21</v>
      </c>
      <c r="AA88" s="162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</row>
    <row r="89" spans="1:49" s="54" customFormat="1" ht="31.5" x14ac:dyDescent="0.2">
      <c r="A89" s="153" t="s">
        <v>636</v>
      </c>
      <c r="B89" s="164" t="s">
        <v>637</v>
      </c>
      <c r="C89" s="160" t="s">
        <v>638</v>
      </c>
      <c r="D89" s="18"/>
      <c r="E89" s="166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166"/>
      <c r="U89" s="166"/>
      <c r="V89" s="166"/>
      <c r="W89" s="166"/>
      <c r="X89" s="166"/>
      <c r="Y89" s="166"/>
      <c r="Z89" s="166">
        <v>3</v>
      </c>
      <c r="AA89" s="166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</row>
    <row r="90" spans="1:49" s="54" customFormat="1" ht="15.75" x14ac:dyDescent="0.2">
      <c r="A90" s="153" t="s">
        <v>639</v>
      </c>
      <c r="B90" s="172" t="s">
        <v>640</v>
      </c>
      <c r="C90" s="160" t="s">
        <v>641</v>
      </c>
      <c r="D90" s="18"/>
      <c r="E90" s="166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166"/>
      <c r="U90" s="166"/>
      <c r="V90" s="166"/>
      <c r="W90" s="166"/>
      <c r="X90" s="166"/>
      <c r="Y90" s="166"/>
      <c r="Z90" s="166"/>
      <c r="AA90" s="166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</row>
    <row r="91" spans="1:49" s="54" customFormat="1" ht="15.75" x14ac:dyDescent="0.2">
      <c r="A91" s="153" t="s">
        <v>645</v>
      </c>
      <c r="B91" s="242" t="s">
        <v>579</v>
      </c>
      <c r="C91" s="160" t="s">
        <v>646</v>
      </c>
      <c r="D91" s="18"/>
      <c r="E91" s="166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166"/>
      <c r="U91" s="166"/>
      <c r="V91" s="166"/>
      <c r="W91" s="166"/>
      <c r="X91" s="166"/>
      <c r="Y91" s="166"/>
      <c r="Z91" s="166">
        <v>0</v>
      </c>
      <c r="AA91" s="166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</row>
    <row r="92" spans="1:49" s="54" customFormat="1" ht="15.75" x14ac:dyDescent="0.2">
      <c r="A92" s="153" t="s">
        <v>647</v>
      </c>
      <c r="B92" s="242" t="s">
        <v>648</v>
      </c>
      <c r="C92" s="160" t="s">
        <v>649</v>
      </c>
      <c r="D92" s="18"/>
      <c r="E92" s="158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158"/>
      <c r="U92" s="158"/>
      <c r="V92" s="158"/>
      <c r="W92" s="158"/>
      <c r="X92" s="158"/>
      <c r="Y92" s="158"/>
      <c r="Z92" s="158">
        <v>6</v>
      </c>
      <c r="AA92" s="158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</row>
    <row r="93" spans="1:49" s="54" customFormat="1" ht="15.75" x14ac:dyDescent="0.2">
      <c r="A93" s="153" t="s">
        <v>848</v>
      </c>
      <c r="B93" s="242" t="s">
        <v>849</v>
      </c>
      <c r="C93" s="160" t="s">
        <v>850</v>
      </c>
      <c r="D93" s="18"/>
      <c r="E93" s="158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158"/>
      <c r="U93" s="158"/>
      <c r="V93" s="158"/>
      <c r="W93" s="158"/>
      <c r="X93" s="158"/>
      <c r="Y93" s="158"/>
      <c r="Z93" s="158">
        <v>12</v>
      </c>
      <c r="AA93" s="158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</row>
    <row r="94" spans="1:49" s="54" customFormat="1" ht="15.75" x14ac:dyDescent="0.2">
      <c r="A94" s="153" t="s">
        <v>851</v>
      </c>
      <c r="B94" s="242" t="s">
        <v>852</v>
      </c>
      <c r="C94" s="160" t="s">
        <v>853</v>
      </c>
      <c r="D94" s="18"/>
      <c r="E94" s="166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166"/>
      <c r="U94" s="166"/>
      <c r="V94" s="166"/>
      <c r="W94" s="166"/>
      <c r="X94" s="166"/>
      <c r="Y94" s="166"/>
      <c r="Z94" s="166"/>
      <c r="AA94" s="166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</row>
    <row r="95" spans="1:49" s="54" customFormat="1" ht="15.75" x14ac:dyDescent="0.2">
      <c r="A95" s="156" t="s">
        <v>407</v>
      </c>
      <c r="B95" s="157" t="s">
        <v>408</v>
      </c>
      <c r="C95" s="156" t="s">
        <v>95</v>
      </c>
      <c r="D95" s="18"/>
      <c r="E95" s="162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162"/>
      <c r="U95" s="162"/>
      <c r="V95" s="162"/>
      <c r="W95" s="162"/>
      <c r="X95" s="162"/>
      <c r="Y95" s="162"/>
      <c r="Z95" s="162">
        <f>SUM(Z96:Z101)</f>
        <v>9</v>
      </c>
      <c r="AA95" s="162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</row>
    <row r="96" spans="1:49" s="54" customFormat="1" ht="15.75" x14ac:dyDescent="0.2">
      <c r="A96" s="153" t="s">
        <v>854</v>
      </c>
      <c r="B96" s="242" t="s">
        <v>855</v>
      </c>
      <c r="C96" s="160" t="s">
        <v>856</v>
      </c>
      <c r="D96" s="18"/>
      <c r="E96" s="166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166"/>
      <c r="U96" s="166"/>
      <c r="V96" s="166"/>
      <c r="W96" s="166"/>
      <c r="X96" s="166"/>
      <c r="Y96" s="166"/>
      <c r="Z96" s="166">
        <v>5</v>
      </c>
      <c r="AA96" s="166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</row>
    <row r="97" spans="1:49" s="54" customFormat="1" ht="15.75" x14ac:dyDescent="0.2">
      <c r="A97" s="153" t="s">
        <v>652</v>
      </c>
      <c r="B97" s="242" t="s">
        <v>579</v>
      </c>
      <c r="C97" s="160" t="s">
        <v>653</v>
      </c>
      <c r="D97" s="18"/>
      <c r="E97" s="166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166"/>
      <c r="U97" s="166"/>
      <c r="V97" s="166"/>
      <c r="W97" s="166"/>
      <c r="X97" s="166"/>
      <c r="Y97" s="166"/>
      <c r="Z97" s="166">
        <v>1</v>
      </c>
      <c r="AA97" s="166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</row>
    <row r="98" spans="1:49" s="54" customFormat="1" ht="15.75" x14ac:dyDescent="0.2">
      <c r="A98" s="153" t="s">
        <v>857</v>
      </c>
      <c r="B98" s="164" t="s">
        <v>858</v>
      </c>
      <c r="C98" s="160" t="s">
        <v>859</v>
      </c>
      <c r="D98" s="18"/>
      <c r="E98" s="166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166"/>
      <c r="U98" s="166"/>
      <c r="V98" s="166"/>
      <c r="W98" s="166"/>
      <c r="X98" s="166"/>
      <c r="Y98" s="166"/>
      <c r="Z98" s="166"/>
      <c r="AA98" s="166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</row>
    <row r="99" spans="1:49" s="54" customFormat="1" ht="15.75" x14ac:dyDescent="0.2">
      <c r="A99" s="153" t="s">
        <v>654</v>
      </c>
      <c r="B99" s="242" t="s">
        <v>655</v>
      </c>
      <c r="C99" s="160" t="s">
        <v>656</v>
      </c>
      <c r="D99" s="18"/>
      <c r="E99" s="166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166"/>
      <c r="U99" s="166"/>
      <c r="V99" s="166"/>
      <c r="W99" s="166"/>
      <c r="X99" s="166"/>
      <c r="Y99" s="166"/>
      <c r="Z99" s="166">
        <v>3</v>
      </c>
      <c r="AA99" s="166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</row>
    <row r="100" spans="1:49" s="54" customFormat="1" ht="15.75" x14ac:dyDescent="0.2">
      <c r="A100" s="153" t="s">
        <v>860</v>
      </c>
      <c r="B100" s="172" t="s">
        <v>861</v>
      </c>
      <c r="C100" s="160" t="s">
        <v>862</v>
      </c>
      <c r="D100" s="18"/>
      <c r="E100" s="166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166"/>
      <c r="U100" s="166"/>
      <c r="V100" s="166"/>
      <c r="W100" s="166"/>
      <c r="X100" s="166"/>
      <c r="Y100" s="166"/>
      <c r="Z100" s="166"/>
      <c r="AA100" s="166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</row>
    <row r="101" spans="1:49" s="54" customFormat="1" ht="15.75" x14ac:dyDescent="0.2">
      <c r="A101" s="153" t="s">
        <v>863</v>
      </c>
      <c r="B101" s="172" t="s">
        <v>673</v>
      </c>
      <c r="C101" s="160" t="s">
        <v>864</v>
      </c>
      <c r="D101" s="18"/>
      <c r="E101" s="166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166"/>
      <c r="U101" s="166"/>
      <c r="V101" s="166"/>
      <c r="W101" s="166"/>
      <c r="X101" s="166"/>
      <c r="Y101" s="166"/>
      <c r="Z101" s="166"/>
      <c r="AA101" s="166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</row>
    <row r="102" spans="1:49" s="54" customFormat="1" ht="15.75" x14ac:dyDescent="0.2">
      <c r="A102" s="156" t="s">
        <v>412</v>
      </c>
      <c r="B102" s="157" t="s">
        <v>413</v>
      </c>
      <c r="C102" s="156" t="s">
        <v>95</v>
      </c>
      <c r="D102" s="18"/>
      <c r="E102" s="162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162"/>
      <c r="U102" s="162"/>
      <c r="V102" s="162"/>
      <c r="W102" s="162"/>
      <c r="X102" s="162"/>
      <c r="Y102" s="162"/>
      <c r="Z102" s="162">
        <f>SUM(Z103:Z109)</f>
        <v>13</v>
      </c>
      <c r="AA102" s="162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</row>
    <row r="103" spans="1:49" s="54" customFormat="1" ht="15.75" x14ac:dyDescent="0.2">
      <c r="A103" s="153" t="s">
        <v>657</v>
      </c>
      <c r="B103" s="242" t="s">
        <v>658</v>
      </c>
      <c r="C103" s="160" t="s">
        <v>659</v>
      </c>
      <c r="D103" s="18"/>
      <c r="E103" s="166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166"/>
      <c r="U103" s="166"/>
      <c r="V103" s="166"/>
      <c r="W103" s="166"/>
      <c r="X103" s="166"/>
      <c r="Y103" s="166"/>
      <c r="Z103" s="166">
        <v>6</v>
      </c>
      <c r="AA103" s="166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</row>
    <row r="104" spans="1:49" s="54" customFormat="1" ht="15.75" x14ac:dyDescent="0.2">
      <c r="A104" s="153" t="s">
        <v>663</v>
      </c>
      <c r="B104" s="242" t="s">
        <v>367</v>
      </c>
      <c r="C104" s="160" t="s">
        <v>664</v>
      </c>
      <c r="D104" s="18"/>
      <c r="E104" s="166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166"/>
      <c r="U104" s="166"/>
      <c r="V104" s="166"/>
      <c r="W104" s="166"/>
      <c r="X104" s="166"/>
      <c r="Y104" s="166"/>
      <c r="Z104" s="166">
        <v>3</v>
      </c>
      <c r="AA104" s="166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</row>
    <row r="105" spans="1:49" s="54" customFormat="1" ht="15.75" x14ac:dyDescent="0.2">
      <c r="A105" s="153" t="s">
        <v>865</v>
      </c>
      <c r="B105" s="242" t="s">
        <v>831</v>
      </c>
      <c r="C105" s="160" t="s">
        <v>866</v>
      </c>
      <c r="D105" s="18"/>
      <c r="E105" s="166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166"/>
      <c r="U105" s="166"/>
      <c r="V105" s="166"/>
      <c r="W105" s="166"/>
      <c r="X105" s="166"/>
      <c r="Y105" s="166"/>
      <c r="Z105" s="166">
        <v>4</v>
      </c>
      <c r="AA105" s="166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</row>
    <row r="106" spans="1:49" s="54" customFormat="1" ht="15.75" x14ac:dyDescent="0.2">
      <c r="A106" s="153" t="s">
        <v>867</v>
      </c>
      <c r="B106" s="172" t="s">
        <v>868</v>
      </c>
      <c r="C106" s="160" t="s">
        <v>869</v>
      </c>
      <c r="D106" s="18"/>
      <c r="E106" s="166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166"/>
      <c r="U106" s="166"/>
      <c r="V106" s="166"/>
      <c r="W106" s="166"/>
      <c r="X106" s="166"/>
      <c r="Y106" s="166"/>
      <c r="Z106" s="166"/>
      <c r="AA106" s="166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</row>
    <row r="107" spans="1:49" s="54" customFormat="1" ht="15.75" x14ac:dyDescent="0.2">
      <c r="A107" s="153" t="s">
        <v>870</v>
      </c>
      <c r="B107" s="172" t="s">
        <v>797</v>
      </c>
      <c r="C107" s="160" t="s">
        <v>871</v>
      </c>
      <c r="D107" s="18"/>
      <c r="E107" s="166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166"/>
      <c r="U107" s="166"/>
      <c r="V107" s="166"/>
      <c r="W107" s="166"/>
      <c r="X107" s="166"/>
      <c r="Y107" s="166"/>
      <c r="Z107" s="166"/>
      <c r="AA107" s="166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</row>
    <row r="108" spans="1:49" s="54" customFormat="1" ht="30" x14ac:dyDescent="0.2">
      <c r="A108" s="153" t="s">
        <v>872</v>
      </c>
      <c r="B108" s="242" t="s">
        <v>800</v>
      </c>
      <c r="C108" s="160" t="s">
        <v>873</v>
      </c>
      <c r="D108" s="18"/>
      <c r="E108" s="166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166"/>
      <c r="U108" s="166"/>
      <c r="V108" s="166"/>
      <c r="W108" s="166"/>
      <c r="X108" s="166"/>
      <c r="Y108" s="166"/>
      <c r="Z108" s="166"/>
      <c r="AA108" s="166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</row>
    <row r="109" spans="1:49" s="54" customFormat="1" ht="15.75" x14ac:dyDescent="0.2">
      <c r="A109" s="153" t="s">
        <v>874</v>
      </c>
      <c r="B109" s="172" t="s">
        <v>875</v>
      </c>
      <c r="C109" s="160" t="s">
        <v>876</v>
      </c>
      <c r="D109" s="18"/>
      <c r="E109" s="166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166"/>
      <c r="U109" s="166"/>
      <c r="V109" s="166"/>
      <c r="W109" s="166"/>
      <c r="X109" s="166"/>
      <c r="Y109" s="166"/>
      <c r="Z109" s="166"/>
      <c r="AA109" s="166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</row>
    <row r="110" spans="1:49" s="54" customFormat="1" ht="15.75" x14ac:dyDescent="0.2">
      <c r="A110" s="156" t="s">
        <v>420</v>
      </c>
      <c r="B110" s="157" t="s">
        <v>421</v>
      </c>
      <c r="C110" s="156" t="s">
        <v>95</v>
      </c>
      <c r="D110" s="18"/>
      <c r="E110" s="162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162"/>
      <c r="U110" s="162"/>
      <c r="V110" s="162"/>
      <c r="W110" s="162"/>
      <c r="X110" s="162"/>
      <c r="Y110" s="162"/>
      <c r="Z110" s="162">
        <f>SUM(Z111:Z117)</f>
        <v>9</v>
      </c>
      <c r="AA110" s="162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</row>
    <row r="111" spans="1:49" s="54" customFormat="1" ht="15.75" x14ac:dyDescent="0.2">
      <c r="A111" s="153" t="s">
        <v>422</v>
      </c>
      <c r="B111" s="241" t="s">
        <v>423</v>
      </c>
      <c r="C111" s="153" t="s">
        <v>424</v>
      </c>
      <c r="D111" s="18"/>
      <c r="E111" s="166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166"/>
      <c r="U111" s="166"/>
      <c r="V111" s="166"/>
      <c r="W111" s="166"/>
      <c r="X111" s="166"/>
      <c r="Y111" s="166"/>
      <c r="Z111" s="166">
        <v>5</v>
      </c>
      <c r="AA111" s="166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</row>
    <row r="112" spans="1:49" s="54" customFormat="1" ht="15.75" x14ac:dyDescent="0.2">
      <c r="A112" s="153" t="s">
        <v>667</v>
      </c>
      <c r="B112" s="164" t="s">
        <v>576</v>
      </c>
      <c r="C112" s="160" t="s">
        <v>668</v>
      </c>
      <c r="D112" s="18"/>
      <c r="E112" s="163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163"/>
      <c r="U112" s="163"/>
      <c r="V112" s="163"/>
      <c r="W112" s="163"/>
      <c r="X112" s="163"/>
      <c r="Y112" s="163"/>
      <c r="Z112" s="163">
        <v>2</v>
      </c>
      <c r="AA112" s="163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</row>
    <row r="113" spans="1:49" s="54" customFormat="1" ht="15.75" x14ac:dyDescent="0.2">
      <c r="A113" s="153" t="s">
        <v>672</v>
      </c>
      <c r="B113" s="164" t="s">
        <v>673</v>
      </c>
      <c r="C113" s="160" t="s">
        <v>674</v>
      </c>
      <c r="D113" s="18"/>
      <c r="E113" s="166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166"/>
      <c r="U113" s="166"/>
      <c r="V113" s="166"/>
      <c r="W113" s="166"/>
      <c r="X113" s="166"/>
      <c r="Y113" s="166"/>
      <c r="Z113" s="166">
        <v>2</v>
      </c>
      <c r="AA113" s="166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</row>
    <row r="114" spans="1:49" s="54" customFormat="1" ht="15.75" x14ac:dyDescent="0.2">
      <c r="A114" s="153" t="s">
        <v>877</v>
      </c>
      <c r="B114" s="242" t="s">
        <v>878</v>
      </c>
      <c r="C114" s="160" t="s">
        <v>879</v>
      </c>
      <c r="D114" s="18"/>
      <c r="E114" s="166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166"/>
      <c r="U114" s="166"/>
      <c r="V114" s="166"/>
      <c r="W114" s="166"/>
      <c r="X114" s="166"/>
      <c r="Y114" s="166"/>
      <c r="Z114" s="166"/>
      <c r="AA114" s="166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</row>
    <row r="115" spans="1:49" s="54" customFormat="1" ht="15.75" x14ac:dyDescent="0.2">
      <c r="A115" s="153" t="s">
        <v>675</v>
      </c>
      <c r="B115" s="242" t="s">
        <v>676</v>
      </c>
      <c r="C115" s="160" t="s">
        <v>677</v>
      </c>
      <c r="D115" s="18"/>
      <c r="E115" s="166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166"/>
      <c r="U115" s="166"/>
      <c r="V115" s="166"/>
      <c r="W115" s="166"/>
      <c r="X115" s="166"/>
      <c r="Y115" s="166"/>
      <c r="Z115" s="166"/>
      <c r="AA115" s="166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</row>
    <row r="116" spans="1:49" s="54" customFormat="1" ht="15.75" x14ac:dyDescent="0.2">
      <c r="A116" s="153" t="s">
        <v>678</v>
      </c>
      <c r="B116" s="172" t="s">
        <v>640</v>
      </c>
      <c r="C116" s="160" t="s">
        <v>679</v>
      </c>
      <c r="D116" s="18"/>
      <c r="E116" s="166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166"/>
      <c r="U116" s="166"/>
      <c r="V116" s="166"/>
      <c r="W116" s="166"/>
      <c r="X116" s="166"/>
      <c r="Y116" s="166"/>
      <c r="Z116" s="166"/>
      <c r="AA116" s="166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</row>
    <row r="117" spans="1:49" s="54" customFormat="1" ht="15.75" x14ac:dyDescent="0.2">
      <c r="A117" s="153" t="s">
        <v>880</v>
      </c>
      <c r="B117" s="172" t="s">
        <v>568</v>
      </c>
      <c r="C117" s="160" t="s">
        <v>881</v>
      </c>
      <c r="D117" s="18"/>
      <c r="E117" s="166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166"/>
      <c r="U117" s="166"/>
      <c r="V117" s="166"/>
      <c r="W117" s="166"/>
      <c r="X117" s="166"/>
      <c r="Y117" s="166"/>
      <c r="Z117" s="166"/>
      <c r="AA117" s="166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</row>
    <row r="118" spans="1:49" s="54" customFormat="1" ht="15.75" x14ac:dyDescent="0.2">
      <c r="A118" s="156" t="s">
        <v>428</v>
      </c>
      <c r="B118" s="157" t="s">
        <v>429</v>
      </c>
      <c r="C118" s="156" t="s">
        <v>95</v>
      </c>
      <c r="D118" s="18"/>
      <c r="E118" s="162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162"/>
      <c r="U118" s="162"/>
      <c r="V118" s="162"/>
      <c r="W118" s="162"/>
      <c r="X118" s="162"/>
      <c r="Y118" s="162"/>
      <c r="Z118" s="162">
        <f>SUM(Z119:Z122)</f>
        <v>7</v>
      </c>
      <c r="AA118" s="162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</row>
    <row r="119" spans="1:49" s="54" customFormat="1" ht="15.75" x14ac:dyDescent="0.2">
      <c r="A119" s="153" t="s">
        <v>680</v>
      </c>
      <c r="B119" s="242" t="s">
        <v>681</v>
      </c>
      <c r="C119" s="160" t="s">
        <v>682</v>
      </c>
      <c r="D119" s="18"/>
      <c r="E119" s="166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166"/>
      <c r="U119" s="166"/>
      <c r="V119" s="166"/>
      <c r="W119" s="166"/>
      <c r="X119" s="166"/>
      <c r="Y119" s="166"/>
      <c r="Z119" s="166">
        <v>3</v>
      </c>
      <c r="AA119" s="166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</row>
    <row r="120" spans="1:49" s="54" customFormat="1" ht="15.75" x14ac:dyDescent="0.2">
      <c r="A120" s="153" t="s">
        <v>683</v>
      </c>
      <c r="B120" s="242" t="s">
        <v>576</v>
      </c>
      <c r="C120" s="160" t="s">
        <v>684</v>
      </c>
      <c r="D120" s="18"/>
      <c r="E120" s="166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166"/>
      <c r="U120" s="166"/>
      <c r="V120" s="166"/>
      <c r="W120" s="166"/>
      <c r="X120" s="166"/>
      <c r="Y120" s="166"/>
      <c r="Z120" s="166">
        <v>2</v>
      </c>
      <c r="AA120" s="166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</row>
    <row r="121" spans="1:49" s="54" customFormat="1" ht="15.75" x14ac:dyDescent="0.2">
      <c r="A121" s="153" t="s">
        <v>882</v>
      </c>
      <c r="B121" s="242" t="s">
        <v>806</v>
      </c>
      <c r="C121" s="160" t="s">
        <v>883</v>
      </c>
      <c r="D121" s="18"/>
      <c r="E121" s="166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166"/>
      <c r="U121" s="166"/>
      <c r="V121" s="166"/>
      <c r="W121" s="166"/>
      <c r="X121" s="166"/>
      <c r="Y121" s="166"/>
      <c r="Z121" s="166">
        <v>1</v>
      </c>
      <c r="AA121" s="166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</row>
    <row r="122" spans="1:49" s="54" customFormat="1" ht="15.75" x14ac:dyDescent="0.2">
      <c r="A122" s="153" t="s">
        <v>884</v>
      </c>
      <c r="B122" s="242" t="s">
        <v>582</v>
      </c>
      <c r="C122" s="160" t="s">
        <v>885</v>
      </c>
      <c r="D122" s="18"/>
      <c r="E122" s="166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166"/>
      <c r="U122" s="166"/>
      <c r="V122" s="166"/>
      <c r="W122" s="166"/>
      <c r="X122" s="166"/>
      <c r="Y122" s="166"/>
      <c r="Z122" s="166">
        <v>1</v>
      </c>
      <c r="AA122" s="166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</row>
    <row r="123" spans="1:49" s="54" customFormat="1" ht="15.75" x14ac:dyDescent="0.2">
      <c r="A123" s="156" t="s">
        <v>433</v>
      </c>
      <c r="B123" s="157" t="s">
        <v>434</v>
      </c>
      <c r="C123" s="156" t="s">
        <v>95</v>
      </c>
      <c r="D123" s="18"/>
      <c r="E123" s="162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162"/>
      <c r="U123" s="162"/>
      <c r="V123" s="162"/>
      <c r="W123" s="162"/>
      <c r="X123" s="162"/>
      <c r="Y123" s="162"/>
      <c r="Z123" s="162">
        <f>SUM(Z125:Z129)</f>
        <v>15</v>
      </c>
      <c r="AA123" s="162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</row>
    <row r="124" spans="1:49" s="54" customFormat="1" ht="15.75" x14ac:dyDescent="0.2">
      <c r="A124" s="153" t="s">
        <v>886</v>
      </c>
      <c r="B124" s="241" t="s">
        <v>576</v>
      </c>
      <c r="C124" s="153" t="s">
        <v>887</v>
      </c>
      <c r="D124" s="18"/>
      <c r="E124" s="158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158"/>
      <c r="U124" s="158"/>
      <c r="V124" s="158"/>
      <c r="W124" s="158"/>
      <c r="X124" s="158"/>
      <c r="Y124" s="158"/>
      <c r="Z124" s="158"/>
      <c r="AA124" s="158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</row>
    <row r="125" spans="1:49" s="54" customFormat="1" ht="15.75" x14ac:dyDescent="0.2">
      <c r="A125" s="153" t="s">
        <v>685</v>
      </c>
      <c r="B125" s="164" t="s">
        <v>585</v>
      </c>
      <c r="C125" s="160" t="s">
        <v>686</v>
      </c>
      <c r="D125" s="18"/>
      <c r="E125" s="166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166"/>
      <c r="U125" s="166"/>
      <c r="V125" s="166"/>
      <c r="W125" s="166"/>
      <c r="X125" s="166"/>
      <c r="Y125" s="166"/>
      <c r="Z125" s="166"/>
      <c r="AA125" s="166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</row>
    <row r="126" spans="1:49" s="54" customFormat="1" ht="15.75" x14ac:dyDescent="0.2">
      <c r="A126" s="153" t="s">
        <v>687</v>
      </c>
      <c r="B126" s="242" t="s">
        <v>609</v>
      </c>
      <c r="C126" s="160" t="s">
        <v>688</v>
      </c>
      <c r="D126" s="18"/>
      <c r="E126" s="166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166"/>
      <c r="U126" s="166"/>
      <c r="V126" s="166"/>
      <c r="W126" s="166"/>
      <c r="X126" s="166"/>
      <c r="Y126" s="166"/>
      <c r="Z126" s="166">
        <v>3</v>
      </c>
      <c r="AA126" s="166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</row>
    <row r="127" spans="1:49" s="54" customFormat="1" ht="15.75" x14ac:dyDescent="0.2">
      <c r="A127" s="153" t="s">
        <v>689</v>
      </c>
      <c r="B127" s="242" t="s">
        <v>690</v>
      </c>
      <c r="C127" s="160" t="s">
        <v>691</v>
      </c>
      <c r="D127" s="18"/>
      <c r="E127" s="166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166"/>
      <c r="U127" s="166"/>
      <c r="V127" s="166"/>
      <c r="W127" s="166"/>
      <c r="X127" s="166"/>
      <c r="Y127" s="166"/>
      <c r="Z127" s="166">
        <v>3</v>
      </c>
      <c r="AA127" s="166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</row>
    <row r="128" spans="1:49" s="54" customFormat="1" ht="15.75" x14ac:dyDescent="0.2">
      <c r="A128" s="153" t="s">
        <v>438</v>
      </c>
      <c r="B128" s="243" t="s">
        <v>370</v>
      </c>
      <c r="C128" s="160" t="s">
        <v>439</v>
      </c>
      <c r="D128" s="18"/>
      <c r="E128" s="163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163"/>
      <c r="U128" s="163"/>
      <c r="V128" s="163"/>
      <c r="W128" s="163"/>
      <c r="X128" s="163"/>
      <c r="Y128" s="163"/>
      <c r="Z128" s="163"/>
      <c r="AA128" s="163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</row>
    <row r="129" spans="1:49" s="54" customFormat="1" ht="15.75" x14ac:dyDescent="0.2">
      <c r="A129" s="153" t="s">
        <v>888</v>
      </c>
      <c r="B129" s="242" t="s">
        <v>831</v>
      </c>
      <c r="C129" s="160" t="s">
        <v>889</v>
      </c>
      <c r="D129" s="18"/>
      <c r="E129" s="166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166"/>
      <c r="U129" s="166"/>
      <c r="V129" s="166"/>
      <c r="W129" s="166"/>
      <c r="X129" s="166"/>
      <c r="Y129" s="166"/>
      <c r="Z129" s="166">
        <v>9</v>
      </c>
      <c r="AA129" s="166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</row>
    <row r="130" spans="1:49" s="54" customFormat="1" ht="47.25" x14ac:dyDescent="0.2">
      <c r="A130" s="118" t="s">
        <v>84</v>
      </c>
      <c r="B130" s="116" t="s">
        <v>85</v>
      </c>
      <c r="C130" s="256" t="s">
        <v>95</v>
      </c>
      <c r="D130" s="18" t="e">
        <f>SUM(#REF!)</f>
        <v>#REF!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</row>
    <row r="131" spans="1:49" s="54" customFormat="1" ht="31.5" x14ac:dyDescent="0.2">
      <c r="A131" s="1" t="s">
        <v>695</v>
      </c>
      <c r="B131" s="3" t="s">
        <v>696</v>
      </c>
      <c r="C131" s="96" t="s">
        <v>697</v>
      </c>
      <c r="D131" s="18"/>
      <c r="E131" s="95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5"/>
      <c r="U131" s="95"/>
      <c r="V131" s="95"/>
      <c r="W131" s="95"/>
      <c r="X131" s="95"/>
      <c r="Y131" s="95"/>
      <c r="Z131" s="95"/>
      <c r="AA131" s="95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</row>
    <row r="132" spans="1:49" s="54" customFormat="1" ht="47.25" x14ac:dyDescent="0.2">
      <c r="A132" s="1" t="s">
        <v>698</v>
      </c>
      <c r="B132" s="3" t="s">
        <v>699</v>
      </c>
      <c r="C132" s="96" t="s">
        <v>700</v>
      </c>
      <c r="D132" s="18"/>
      <c r="E132" s="95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5"/>
      <c r="U132" s="95"/>
      <c r="V132" s="95"/>
      <c r="W132" s="95"/>
      <c r="X132" s="95"/>
      <c r="Y132" s="95"/>
      <c r="Z132" s="95"/>
      <c r="AA132" s="95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</row>
    <row r="133" spans="1:49" s="54" customFormat="1" ht="31.5" x14ac:dyDescent="0.2">
      <c r="A133" s="1" t="s">
        <v>890</v>
      </c>
      <c r="B133" s="3" t="s">
        <v>891</v>
      </c>
      <c r="C133" s="96" t="s">
        <v>892</v>
      </c>
      <c r="D133" s="18"/>
      <c r="E133" s="95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5"/>
      <c r="U133" s="95"/>
      <c r="V133" s="95"/>
      <c r="W133" s="95"/>
      <c r="X133" s="95"/>
      <c r="Y133" s="95"/>
      <c r="Z133" s="95"/>
      <c r="AA133" s="95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</row>
    <row r="134" spans="1:49" s="54" customFormat="1" ht="31.5" x14ac:dyDescent="0.2">
      <c r="A134" s="1" t="s">
        <v>893</v>
      </c>
      <c r="B134" s="3" t="s">
        <v>894</v>
      </c>
      <c r="C134" s="96" t="s">
        <v>895</v>
      </c>
      <c r="D134" s="18"/>
      <c r="E134" s="95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5"/>
      <c r="U134" s="95"/>
      <c r="V134" s="95"/>
      <c r="W134" s="95"/>
      <c r="X134" s="95"/>
      <c r="Y134" s="95"/>
      <c r="Z134" s="95"/>
      <c r="AA134" s="95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</row>
    <row r="135" spans="1:49" s="54" customFormat="1" ht="31.5" x14ac:dyDescent="0.2">
      <c r="A135" s="118" t="s">
        <v>86</v>
      </c>
      <c r="B135" s="116" t="s">
        <v>87</v>
      </c>
      <c r="C135" s="256" t="s">
        <v>95</v>
      </c>
      <c r="D135" s="18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>
        <f>SUM(Z136:Z150)</f>
        <v>15</v>
      </c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</row>
    <row r="136" spans="1:49" s="54" customFormat="1" ht="15.75" x14ac:dyDescent="0.2">
      <c r="A136" s="153" t="s">
        <v>701</v>
      </c>
      <c r="B136" s="178" t="s">
        <v>702</v>
      </c>
      <c r="C136" s="160" t="s">
        <v>753</v>
      </c>
      <c r="D136" s="18"/>
      <c r="E136" s="158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158"/>
      <c r="U136" s="158"/>
      <c r="V136" s="158"/>
      <c r="W136" s="158"/>
      <c r="X136" s="158"/>
      <c r="Y136" s="158"/>
      <c r="Z136" s="158">
        <v>1</v>
      </c>
      <c r="AA136" s="158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</row>
    <row r="137" spans="1:49" s="54" customFormat="1" ht="47.25" x14ac:dyDescent="0.2">
      <c r="A137" s="153" t="s">
        <v>703</v>
      </c>
      <c r="B137" s="178" t="s">
        <v>704</v>
      </c>
      <c r="C137" s="160" t="s">
        <v>754</v>
      </c>
      <c r="D137" s="18"/>
      <c r="E137" s="158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158"/>
      <c r="U137" s="158"/>
      <c r="V137" s="158"/>
      <c r="W137" s="158"/>
      <c r="X137" s="158"/>
      <c r="Y137" s="158"/>
      <c r="Z137" s="158">
        <v>1</v>
      </c>
      <c r="AA137" s="158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</row>
    <row r="138" spans="1:49" s="54" customFormat="1" ht="15.75" x14ac:dyDescent="0.2">
      <c r="A138" s="1" t="s">
        <v>705</v>
      </c>
      <c r="B138" s="179" t="s">
        <v>706</v>
      </c>
      <c r="C138" s="52" t="s">
        <v>755</v>
      </c>
      <c r="D138" s="18"/>
      <c r="E138" s="177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177"/>
      <c r="U138" s="177"/>
      <c r="V138" s="177"/>
      <c r="W138" s="177"/>
      <c r="X138" s="177"/>
      <c r="Y138" s="177"/>
      <c r="Z138" s="177">
        <v>1</v>
      </c>
      <c r="AA138" s="177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</row>
    <row r="139" spans="1:49" s="54" customFormat="1" ht="15.75" x14ac:dyDescent="0.2">
      <c r="A139" s="153" t="s">
        <v>896</v>
      </c>
      <c r="B139" s="159" t="s">
        <v>897</v>
      </c>
      <c r="C139" s="160" t="s">
        <v>898</v>
      </c>
      <c r="D139" s="18"/>
      <c r="E139" s="158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158"/>
      <c r="U139" s="158"/>
      <c r="V139" s="158"/>
      <c r="W139" s="158"/>
      <c r="X139" s="158"/>
      <c r="Y139" s="158"/>
      <c r="Z139" s="158">
        <v>1</v>
      </c>
      <c r="AA139" s="158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</row>
    <row r="140" spans="1:49" s="54" customFormat="1" ht="30" x14ac:dyDescent="0.2">
      <c r="A140" s="153" t="s">
        <v>899</v>
      </c>
      <c r="B140" s="242" t="s">
        <v>900</v>
      </c>
      <c r="C140" s="160" t="s">
        <v>901</v>
      </c>
      <c r="D140" s="18"/>
      <c r="E140" s="158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158"/>
      <c r="U140" s="158"/>
      <c r="V140" s="158"/>
      <c r="W140" s="158"/>
      <c r="X140" s="158"/>
      <c r="Y140" s="158"/>
      <c r="Z140" s="158">
        <v>1</v>
      </c>
      <c r="AA140" s="158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</row>
    <row r="141" spans="1:49" s="54" customFormat="1" ht="31.5" x14ac:dyDescent="0.2">
      <c r="A141" s="153" t="s">
        <v>902</v>
      </c>
      <c r="B141" s="172" t="s">
        <v>903</v>
      </c>
      <c r="C141" s="160" t="s">
        <v>904</v>
      </c>
      <c r="D141" s="18"/>
      <c r="E141" s="158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158"/>
      <c r="U141" s="158"/>
      <c r="V141" s="158"/>
      <c r="W141" s="158"/>
      <c r="X141" s="158"/>
      <c r="Y141" s="158"/>
      <c r="Z141" s="158">
        <v>1</v>
      </c>
      <c r="AA141" s="158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</row>
    <row r="142" spans="1:49" s="54" customFormat="1" ht="31.5" x14ac:dyDescent="0.2">
      <c r="A142" s="153" t="s">
        <v>905</v>
      </c>
      <c r="B142" s="172" t="s">
        <v>906</v>
      </c>
      <c r="C142" s="160" t="s">
        <v>907</v>
      </c>
      <c r="D142" s="18"/>
      <c r="E142" s="158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158"/>
      <c r="U142" s="158"/>
      <c r="V142" s="158"/>
      <c r="W142" s="158"/>
      <c r="X142" s="158"/>
      <c r="Y142" s="158"/>
      <c r="Z142" s="158">
        <v>1</v>
      </c>
      <c r="AA142" s="158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</row>
    <row r="143" spans="1:49" s="54" customFormat="1" ht="30" x14ac:dyDescent="0.2">
      <c r="A143" s="153" t="s">
        <v>747</v>
      </c>
      <c r="B143" s="242" t="s">
        <v>748</v>
      </c>
      <c r="C143" s="160" t="s">
        <v>776</v>
      </c>
      <c r="D143" s="18"/>
      <c r="E143" s="158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158"/>
      <c r="U143" s="158"/>
      <c r="V143" s="158"/>
      <c r="W143" s="158"/>
      <c r="X143" s="158"/>
      <c r="Y143" s="158"/>
      <c r="Z143" s="158">
        <v>1</v>
      </c>
      <c r="AA143" s="158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</row>
    <row r="144" spans="1:49" s="54" customFormat="1" ht="47.25" x14ac:dyDescent="0.2">
      <c r="A144" s="153" t="s">
        <v>908</v>
      </c>
      <c r="B144" s="172" t="s">
        <v>909</v>
      </c>
      <c r="C144" s="160" t="s">
        <v>910</v>
      </c>
      <c r="D144" s="18"/>
      <c r="E144" s="158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158"/>
      <c r="U144" s="158"/>
      <c r="V144" s="158"/>
      <c r="W144" s="158"/>
      <c r="X144" s="158"/>
      <c r="Y144" s="158"/>
      <c r="Z144" s="158">
        <v>1</v>
      </c>
      <c r="AA144" s="158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</row>
    <row r="145" spans="1:49" s="54" customFormat="1" ht="15.75" x14ac:dyDescent="0.2">
      <c r="A145" s="153" t="s">
        <v>911</v>
      </c>
      <c r="B145" s="172" t="s">
        <v>912</v>
      </c>
      <c r="C145" s="160" t="s">
        <v>913</v>
      </c>
      <c r="D145" s="18"/>
      <c r="E145" s="158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158"/>
      <c r="U145" s="158"/>
      <c r="V145" s="158"/>
      <c r="W145" s="158"/>
      <c r="X145" s="158"/>
      <c r="Y145" s="158"/>
      <c r="Z145" s="158">
        <v>1</v>
      </c>
      <c r="AA145" s="158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</row>
    <row r="146" spans="1:49" s="54" customFormat="1" ht="31.5" x14ac:dyDescent="0.2">
      <c r="A146" s="153" t="s">
        <v>914</v>
      </c>
      <c r="B146" s="172" t="s">
        <v>915</v>
      </c>
      <c r="C146" s="160" t="s">
        <v>916</v>
      </c>
      <c r="D146" s="18"/>
      <c r="E146" s="158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158"/>
      <c r="U146" s="158"/>
      <c r="V146" s="158"/>
      <c r="W146" s="158"/>
      <c r="X146" s="158"/>
      <c r="Y146" s="158"/>
      <c r="Z146" s="158">
        <v>1</v>
      </c>
      <c r="AA146" s="158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</row>
    <row r="147" spans="1:49" s="54" customFormat="1" ht="31.5" x14ac:dyDescent="0.2">
      <c r="A147" s="153" t="s">
        <v>917</v>
      </c>
      <c r="B147" s="172" t="s">
        <v>918</v>
      </c>
      <c r="C147" s="160" t="s">
        <v>919</v>
      </c>
      <c r="D147" s="18"/>
      <c r="E147" s="158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158"/>
      <c r="U147" s="158"/>
      <c r="V147" s="158"/>
      <c r="W147" s="158"/>
      <c r="X147" s="158"/>
      <c r="Y147" s="158"/>
      <c r="Z147" s="158">
        <v>1</v>
      </c>
      <c r="AA147" s="158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</row>
    <row r="148" spans="1:49" s="54" customFormat="1" ht="31.5" x14ac:dyDescent="0.2">
      <c r="A148" s="1" t="s">
        <v>920</v>
      </c>
      <c r="B148" s="180" t="s">
        <v>921</v>
      </c>
      <c r="C148" s="52" t="s">
        <v>922</v>
      </c>
      <c r="D148" s="18"/>
      <c r="E148" s="177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177"/>
      <c r="U148" s="177"/>
      <c r="V148" s="177"/>
      <c r="W148" s="177"/>
      <c r="X148" s="177"/>
      <c r="Y148" s="177"/>
      <c r="Z148" s="177">
        <v>1</v>
      </c>
      <c r="AA148" s="177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</row>
    <row r="149" spans="1:49" s="54" customFormat="1" ht="30" x14ac:dyDescent="0.2">
      <c r="A149" s="153" t="s">
        <v>923</v>
      </c>
      <c r="B149" s="242" t="s">
        <v>924</v>
      </c>
      <c r="C149" s="160" t="s">
        <v>925</v>
      </c>
      <c r="D149" s="18"/>
      <c r="E149" s="158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158"/>
      <c r="U149" s="158"/>
      <c r="V149" s="158"/>
      <c r="W149" s="158"/>
      <c r="X149" s="158"/>
      <c r="Y149" s="158"/>
      <c r="Z149" s="158">
        <v>1</v>
      </c>
      <c r="AA149" s="158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</row>
    <row r="150" spans="1:49" s="54" customFormat="1" ht="30" x14ac:dyDescent="0.2">
      <c r="A150" s="153" t="s">
        <v>926</v>
      </c>
      <c r="B150" s="242" t="s">
        <v>927</v>
      </c>
      <c r="C150" s="160" t="s">
        <v>928</v>
      </c>
      <c r="D150" s="18"/>
      <c r="E150" s="158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158"/>
      <c r="U150" s="158"/>
      <c r="V150" s="158"/>
      <c r="W150" s="158"/>
      <c r="X150" s="158"/>
      <c r="Y150" s="158"/>
      <c r="Z150" s="158">
        <v>1</v>
      </c>
      <c r="AA150" s="158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</row>
  </sheetData>
  <mergeCells count="45">
    <mergeCell ref="AU2:AW2"/>
    <mergeCell ref="AU3:AW3"/>
    <mergeCell ref="AR17:AS17"/>
    <mergeCell ref="AT17:AU17"/>
    <mergeCell ref="AV17:AW17"/>
    <mergeCell ref="A14:AS14"/>
    <mergeCell ref="A15:A17"/>
    <mergeCell ref="B15:B17"/>
    <mergeCell ref="C15:C17"/>
    <mergeCell ref="D15:AW15"/>
    <mergeCell ref="D16:R16"/>
    <mergeCell ref="S16:AC16"/>
    <mergeCell ref="AD16:AG16"/>
    <mergeCell ref="AH16:AK16"/>
    <mergeCell ref="AL16:AQ16"/>
    <mergeCell ref="AR16:AU16"/>
    <mergeCell ref="O17:P17"/>
    <mergeCell ref="Q17:R17"/>
    <mergeCell ref="AP17:AQ17"/>
    <mergeCell ref="S17:T17"/>
    <mergeCell ref="U17:V17"/>
    <mergeCell ref="W17:X17"/>
    <mergeCell ref="AB17:AC17"/>
    <mergeCell ref="AD17:AE17"/>
    <mergeCell ref="AF17:AG17"/>
    <mergeCell ref="AH17:AI17"/>
    <mergeCell ref="AJ17:AK17"/>
    <mergeCell ref="AL17:AM17"/>
    <mergeCell ref="AN17:AO17"/>
    <mergeCell ref="AV16:AW16"/>
    <mergeCell ref="D17:E17"/>
    <mergeCell ref="G17:H17"/>
    <mergeCell ref="A13:AW13"/>
    <mergeCell ref="AU1:AW1"/>
    <mergeCell ref="J2:K2"/>
    <mergeCell ref="L2:M2"/>
    <mergeCell ref="A4:AW4"/>
    <mergeCell ref="A5:AW5"/>
    <mergeCell ref="A7:AW7"/>
    <mergeCell ref="A8:AW8"/>
    <mergeCell ref="A10:AW10"/>
    <mergeCell ref="A12:AW12"/>
    <mergeCell ref="I17:J17"/>
    <mergeCell ref="K17:L17"/>
    <mergeCell ref="M17:N17"/>
  </mergeCells>
  <pageMargins left="0.70866141732283472" right="0.70866141732283472" top="0.74803149606299213" bottom="0.74803149606299213" header="0.31496062992125984" footer="0.31496062992125984"/>
  <pageSetup paperSize="9" scale="14" orientation="landscape" r:id="rId1"/>
  <ignoredErrors>
    <ignoredError sqref="A21 O18 Q18" twoDigitTextYear="1"/>
    <ignoredError sqref="C18 AW18 A1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52"/>
  <sheetViews>
    <sheetView view="pageBreakPreview" topLeftCell="A17" zoomScale="85" zoomScaleNormal="50" zoomScaleSheetLayoutView="85" workbookViewId="0">
      <selection activeCell="A19" sqref="A19:C152"/>
    </sheetView>
  </sheetViews>
  <sheetFormatPr defaultRowHeight="12" x14ac:dyDescent="0.2"/>
  <cols>
    <col min="1" max="1" width="20.140625" style="212" customWidth="1"/>
    <col min="2" max="2" width="43" style="212" customWidth="1"/>
    <col min="3" max="3" width="31.5703125" style="212" customWidth="1"/>
    <col min="4" max="5" width="6" style="212" customWidth="1"/>
    <col min="6" max="8" width="6" style="5" customWidth="1"/>
    <col min="9" max="9" width="6.7109375" style="5" customWidth="1"/>
    <col min="10" max="11" width="6" style="5" customWidth="1"/>
    <col min="12" max="13" width="6.140625" style="5" customWidth="1"/>
    <col min="14" max="14" width="6" style="5" customWidth="1"/>
    <col min="15" max="15" width="6.5703125" style="5" customWidth="1"/>
    <col min="16" max="24" width="6" style="5" customWidth="1"/>
    <col min="25" max="25" width="6.7109375" style="5" customWidth="1"/>
    <col min="26" max="31" width="6" style="5" customWidth="1"/>
    <col min="32" max="33" width="8.28515625" style="5" customWidth="1"/>
    <col min="34" max="35" width="9.28515625" style="5" customWidth="1"/>
    <col min="36" max="38" width="8.140625" style="5" customWidth="1"/>
    <col min="39" max="39" width="7.85546875" style="5" customWidth="1"/>
    <col min="40" max="40" width="8.140625" style="5" customWidth="1"/>
    <col min="41" max="41" width="7.5703125" style="5" customWidth="1"/>
    <col min="42" max="43" width="8.140625" style="5" customWidth="1"/>
    <col min="44" max="44" width="7.42578125" style="5" customWidth="1"/>
    <col min="45" max="45" width="7.85546875" style="5" customWidth="1"/>
    <col min="46" max="46" width="21.7109375" style="5" customWidth="1"/>
    <col min="47" max="47" width="0" style="5" hidden="1" customWidth="1"/>
    <col min="48" max="16384" width="9.140625" style="5"/>
  </cols>
  <sheetData>
    <row r="1" spans="1:47" ht="18.75" x14ac:dyDescent="0.2">
      <c r="AN1" s="98"/>
      <c r="AO1" s="98"/>
      <c r="AR1" s="265" t="s">
        <v>253</v>
      </c>
      <c r="AS1" s="265"/>
      <c r="AT1" s="265"/>
      <c r="AU1" s="98"/>
    </row>
    <row r="2" spans="1:47" ht="18.75" x14ac:dyDescent="0.2">
      <c r="H2" s="60"/>
      <c r="I2" s="267"/>
      <c r="J2" s="267"/>
      <c r="K2" s="267"/>
      <c r="L2" s="267"/>
      <c r="M2" s="62"/>
      <c r="AN2" s="98"/>
      <c r="AO2" s="98"/>
      <c r="AR2" s="265" t="s">
        <v>254</v>
      </c>
      <c r="AS2" s="265"/>
      <c r="AT2" s="265"/>
      <c r="AU2" s="98"/>
    </row>
    <row r="3" spans="1:47" ht="18.75" x14ac:dyDescent="0.2">
      <c r="H3" s="61"/>
      <c r="I3" s="6"/>
      <c r="J3" s="6"/>
      <c r="K3" s="6"/>
      <c r="L3" s="6"/>
      <c r="M3" s="6"/>
      <c r="AN3" s="98"/>
      <c r="AO3" s="98"/>
      <c r="AR3" s="265" t="s">
        <v>255</v>
      </c>
      <c r="AS3" s="265"/>
      <c r="AT3" s="265"/>
      <c r="AU3" s="98"/>
    </row>
    <row r="4" spans="1:47" ht="18.75" x14ac:dyDescent="0.2">
      <c r="A4" s="268" t="s">
        <v>243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</row>
    <row r="5" spans="1:47" ht="18.75" x14ac:dyDescent="0.2">
      <c r="A5" s="268" t="s">
        <v>237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</row>
    <row r="6" spans="1:47" ht="18.75" x14ac:dyDescent="0.2">
      <c r="A6" s="213"/>
      <c r="B6" s="213"/>
      <c r="C6" s="213"/>
      <c r="D6" s="213"/>
      <c r="E6" s="21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</row>
    <row r="7" spans="1:47" ht="18.75" x14ac:dyDescent="0.2">
      <c r="A7" s="268" t="s">
        <v>1162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</row>
    <row r="8" spans="1:47" ht="15.75" x14ac:dyDescent="0.2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</row>
    <row r="9" spans="1:47" x14ac:dyDescent="0.2">
      <c r="A9" s="227"/>
      <c r="F9" s="57"/>
    </row>
    <row r="10" spans="1:47" ht="18.75" x14ac:dyDescent="0.2">
      <c r="A10" s="268" t="s">
        <v>88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</row>
    <row r="11" spans="1:47" ht="18.75" x14ac:dyDescent="0.2">
      <c r="A11" s="228"/>
      <c r="B11" s="228"/>
      <c r="C11" s="228"/>
      <c r="D11" s="228"/>
      <c r="E11" s="228"/>
      <c r="F11" s="7"/>
      <c r="G11" s="7"/>
      <c r="H11" s="7"/>
      <c r="I11" s="7"/>
      <c r="J11" s="7"/>
      <c r="K11" s="7"/>
      <c r="L11" s="7"/>
      <c r="M11" s="7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</row>
    <row r="12" spans="1:47" s="6" customFormat="1" ht="18.75" x14ac:dyDescent="0.2">
      <c r="A12" s="265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</row>
    <row r="13" spans="1:47" s="6" customFormat="1" ht="15.75" x14ac:dyDescent="0.2">
      <c r="A13" s="266" t="s">
        <v>1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</row>
    <row r="14" spans="1:47" s="6" customFormat="1" ht="18.75" x14ac:dyDescent="0.3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</row>
    <row r="15" spans="1:47" s="14" customFormat="1" ht="15.75" customHeight="1" x14ac:dyDescent="0.25">
      <c r="A15" s="287" t="s">
        <v>2</v>
      </c>
      <c r="B15" s="287" t="s">
        <v>3</v>
      </c>
      <c r="C15" s="287" t="s">
        <v>4</v>
      </c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3"/>
    </row>
    <row r="16" spans="1:47" ht="116.1" customHeight="1" x14ac:dyDescent="0.2">
      <c r="A16" s="288"/>
      <c r="B16" s="288"/>
      <c r="C16" s="288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3"/>
      <c r="R16" s="281" t="s">
        <v>7</v>
      </c>
      <c r="S16" s="282"/>
      <c r="T16" s="282"/>
      <c r="U16" s="282"/>
      <c r="V16" s="282"/>
      <c r="W16" s="282"/>
      <c r="X16" s="282"/>
      <c r="Y16" s="282"/>
      <c r="Z16" s="282"/>
      <c r="AA16" s="283"/>
      <c r="AB16" s="281" t="s">
        <v>8</v>
      </c>
      <c r="AC16" s="282"/>
      <c r="AD16" s="282"/>
      <c r="AE16" s="283"/>
      <c r="AF16" s="281" t="s">
        <v>9</v>
      </c>
      <c r="AG16" s="282"/>
      <c r="AH16" s="282"/>
      <c r="AI16" s="283"/>
      <c r="AJ16" s="281" t="s">
        <v>10</v>
      </c>
      <c r="AK16" s="282"/>
      <c r="AL16" s="282"/>
      <c r="AM16" s="282"/>
      <c r="AN16" s="282"/>
      <c r="AO16" s="283"/>
      <c r="AP16" s="281" t="s">
        <v>11</v>
      </c>
      <c r="AQ16" s="282"/>
      <c r="AR16" s="282"/>
      <c r="AS16" s="283"/>
      <c r="AT16" s="281" t="s">
        <v>12</v>
      </c>
      <c r="AU16" s="283"/>
    </row>
    <row r="17" spans="1:47" s="15" customFormat="1" ht="258.95" customHeight="1" x14ac:dyDescent="0.2">
      <c r="A17" s="288"/>
      <c r="B17" s="288"/>
      <c r="C17" s="288"/>
      <c r="D17" s="284" t="s">
        <v>89</v>
      </c>
      <c r="E17" s="285"/>
      <c r="F17" s="279" t="s">
        <v>14</v>
      </c>
      <c r="G17" s="280"/>
      <c r="H17" s="279" t="s">
        <v>15</v>
      </c>
      <c r="I17" s="280"/>
      <c r="J17" s="279" t="s">
        <v>16</v>
      </c>
      <c r="K17" s="280"/>
      <c r="L17" s="279" t="s">
        <v>17</v>
      </c>
      <c r="M17" s="280"/>
      <c r="N17" s="279" t="s">
        <v>18</v>
      </c>
      <c r="O17" s="280"/>
      <c r="P17" s="279" t="s">
        <v>19</v>
      </c>
      <c r="Q17" s="280"/>
      <c r="R17" s="279" t="s">
        <v>20</v>
      </c>
      <c r="S17" s="280"/>
      <c r="T17" s="279" t="s">
        <v>21</v>
      </c>
      <c r="U17" s="280"/>
      <c r="V17" s="279" t="s">
        <v>23</v>
      </c>
      <c r="W17" s="280"/>
      <c r="X17" s="222" t="s">
        <v>22</v>
      </c>
      <c r="Y17" s="215" t="s">
        <v>1262</v>
      </c>
      <c r="Z17" s="279" t="s">
        <v>24</v>
      </c>
      <c r="AA17" s="280"/>
      <c r="AB17" s="279" t="s">
        <v>25</v>
      </c>
      <c r="AC17" s="280"/>
      <c r="AD17" s="279" t="s">
        <v>26</v>
      </c>
      <c r="AE17" s="280"/>
      <c r="AF17" s="279" t="s">
        <v>27</v>
      </c>
      <c r="AG17" s="280"/>
      <c r="AH17" s="279" t="s">
        <v>28</v>
      </c>
      <c r="AI17" s="280"/>
      <c r="AJ17" s="279" t="s">
        <v>29</v>
      </c>
      <c r="AK17" s="280"/>
      <c r="AL17" s="279" t="s">
        <v>30</v>
      </c>
      <c r="AM17" s="280"/>
      <c r="AN17" s="279" t="s">
        <v>90</v>
      </c>
      <c r="AO17" s="280"/>
      <c r="AP17" s="279" t="s">
        <v>31</v>
      </c>
      <c r="AQ17" s="280"/>
      <c r="AR17" s="279" t="s">
        <v>240</v>
      </c>
      <c r="AS17" s="280"/>
      <c r="AT17" s="279" t="s">
        <v>32</v>
      </c>
      <c r="AU17" s="280"/>
    </row>
    <row r="18" spans="1:47" s="11" customFormat="1" ht="15.75" x14ac:dyDescent="0.25">
      <c r="A18" s="156">
        <v>1</v>
      </c>
      <c r="B18" s="216">
        <v>2</v>
      </c>
      <c r="C18" s="156" t="s">
        <v>96</v>
      </c>
      <c r="D18" s="277" t="s">
        <v>36</v>
      </c>
      <c r="E18" s="278" t="s">
        <v>38</v>
      </c>
      <c r="F18" s="275" t="s">
        <v>37</v>
      </c>
      <c r="G18" s="276" t="s">
        <v>40</v>
      </c>
      <c r="H18" s="275" t="s">
        <v>38</v>
      </c>
      <c r="I18" s="276" t="s">
        <v>42</v>
      </c>
      <c r="J18" s="275" t="s">
        <v>39</v>
      </c>
      <c r="K18" s="276" t="s">
        <v>44</v>
      </c>
      <c r="L18" s="275" t="s">
        <v>40</v>
      </c>
      <c r="M18" s="276" t="s">
        <v>46</v>
      </c>
      <c r="N18" s="275" t="s">
        <v>41</v>
      </c>
      <c r="O18" s="276" t="s">
        <v>48</v>
      </c>
      <c r="P18" s="275" t="s">
        <v>42</v>
      </c>
      <c r="Q18" s="276" t="s">
        <v>50</v>
      </c>
      <c r="R18" s="275" t="s">
        <v>51</v>
      </c>
      <c r="S18" s="276" t="s">
        <v>52</v>
      </c>
      <c r="T18" s="275" t="s">
        <v>52</v>
      </c>
      <c r="U18" s="276" t="s">
        <v>54</v>
      </c>
      <c r="V18" s="275" t="s">
        <v>53</v>
      </c>
      <c r="W18" s="276" t="s">
        <v>56</v>
      </c>
      <c r="X18" s="275" t="s">
        <v>54</v>
      </c>
      <c r="Y18" s="276" t="s">
        <v>58</v>
      </c>
      <c r="Z18" s="275" t="s">
        <v>55</v>
      </c>
      <c r="AA18" s="276" t="s">
        <v>60</v>
      </c>
      <c r="AB18" s="275" t="s">
        <v>61</v>
      </c>
      <c r="AC18" s="276" t="s">
        <v>62</v>
      </c>
      <c r="AD18" s="275" t="s">
        <v>62</v>
      </c>
      <c r="AE18" s="276" t="s">
        <v>64</v>
      </c>
      <c r="AF18" s="275" t="s">
        <v>65</v>
      </c>
      <c r="AG18" s="276" t="s">
        <v>66</v>
      </c>
      <c r="AH18" s="275" t="s">
        <v>66</v>
      </c>
      <c r="AI18" s="276" t="s">
        <v>68</v>
      </c>
      <c r="AJ18" s="275" t="s">
        <v>69</v>
      </c>
      <c r="AK18" s="276" t="s">
        <v>70</v>
      </c>
      <c r="AL18" s="275" t="s">
        <v>70</v>
      </c>
      <c r="AM18" s="276" t="s">
        <v>72</v>
      </c>
      <c r="AN18" s="275" t="s">
        <v>71</v>
      </c>
      <c r="AO18" s="276" t="s">
        <v>74</v>
      </c>
      <c r="AP18" s="275" t="s">
        <v>75</v>
      </c>
      <c r="AQ18" s="276"/>
      <c r="AR18" s="275" t="s">
        <v>76</v>
      </c>
      <c r="AS18" s="276"/>
      <c r="AT18" s="132">
        <v>10</v>
      </c>
      <c r="AU18" s="8" t="s">
        <v>79</v>
      </c>
    </row>
    <row r="19" spans="1:47" s="54" customFormat="1" ht="31.5" x14ac:dyDescent="0.2">
      <c r="A19" s="156" t="s">
        <v>80</v>
      </c>
      <c r="B19" s="157" t="s">
        <v>81</v>
      </c>
      <c r="C19" s="161" t="s">
        <v>95</v>
      </c>
      <c r="D19" s="271"/>
      <c r="E19" s="272"/>
      <c r="F19" s="273"/>
      <c r="G19" s="274"/>
      <c r="H19" s="273"/>
      <c r="I19" s="274"/>
      <c r="J19" s="273"/>
      <c r="K19" s="274"/>
      <c r="L19" s="273"/>
      <c r="M19" s="274"/>
      <c r="N19" s="273"/>
      <c r="O19" s="274"/>
      <c r="P19" s="273"/>
      <c r="Q19" s="274"/>
      <c r="R19" s="273"/>
      <c r="S19" s="274"/>
      <c r="T19" s="273"/>
      <c r="U19" s="274"/>
      <c r="V19" s="206"/>
      <c r="W19" s="207"/>
      <c r="X19" s="226">
        <f>X20+X132+X135</f>
        <v>10</v>
      </c>
      <c r="Y19" s="226">
        <f>Y20+Y132+Y135</f>
        <v>225</v>
      </c>
      <c r="Z19" s="273"/>
      <c r="AA19" s="274"/>
      <c r="AB19" s="273"/>
      <c r="AC19" s="274"/>
      <c r="AD19" s="273"/>
      <c r="AE19" s="274"/>
      <c r="AF19" s="273"/>
      <c r="AG19" s="274"/>
      <c r="AH19" s="273"/>
      <c r="AI19" s="274"/>
      <c r="AJ19" s="273"/>
      <c r="AK19" s="274"/>
      <c r="AL19" s="273"/>
      <c r="AM19" s="274"/>
      <c r="AN19" s="273"/>
      <c r="AO19" s="274"/>
      <c r="AP19" s="273"/>
      <c r="AQ19" s="274"/>
      <c r="AR19" s="273"/>
      <c r="AS19" s="274"/>
      <c r="AT19" s="206"/>
      <c r="AU19" s="18">
        <f t="shared" ref="D19:AU19" si="0">AU20+AU94</f>
        <v>0</v>
      </c>
    </row>
    <row r="20" spans="1:47" s="54" customFormat="1" ht="47.25" x14ac:dyDescent="0.2">
      <c r="A20" s="156" t="s">
        <v>92</v>
      </c>
      <c r="B20" s="202" t="s">
        <v>91</v>
      </c>
      <c r="C20" s="161" t="s">
        <v>95</v>
      </c>
      <c r="D20" s="271"/>
      <c r="E20" s="272"/>
      <c r="F20" s="273"/>
      <c r="G20" s="274"/>
      <c r="H20" s="273"/>
      <c r="I20" s="274"/>
      <c r="J20" s="273"/>
      <c r="K20" s="274"/>
      <c r="L20" s="273"/>
      <c r="M20" s="274"/>
      <c r="N20" s="273"/>
      <c r="O20" s="274"/>
      <c r="P20" s="273"/>
      <c r="Q20" s="274"/>
      <c r="R20" s="273"/>
      <c r="S20" s="274"/>
      <c r="T20" s="273"/>
      <c r="U20" s="274"/>
      <c r="V20" s="206"/>
      <c r="W20" s="207"/>
      <c r="X20" s="226">
        <f>X21</f>
        <v>10</v>
      </c>
      <c r="Y20" s="226">
        <f>Y21</f>
        <v>208</v>
      </c>
      <c r="Z20" s="273"/>
      <c r="AA20" s="274"/>
      <c r="AB20" s="273"/>
      <c r="AC20" s="274"/>
      <c r="AD20" s="273"/>
      <c r="AE20" s="274"/>
      <c r="AF20" s="273"/>
      <c r="AG20" s="274"/>
      <c r="AH20" s="273"/>
      <c r="AI20" s="274"/>
      <c r="AJ20" s="273"/>
      <c r="AK20" s="274"/>
      <c r="AL20" s="273"/>
      <c r="AM20" s="274"/>
      <c r="AN20" s="273"/>
      <c r="AO20" s="274"/>
      <c r="AP20" s="273"/>
      <c r="AQ20" s="274"/>
      <c r="AR20" s="273"/>
      <c r="AS20" s="274"/>
      <c r="AT20" s="206"/>
      <c r="AU20" s="18">
        <f t="shared" ref="D20:AU20" si="1">AU21+AU88</f>
        <v>0</v>
      </c>
    </row>
    <row r="21" spans="1:47" s="54" customFormat="1" ht="78.75" x14ac:dyDescent="0.2">
      <c r="A21" s="203" t="s">
        <v>94</v>
      </c>
      <c r="B21" s="202" t="s">
        <v>93</v>
      </c>
      <c r="C21" s="161" t="s">
        <v>95</v>
      </c>
      <c r="D21" s="271"/>
      <c r="E21" s="272"/>
      <c r="F21" s="273"/>
      <c r="G21" s="274"/>
      <c r="H21" s="273"/>
      <c r="I21" s="274"/>
      <c r="J21" s="273"/>
      <c r="K21" s="274"/>
      <c r="L21" s="273"/>
      <c r="M21" s="274"/>
      <c r="N21" s="273"/>
      <c r="O21" s="274"/>
      <c r="P21" s="273"/>
      <c r="Q21" s="274"/>
      <c r="R21" s="273"/>
      <c r="S21" s="274"/>
      <c r="T21" s="273"/>
      <c r="U21" s="274"/>
      <c r="V21" s="206"/>
      <c r="W21" s="207"/>
      <c r="X21" s="226">
        <f t="shared" ref="D21:AU21" si="2">SUM(X22:X87)</f>
        <v>10</v>
      </c>
      <c r="Y21" s="226">
        <f>Y22</f>
        <v>208</v>
      </c>
      <c r="Z21" s="273"/>
      <c r="AA21" s="274"/>
      <c r="AB21" s="273"/>
      <c r="AC21" s="274"/>
      <c r="AD21" s="273"/>
      <c r="AE21" s="274"/>
      <c r="AF21" s="273"/>
      <c r="AG21" s="274"/>
      <c r="AH21" s="273"/>
      <c r="AI21" s="274"/>
      <c r="AJ21" s="273"/>
      <c r="AK21" s="274"/>
      <c r="AL21" s="273"/>
      <c r="AM21" s="274"/>
      <c r="AN21" s="273"/>
      <c r="AO21" s="274"/>
      <c r="AP21" s="273"/>
      <c r="AQ21" s="274"/>
      <c r="AR21" s="273"/>
      <c r="AS21" s="274"/>
      <c r="AT21" s="206"/>
      <c r="AU21" s="18">
        <f t="shared" si="2"/>
        <v>0</v>
      </c>
    </row>
    <row r="22" spans="1:47" s="54" customFormat="1" ht="31.5" x14ac:dyDescent="0.2">
      <c r="A22" s="156" t="s">
        <v>779</v>
      </c>
      <c r="B22" s="157" t="s">
        <v>780</v>
      </c>
      <c r="C22" s="156" t="s">
        <v>95</v>
      </c>
      <c r="D22" s="271"/>
      <c r="E22" s="272"/>
      <c r="F22" s="273"/>
      <c r="G22" s="274"/>
      <c r="H22" s="273"/>
      <c r="I22" s="274"/>
      <c r="J22" s="273"/>
      <c r="K22" s="274"/>
      <c r="L22" s="273"/>
      <c r="M22" s="274"/>
      <c r="N22" s="273"/>
      <c r="O22" s="274"/>
      <c r="P22" s="273"/>
      <c r="Q22" s="274"/>
      <c r="R22" s="273"/>
      <c r="S22" s="274"/>
      <c r="T22" s="273"/>
      <c r="U22" s="274"/>
      <c r="V22" s="206"/>
      <c r="W22" s="207"/>
      <c r="X22" s="226">
        <f>X23+X29+X41+X49+X59+X66+X75+X83+X88+X93+X101+X112+X124</f>
        <v>10</v>
      </c>
      <c r="Y22" s="226">
        <f>Y23+Y29+Y41+Y49+Y59+Y66+Y75+Y83+Y88+Y93+Y101+Y112+Y124</f>
        <v>208</v>
      </c>
      <c r="Z22" s="273"/>
      <c r="AA22" s="274"/>
      <c r="AB22" s="273"/>
      <c r="AC22" s="274"/>
      <c r="AD22" s="273"/>
      <c r="AE22" s="274"/>
      <c r="AF22" s="273"/>
      <c r="AG22" s="274"/>
      <c r="AH22" s="273"/>
      <c r="AI22" s="274"/>
      <c r="AJ22" s="273"/>
      <c r="AK22" s="274"/>
      <c r="AL22" s="273"/>
      <c r="AM22" s="274"/>
      <c r="AN22" s="273"/>
      <c r="AO22" s="274"/>
      <c r="AP22" s="273"/>
      <c r="AQ22" s="274"/>
      <c r="AR22" s="273"/>
      <c r="AS22" s="274"/>
      <c r="AT22" s="206"/>
      <c r="AU22" s="18">
        <v>0</v>
      </c>
    </row>
    <row r="23" spans="1:47" s="54" customFormat="1" ht="15.75" x14ac:dyDescent="0.2">
      <c r="A23" s="156" t="s">
        <v>332</v>
      </c>
      <c r="B23" s="157" t="s">
        <v>333</v>
      </c>
      <c r="C23" s="156" t="s">
        <v>95</v>
      </c>
      <c r="D23" s="230"/>
      <c r="E23" s="229"/>
      <c r="F23" s="206"/>
      <c r="G23" s="207"/>
      <c r="H23" s="206"/>
      <c r="I23" s="207"/>
      <c r="J23" s="206"/>
      <c r="K23" s="207"/>
      <c r="L23" s="206"/>
      <c r="M23" s="207"/>
      <c r="N23" s="206"/>
      <c r="O23" s="207"/>
      <c r="P23" s="206"/>
      <c r="Q23" s="207"/>
      <c r="R23" s="206"/>
      <c r="S23" s="207"/>
      <c r="T23" s="206"/>
      <c r="U23" s="207"/>
      <c r="V23" s="206"/>
      <c r="W23" s="207"/>
      <c r="X23" s="226"/>
      <c r="Y23" s="226">
        <f>SUM(Y24:Y28)</f>
        <v>9</v>
      </c>
      <c r="Z23" s="206"/>
      <c r="AA23" s="207"/>
      <c r="AB23" s="206"/>
      <c r="AC23" s="207"/>
      <c r="AD23" s="206"/>
      <c r="AE23" s="207"/>
      <c r="AF23" s="206"/>
      <c r="AG23" s="207"/>
      <c r="AH23" s="206"/>
      <c r="AI23" s="207"/>
      <c r="AJ23" s="206"/>
      <c r="AK23" s="207"/>
      <c r="AL23" s="206"/>
      <c r="AM23" s="207"/>
      <c r="AN23" s="206"/>
      <c r="AO23" s="207"/>
      <c r="AP23" s="206"/>
      <c r="AQ23" s="207"/>
      <c r="AR23" s="206"/>
      <c r="AS23" s="207"/>
      <c r="AT23" s="206"/>
      <c r="AU23" s="18"/>
    </row>
    <row r="24" spans="1:47" s="54" customFormat="1" ht="15.75" x14ac:dyDescent="0.2">
      <c r="A24" s="153" t="s">
        <v>511</v>
      </c>
      <c r="B24" s="241" t="s">
        <v>512</v>
      </c>
      <c r="C24" s="155" t="s">
        <v>513</v>
      </c>
      <c r="D24" s="230"/>
      <c r="E24" s="229"/>
      <c r="F24" s="142"/>
      <c r="G24" s="143"/>
      <c r="H24" s="142"/>
      <c r="I24" s="143"/>
      <c r="J24" s="142"/>
      <c r="K24" s="143"/>
      <c r="L24" s="142"/>
      <c r="M24" s="143"/>
      <c r="N24" s="142"/>
      <c r="O24" s="143"/>
      <c r="P24" s="142"/>
      <c r="Q24" s="143"/>
      <c r="R24" s="142"/>
      <c r="S24" s="143"/>
      <c r="T24" s="142"/>
      <c r="U24" s="143"/>
      <c r="V24" s="206"/>
      <c r="W24" s="207"/>
      <c r="X24" s="224"/>
      <c r="Y24" s="224">
        <v>5</v>
      </c>
      <c r="Z24" s="142"/>
      <c r="AA24" s="143"/>
      <c r="AB24" s="142"/>
      <c r="AC24" s="143"/>
      <c r="AD24" s="142"/>
      <c r="AE24" s="143"/>
      <c r="AF24" s="142"/>
      <c r="AG24" s="143"/>
      <c r="AH24" s="142"/>
      <c r="AI24" s="143"/>
      <c r="AJ24" s="142"/>
      <c r="AK24" s="143"/>
      <c r="AL24" s="142"/>
      <c r="AM24" s="143"/>
      <c r="AN24" s="142"/>
      <c r="AO24" s="143"/>
      <c r="AP24" s="142"/>
      <c r="AQ24" s="143"/>
      <c r="AR24" s="142"/>
      <c r="AS24" s="143"/>
      <c r="AT24" s="142"/>
      <c r="AU24" s="18"/>
    </row>
    <row r="25" spans="1:47" s="54" customFormat="1" ht="15.75" x14ac:dyDescent="0.2">
      <c r="A25" s="153" t="s">
        <v>514</v>
      </c>
      <c r="B25" s="164" t="s">
        <v>515</v>
      </c>
      <c r="C25" s="160" t="s">
        <v>516</v>
      </c>
      <c r="D25" s="230"/>
      <c r="E25" s="229"/>
      <c r="F25" s="142"/>
      <c r="G25" s="143"/>
      <c r="H25" s="142"/>
      <c r="I25" s="143"/>
      <c r="J25" s="142"/>
      <c r="K25" s="143"/>
      <c r="L25" s="142"/>
      <c r="M25" s="143"/>
      <c r="N25" s="142"/>
      <c r="O25" s="143"/>
      <c r="P25" s="142"/>
      <c r="Q25" s="143"/>
      <c r="R25" s="142"/>
      <c r="S25" s="143"/>
      <c r="T25" s="142"/>
      <c r="U25" s="143"/>
      <c r="V25" s="206"/>
      <c r="W25" s="207"/>
      <c r="X25" s="224"/>
      <c r="Y25" s="224">
        <v>3</v>
      </c>
      <c r="Z25" s="142"/>
      <c r="AA25" s="143"/>
      <c r="AB25" s="142"/>
      <c r="AC25" s="143"/>
      <c r="AD25" s="142"/>
      <c r="AE25" s="143"/>
      <c r="AF25" s="142"/>
      <c r="AG25" s="143"/>
      <c r="AH25" s="142"/>
      <c r="AI25" s="143"/>
      <c r="AJ25" s="142"/>
      <c r="AK25" s="143"/>
      <c r="AL25" s="142"/>
      <c r="AM25" s="143"/>
      <c r="AN25" s="142"/>
      <c r="AO25" s="143"/>
      <c r="AP25" s="142"/>
      <c r="AQ25" s="143"/>
      <c r="AR25" s="142"/>
      <c r="AS25" s="143"/>
      <c r="AT25" s="142"/>
      <c r="AU25" s="18"/>
    </row>
    <row r="26" spans="1:47" s="54" customFormat="1" ht="31.5" x14ac:dyDescent="0.2">
      <c r="A26" s="153" t="s">
        <v>519</v>
      </c>
      <c r="B26" s="159" t="s">
        <v>520</v>
      </c>
      <c r="C26" s="160" t="s">
        <v>521</v>
      </c>
      <c r="D26" s="230"/>
      <c r="E26" s="229"/>
      <c r="F26" s="142"/>
      <c r="G26" s="143"/>
      <c r="H26" s="142"/>
      <c r="I26" s="143"/>
      <c r="J26" s="142"/>
      <c r="K26" s="143"/>
      <c r="L26" s="142"/>
      <c r="M26" s="143"/>
      <c r="N26" s="142"/>
      <c r="O26" s="143"/>
      <c r="P26" s="142"/>
      <c r="Q26" s="143"/>
      <c r="R26" s="142"/>
      <c r="S26" s="143"/>
      <c r="T26" s="142"/>
      <c r="U26" s="143"/>
      <c r="V26" s="206"/>
      <c r="W26" s="207"/>
      <c r="X26" s="224"/>
      <c r="Y26" s="224"/>
      <c r="Z26" s="142"/>
      <c r="AA26" s="143"/>
      <c r="AB26" s="142"/>
      <c r="AC26" s="143"/>
      <c r="AD26" s="142"/>
      <c r="AE26" s="143"/>
      <c r="AF26" s="142"/>
      <c r="AG26" s="143"/>
      <c r="AH26" s="142"/>
      <c r="AI26" s="143"/>
      <c r="AJ26" s="142"/>
      <c r="AK26" s="143"/>
      <c r="AL26" s="142"/>
      <c r="AM26" s="143"/>
      <c r="AN26" s="142"/>
      <c r="AO26" s="143"/>
      <c r="AP26" s="142"/>
      <c r="AQ26" s="143"/>
      <c r="AR26" s="142"/>
      <c r="AS26" s="143"/>
      <c r="AT26" s="142"/>
      <c r="AU26" s="18"/>
    </row>
    <row r="27" spans="1:47" s="54" customFormat="1" ht="15.75" x14ac:dyDescent="0.2">
      <c r="A27" s="153" t="s">
        <v>522</v>
      </c>
      <c r="B27" s="159" t="s">
        <v>523</v>
      </c>
      <c r="C27" s="160" t="s">
        <v>524</v>
      </c>
      <c r="D27" s="230"/>
      <c r="E27" s="229"/>
      <c r="F27" s="142"/>
      <c r="G27" s="143"/>
      <c r="H27" s="142"/>
      <c r="I27" s="143"/>
      <c r="J27" s="142"/>
      <c r="K27" s="143"/>
      <c r="L27" s="142"/>
      <c r="M27" s="143"/>
      <c r="N27" s="142"/>
      <c r="O27" s="143"/>
      <c r="P27" s="142"/>
      <c r="Q27" s="143"/>
      <c r="R27" s="142"/>
      <c r="S27" s="143"/>
      <c r="T27" s="142"/>
      <c r="U27" s="143"/>
      <c r="V27" s="206"/>
      <c r="W27" s="207"/>
      <c r="X27" s="224"/>
      <c r="Y27" s="224">
        <v>1</v>
      </c>
      <c r="Z27" s="142"/>
      <c r="AA27" s="143"/>
      <c r="AB27" s="142"/>
      <c r="AC27" s="143"/>
      <c r="AD27" s="142"/>
      <c r="AE27" s="143"/>
      <c r="AF27" s="142"/>
      <c r="AG27" s="143"/>
      <c r="AH27" s="142"/>
      <c r="AI27" s="143"/>
      <c r="AJ27" s="142"/>
      <c r="AK27" s="143"/>
      <c r="AL27" s="142"/>
      <c r="AM27" s="143"/>
      <c r="AN27" s="142"/>
      <c r="AO27" s="143"/>
      <c r="AP27" s="142"/>
      <c r="AQ27" s="143"/>
      <c r="AR27" s="142"/>
      <c r="AS27" s="143"/>
      <c r="AT27" s="142"/>
      <c r="AU27" s="18"/>
    </row>
    <row r="28" spans="1:47" s="54" customFormat="1" ht="15.75" x14ac:dyDescent="0.2">
      <c r="A28" s="153" t="s">
        <v>528</v>
      </c>
      <c r="B28" s="159" t="s">
        <v>529</v>
      </c>
      <c r="C28" s="160" t="s">
        <v>530</v>
      </c>
      <c r="D28" s="230"/>
      <c r="E28" s="229"/>
      <c r="F28" s="142"/>
      <c r="G28" s="143"/>
      <c r="H28" s="142"/>
      <c r="I28" s="143"/>
      <c r="J28" s="142"/>
      <c r="K28" s="143"/>
      <c r="L28" s="142"/>
      <c r="M28" s="143"/>
      <c r="N28" s="142"/>
      <c r="O28" s="143"/>
      <c r="P28" s="142"/>
      <c r="Q28" s="143"/>
      <c r="R28" s="142"/>
      <c r="S28" s="143"/>
      <c r="T28" s="142"/>
      <c r="U28" s="143"/>
      <c r="V28" s="206"/>
      <c r="W28" s="207"/>
      <c r="X28" s="224"/>
      <c r="Y28" s="224"/>
      <c r="Z28" s="142"/>
      <c r="AA28" s="143"/>
      <c r="AB28" s="142"/>
      <c r="AC28" s="143"/>
      <c r="AD28" s="142"/>
      <c r="AE28" s="143"/>
      <c r="AF28" s="142"/>
      <c r="AG28" s="143"/>
      <c r="AH28" s="142"/>
      <c r="AI28" s="143"/>
      <c r="AJ28" s="142"/>
      <c r="AK28" s="143"/>
      <c r="AL28" s="142"/>
      <c r="AM28" s="143"/>
      <c r="AN28" s="142"/>
      <c r="AO28" s="143"/>
      <c r="AP28" s="142"/>
      <c r="AQ28" s="143"/>
      <c r="AR28" s="142"/>
      <c r="AS28" s="143"/>
      <c r="AT28" s="142"/>
      <c r="AU28" s="18"/>
    </row>
    <row r="29" spans="1:47" s="54" customFormat="1" ht="15.75" x14ac:dyDescent="0.2">
      <c r="A29" s="157" t="s">
        <v>346</v>
      </c>
      <c r="B29" s="161" t="s">
        <v>347</v>
      </c>
      <c r="C29" s="161" t="s">
        <v>95</v>
      </c>
      <c r="D29" s="230"/>
      <c r="E29" s="229"/>
      <c r="F29" s="206"/>
      <c r="G29" s="207"/>
      <c r="H29" s="206"/>
      <c r="I29" s="207"/>
      <c r="J29" s="206"/>
      <c r="K29" s="207"/>
      <c r="L29" s="206"/>
      <c r="M29" s="207"/>
      <c r="N29" s="206"/>
      <c r="O29" s="207"/>
      <c r="P29" s="206"/>
      <c r="Q29" s="207"/>
      <c r="R29" s="206"/>
      <c r="S29" s="207"/>
      <c r="T29" s="206"/>
      <c r="U29" s="207"/>
      <c r="V29" s="206"/>
      <c r="W29" s="207"/>
      <c r="X29" s="226"/>
      <c r="Y29" s="226">
        <f>SUM(Y30:Y40)</f>
        <v>29</v>
      </c>
      <c r="Z29" s="206"/>
      <c r="AA29" s="207"/>
      <c r="AB29" s="206"/>
      <c r="AC29" s="207"/>
      <c r="AD29" s="206"/>
      <c r="AE29" s="207"/>
      <c r="AF29" s="206"/>
      <c r="AG29" s="207"/>
      <c r="AH29" s="206"/>
      <c r="AI29" s="207"/>
      <c r="AJ29" s="206"/>
      <c r="AK29" s="207"/>
      <c r="AL29" s="206"/>
      <c r="AM29" s="207"/>
      <c r="AN29" s="206"/>
      <c r="AO29" s="207"/>
      <c r="AP29" s="206"/>
      <c r="AQ29" s="207"/>
      <c r="AR29" s="206"/>
      <c r="AS29" s="207"/>
      <c r="AT29" s="206"/>
      <c r="AU29" s="18"/>
    </row>
    <row r="30" spans="1:47" s="54" customFormat="1" ht="15.75" x14ac:dyDescent="0.2">
      <c r="A30" s="153" t="s">
        <v>549</v>
      </c>
      <c r="B30" s="164" t="s">
        <v>550</v>
      </c>
      <c r="C30" s="160" t="s">
        <v>551</v>
      </c>
      <c r="D30" s="230"/>
      <c r="E30" s="229"/>
      <c r="F30" s="142"/>
      <c r="G30" s="143"/>
      <c r="H30" s="142"/>
      <c r="I30" s="143"/>
      <c r="J30" s="142"/>
      <c r="K30" s="143"/>
      <c r="L30" s="142"/>
      <c r="M30" s="143"/>
      <c r="N30" s="142"/>
      <c r="O30" s="143"/>
      <c r="P30" s="142"/>
      <c r="Q30" s="143"/>
      <c r="R30" s="142"/>
      <c r="S30" s="143"/>
      <c r="T30" s="142"/>
      <c r="U30" s="143"/>
      <c r="V30" s="206"/>
      <c r="W30" s="207"/>
      <c r="X30" s="224"/>
      <c r="Y30" s="224">
        <v>7</v>
      </c>
      <c r="Z30" s="142"/>
      <c r="AA30" s="143"/>
      <c r="AB30" s="142"/>
      <c r="AC30" s="143"/>
      <c r="AD30" s="142"/>
      <c r="AE30" s="143"/>
      <c r="AF30" s="142"/>
      <c r="AG30" s="143"/>
      <c r="AH30" s="142"/>
      <c r="AI30" s="143"/>
      <c r="AJ30" s="142"/>
      <c r="AK30" s="143"/>
      <c r="AL30" s="142"/>
      <c r="AM30" s="143"/>
      <c r="AN30" s="142"/>
      <c r="AO30" s="143"/>
      <c r="AP30" s="142"/>
      <c r="AQ30" s="143"/>
      <c r="AR30" s="142"/>
      <c r="AS30" s="143"/>
      <c r="AT30" s="142"/>
      <c r="AU30" s="18"/>
    </row>
    <row r="31" spans="1:47" s="54" customFormat="1" ht="15.75" x14ac:dyDescent="0.2">
      <c r="A31" s="153" t="s">
        <v>558</v>
      </c>
      <c r="B31" s="242" t="s">
        <v>559</v>
      </c>
      <c r="C31" s="160" t="s">
        <v>560</v>
      </c>
      <c r="D31" s="230"/>
      <c r="E31" s="229"/>
      <c r="F31" s="142"/>
      <c r="G31" s="143"/>
      <c r="H31" s="142"/>
      <c r="I31" s="143"/>
      <c r="J31" s="142"/>
      <c r="K31" s="143"/>
      <c r="L31" s="142"/>
      <c r="M31" s="143"/>
      <c r="N31" s="142"/>
      <c r="O31" s="143"/>
      <c r="P31" s="142"/>
      <c r="Q31" s="143"/>
      <c r="R31" s="142"/>
      <c r="S31" s="143"/>
      <c r="T31" s="142"/>
      <c r="U31" s="143"/>
      <c r="V31" s="206"/>
      <c r="W31" s="207"/>
      <c r="X31" s="224"/>
      <c r="Y31" s="224">
        <v>3</v>
      </c>
      <c r="Z31" s="142"/>
      <c r="AA31" s="143"/>
      <c r="AB31" s="142"/>
      <c r="AC31" s="143"/>
      <c r="AD31" s="142"/>
      <c r="AE31" s="143"/>
      <c r="AF31" s="142"/>
      <c r="AG31" s="143"/>
      <c r="AH31" s="142"/>
      <c r="AI31" s="143"/>
      <c r="AJ31" s="142"/>
      <c r="AK31" s="143"/>
      <c r="AL31" s="142"/>
      <c r="AM31" s="143"/>
      <c r="AN31" s="142"/>
      <c r="AO31" s="143"/>
      <c r="AP31" s="142"/>
      <c r="AQ31" s="143"/>
      <c r="AR31" s="142"/>
      <c r="AS31" s="143"/>
      <c r="AT31" s="142"/>
      <c r="AU31" s="18"/>
    </row>
    <row r="32" spans="1:47" s="54" customFormat="1" ht="15.75" x14ac:dyDescent="0.2">
      <c r="A32" s="153" t="s">
        <v>929</v>
      </c>
      <c r="B32" s="172" t="s">
        <v>930</v>
      </c>
      <c r="C32" s="160" t="s">
        <v>931</v>
      </c>
      <c r="D32" s="230"/>
      <c r="E32" s="229"/>
      <c r="F32" s="142"/>
      <c r="G32" s="143"/>
      <c r="H32" s="142"/>
      <c r="I32" s="143"/>
      <c r="J32" s="142"/>
      <c r="K32" s="143"/>
      <c r="L32" s="142"/>
      <c r="M32" s="143"/>
      <c r="N32" s="142"/>
      <c r="O32" s="143"/>
      <c r="P32" s="142"/>
      <c r="Q32" s="143"/>
      <c r="R32" s="142"/>
      <c r="S32" s="143"/>
      <c r="T32" s="142"/>
      <c r="U32" s="143"/>
      <c r="V32" s="206"/>
      <c r="W32" s="207"/>
      <c r="X32" s="224"/>
      <c r="Y32" s="224"/>
      <c r="Z32" s="142"/>
      <c r="AA32" s="143"/>
      <c r="AB32" s="142"/>
      <c r="AC32" s="143"/>
      <c r="AD32" s="142"/>
      <c r="AE32" s="143"/>
      <c r="AF32" s="142"/>
      <c r="AG32" s="143"/>
      <c r="AH32" s="142"/>
      <c r="AI32" s="143"/>
      <c r="AJ32" s="142"/>
      <c r="AK32" s="143"/>
      <c r="AL32" s="142"/>
      <c r="AM32" s="143"/>
      <c r="AN32" s="142"/>
      <c r="AO32" s="143"/>
      <c r="AP32" s="142"/>
      <c r="AQ32" s="143"/>
      <c r="AR32" s="142"/>
      <c r="AS32" s="143"/>
      <c r="AT32" s="142"/>
      <c r="AU32" s="18"/>
    </row>
    <row r="33" spans="1:47" s="54" customFormat="1" ht="15.75" x14ac:dyDescent="0.2">
      <c r="A33" s="153" t="s">
        <v>932</v>
      </c>
      <c r="B33" s="242" t="s">
        <v>933</v>
      </c>
      <c r="C33" s="160" t="s">
        <v>934</v>
      </c>
      <c r="D33" s="230"/>
      <c r="E33" s="229"/>
      <c r="F33" s="142"/>
      <c r="G33" s="143"/>
      <c r="H33" s="142"/>
      <c r="I33" s="143"/>
      <c r="J33" s="142"/>
      <c r="K33" s="143"/>
      <c r="L33" s="142"/>
      <c r="M33" s="143"/>
      <c r="N33" s="142"/>
      <c r="O33" s="143"/>
      <c r="P33" s="142"/>
      <c r="Q33" s="143"/>
      <c r="R33" s="142"/>
      <c r="S33" s="143"/>
      <c r="T33" s="142"/>
      <c r="U33" s="143"/>
      <c r="V33" s="206"/>
      <c r="W33" s="207"/>
      <c r="X33" s="224"/>
      <c r="Y33" s="224"/>
      <c r="Z33" s="142"/>
      <c r="AA33" s="143"/>
      <c r="AB33" s="142"/>
      <c r="AC33" s="143"/>
      <c r="AD33" s="142"/>
      <c r="AE33" s="143"/>
      <c r="AF33" s="142"/>
      <c r="AG33" s="143"/>
      <c r="AH33" s="142"/>
      <c r="AI33" s="143"/>
      <c r="AJ33" s="142"/>
      <c r="AK33" s="143"/>
      <c r="AL33" s="142"/>
      <c r="AM33" s="143"/>
      <c r="AN33" s="142"/>
      <c r="AO33" s="143"/>
      <c r="AP33" s="142"/>
      <c r="AQ33" s="143"/>
      <c r="AR33" s="142"/>
      <c r="AS33" s="143"/>
      <c r="AT33" s="142"/>
      <c r="AU33" s="18"/>
    </row>
    <row r="34" spans="1:47" s="54" customFormat="1" ht="15.75" x14ac:dyDescent="0.2">
      <c r="A34" s="153" t="s">
        <v>935</v>
      </c>
      <c r="B34" s="242" t="s">
        <v>936</v>
      </c>
      <c r="C34" s="160" t="s">
        <v>937</v>
      </c>
      <c r="D34" s="230"/>
      <c r="E34" s="229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142"/>
      <c r="Q34" s="143"/>
      <c r="R34" s="142"/>
      <c r="S34" s="143"/>
      <c r="T34" s="142"/>
      <c r="U34" s="143"/>
      <c r="V34" s="206"/>
      <c r="W34" s="207"/>
      <c r="X34" s="224"/>
      <c r="Y34" s="224"/>
      <c r="Z34" s="142"/>
      <c r="AA34" s="143"/>
      <c r="AB34" s="142"/>
      <c r="AC34" s="143"/>
      <c r="AD34" s="142"/>
      <c r="AE34" s="143"/>
      <c r="AF34" s="142"/>
      <c r="AG34" s="143"/>
      <c r="AH34" s="142"/>
      <c r="AI34" s="143"/>
      <c r="AJ34" s="142"/>
      <c r="AK34" s="143"/>
      <c r="AL34" s="142"/>
      <c r="AM34" s="143"/>
      <c r="AN34" s="142"/>
      <c r="AO34" s="143"/>
      <c r="AP34" s="142"/>
      <c r="AQ34" s="143"/>
      <c r="AR34" s="142"/>
      <c r="AS34" s="143"/>
      <c r="AT34" s="142"/>
      <c r="AU34" s="18"/>
    </row>
    <row r="35" spans="1:47" s="54" customFormat="1" ht="15.75" x14ac:dyDescent="0.2">
      <c r="A35" s="153" t="s">
        <v>561</v>
      </c>
      <c r="B35" s="242" t="s">
        <v>562</v>
      </c>
      <c r="C35" s="160" t="s">
        <v>563</v>
      </c>
      <c r="D35" s="230"/>
      <c r="E35" s="229"/>
      <c r="F35" s="142"/>
      <c r="G35" s="143"/>
      <c r="H35" s="142"/>
      <c r="I35" s="143"/>
      <c r="J35" s="142"/>
      <c r="K35" s="143"/>
      <c r="L35" s="142"/>
      <c r="M35" s="143"/>
      <c r="N35" s="142"/>
      <c r="O35" s="143"/>
      <c r="P35" s="142"/>
      <c r="Q35" s="143"/>
      <c r="R35" s="142"/>
      <c r="S35" s="143"/>
      <c r="T35" s="142"/>
      <c r="U35" s="143"/>
      <c r="V35" s="206"/>
      <c r="W35" s="207"/>
      <c r="X35" s="224"/>
      <c r="Y35" s="224">
        <v>4</v>
      </c>
      <c r="Z35" s="142"/>
      <c r="AA35" s="143"/>
      <c r="AB35" s="142"/>
      <c r="AC35" s="143"/>
      <c r="AD35" s="142"/>
      <c r="AE35" s="143"/>
      <c r="AF35" s="142"/>
      <c r="AG35" s="143"/>
      <c r="AH35" s="142"/>
      <c r="AI35" s="143"/>
      <c r="AJ35" s="142"/>
      <c r="AK35" s="143"/>
      <c r="AL35" s="142"/>
      <c r="AM35" s="143"/>
      <c r="AN35" s="142"/>
      <c r="AO35" s="143"/>
      <c r="AP35" s="142"/>
      <c r="AQ35" s="143"/>
      <c r="AR35" s="142"/>
      <c r="AS35" s="143"/>
      <c r="AT35" s="142"/>
      <c r="AU35" s="18"/>
    </row>
    <row r="36" spans="1:47" s="54" customFormat="1" ht="15.75" x14ac:dyDescent="0.2">
      <c r="A36" s="153" t="s">
        <v>938</v>
      </c>
      <c r="B36" s="242" t="s">
        <v>939</v>
      </c>
      <c r="C36" s="160" t="s">
        <v>940</v>
      </c>
      <c r="D36" s="230"/>
      <c r="E36" s="229"/>
      <c r="F36" s="142"/>
      <c r="G36" s="143"/>
      <c r="H36" s="142"/>
      <c r="I36" s="143"/>
      <c r="J36" s="142"/>
      <c r="K36" s="143"/>
      <c r="L36" s="142"/>
      <c r="M36" s="143"/>
      <c r="N36" s="142"/>
      <c r="O36" s="143"/>
      <c r="P36" s="142"/>
      <c r="Q36" s="143"/>
      <c r="R36" s="142"/>
      <c r="S36" s="143"/>
      <c r="T36" s="142"/>
      <c r="U36" s="143"/>
      <c r="V36" s="206"/>
      <c r="W36" s="207"/>
      <c r="X36" s="224"/>
      <c r="Y36" s="224">
        <v>9</v>
      </c>
      <c r="Z36" s="142"/>
      <c r="AA36" s="143"/>
      <c r="AB36" s="142"/>
      <c r="AC36" s="143"/>
      <c r="AD36" s="142"/>
      <c r="AE36" s="143"/>
      <c r="AF36" s="142"/>
      <c r="AG36" s="143"/>
      <c r="AH36" s="142"/>
      <c r="AI36" s="143"/>
      <c r="AJ36" s="142"/>
      <c r="AK36" s="143"/>
      <c r="AL36" s="142"/>
      <c r="AM36" s="143"/>
      <c r="AN36" s="142"/>
      <c r="AO36" s="143"/>
      <c r="AP36" s="142"/>
      <c r="AQ36" s="143"/>
      <c r="AR36" s="142"/>
      <c r="AS36" s="143"/>
      <c r="AT36" s="142"/>
      <c r="AU36" s="18"/>
    </row>
    <row r="37" spans="1:47" s="54" customFormat="1" ht="15.75" x14ac:dyDescent="0.2">
      <c r="A37" s="153" t="s">
        <v>941</v>
      </c>
      <c r="B37" s="242" t="s">
        <v>942</v>
      </c>
      <c r="C37" s="160" t="s">
        <v>943</v>
      </c>
      <c r="D37" s="230"/>
      <c r="E37" s="229"/>
      <c r="F37" s="142"/>
      <c r="G37" s="143"/>
      <c r="H37" s="142"/>
      <c r="I37" s="143"/>
      <c r="J37" s="142"/>
      <c r="K37" s="143"/>
      <c r="L37" s="142"/>
      <c r="M37" s="143"/>
      <c r="N37" s="142"/>
      <c r="O37" s="143"/>
      <c r="P37" s="142"/>
      <c r="Q37" s="143"/>
      <c r="R37" s="142"/>
      <c r="S37" s="143"/>
      <c r="T37" s="142"/>
      <c r="U37" s="143"/>
      <c r="V37" s="206"/>
      <c r="W37" s="207"/>
      <c r="X37" s="224"/>
      <c r="Y37" s="224">
        <v>6</v>
      </c>
      <c r="Z37" s="142"/>
      <c r="AA37" s="143"/>
      <c r="AB37" s="142"/>
      <c r="AC37" s="143"/>
      <c r="AD37" s="142"/>
      <c r="AE37" s="143"/>
      <c r="AF37" s="142"/>
      <c r="AG37" s="143"/>
      <c r="AH37" s="142"/>
      <c r="AI37" s="143"/>
      <c r="AJ37" s="142"/>
      <c r="AK37" s="143"/>
      <c r="AL37" s="142"/>
      <c r="AM37" s="143"/>
      <c r="AN37" s="142"/>
      <c r="AO37" s="143"/>
      <c r="AP37" s="142"/>
      <c r="AQ37" s="143"/>
      <c r="AR37" s="142"/>
      <c r="AS37" s="143"/>
      <c r="AT37" s="142"/>
      <c r="AU37" s="18"/>
    </row>
    <row r="38" spans="1:47" s="54" customFormat="1" ht="15.75" x14ac:dyDescent="0.2">
      <c r="A38" s="153" t="s">
        <v>944</v>
      </c>
      <c r="B38" s="242" t="s">
        <v>945</v>
      </c>
      <c r="C38" s="160" t="s">
        <v>946</v>
      </c>
      <c r="D38" s="230"/>
      <c r="E38" s="229"/>
      <c r="F38" s="142"/>
      <c r="G38" s="143"/>
      <c r="H38" s="142"/>
      <c r="I38" s="143"/>
      <c r="J38" s="142"/>
      <c r="K38" s="143"/>
      <c r="L38" s="142"/>
      <c r="M38" s="143"/>
      <c r="N38" s="142"/>
      <c r="O38" s="143"/>
      <c r="P38" s="142"/>
      <c r="Q38" s="143"/>
      <c r="R38" s="142"/>
      <c r="S38" s="143"/>
      <c r="T38" s="142"/>
      <c r="U38" s="143"/>
      <c r="V38" s="206"/>
      <c r="W38" s="207"/>
      <c r="X38" s="224"/>
      <c r="Y38" s="224"/>
      <c r="Z38" s="142"/>
      <c r="AA38" s="143"/>
      <c r="AB38" s="142"/>
      <c r="AC38" s="143"/>
      <c r="AD38" s="142"/>
      <c r="AE38" s="143"/>
      <c r="AF38" s="142"/>
      <c r="AG38" s="143"/>
      <c r="AH38" s="142"/>
      <c r="AI38" s="143"/>
      <c r="AJ38" s="142"/>
      <c r="AK38" s="143"/>
      <c r="AL38" s="142"/>
      <c r="AM38" s="143"/>
      <c r="AN38" s="142"/>
      <c r="AO38" s="143"/>
      <c r="AP38" s="142"/>
      <c r="AQ38" s="143"/>
      <c r="AR38" s="142"/>
      <c r="AS38" s="143"/>
      <c r="AT38" s="142"/>
      <c r="AU38" s="18"/>
    </row>
    <row r="39" spans="1:47" s="54" customFormat="1" ht="15.75" x14ac:dyDescent="0.2">
      <c r="A39" s="153" t="s">
        <v>947</v>
      </c>
      <c r="B39" s="242" t="s">
        <v>948</v>
      </c>
      <c r="C39" s="160" t="s">
        <v>949</v>
      </c>
      <c r="D39" s="230"/>
      <c r="E39" s="229"/>
      <c r="F39" s="142"/>
      <c r="G39" s="143"/>
      <c r="H39" s="142"/>
      <c r="I39" s="143"/>
      <c r="J39" s="142"/>
      <c r="K39" s="143"/>
      <c r="L39" s="142"/>
      <c r="M39" s="143"/>
      <c r="N39" s="142"/>
      <c r="O39" s="143"/>
      <c r="P39" s="142"/>
      <c r="Q39" s="143"/>
      <c r="R39" s="142"/>
      <c r="S39" s="143"/>
      <c r="T39" s="142"/>
      <c r="U39" s="143"/>
      <c r="V39" s="206"/>
      <c r="W39" s="207"/>
      <c r="X39" s="224"/>
      <c r="Y39" s="224"/>
      <c r="Z39" s="142"/>
      <c r="AA39" s="143"/>
      <c r="AB39" s="142"/>
      <c r="AC39" s="143"/>
      <c r="AD39" s="142"/>
      <c r="AE39" s="143"/>
      <c r="AF39" s="142"/>
      <c r="AG39" s="143"/>
      <c r="AH39" s="142"/>
      <c r="AI39" s="143"/>
      <c r="AJ39" s="142"/>
      <c r="AK39" s="143"/>
      <c r="AL39" s="142"/>
      <c r="AM39" s="143"/>
      <c r="AN39" s="142"/>
      <c r="AO39" s="143"/>
      <c r="AP39" s="142"/>
      <c r="AQ39" s="143"/>
      <c r="AR39" s="142"/>
      <c r="AS39" s="143"/>
      <c r="AT39" s="142"/>
      <c r="AU39" s="18"/>
    </row>
    <row r="40" spans="1:47" s="54" customFormat="1" ht="15.75" x14ac:dyDescent="0.2">
      <c r="A40" s="153" t="s">
        <v>950</v>
      </c>
      <c r="B40" s="242" t="s">
        <v>831</v>
      </c>
      <c r="C40" s="160" t="s">
        <v>951</v>
      </c>
      <c r="D40" s="230"/>
      <c r="E40" s="229"/>
      <c r="F40" s="142"/>
      <c r="G40" s="143"/>
      <c r="H40" s="142"/>
      <c r="I40" s="143"/>
      <c r="J40" s="142"/>
      <c r="K40" s="143"/>
      <c r="L40" s="142"/>
      <c r="M40" s="143"/>
      <c r="N40" s="142"/>
      <c r="O40" s="143"/>
      <c r="P40" s="142"/>
      <c r="Q40" s="143"/>
      <c r="R40" s="142"/>
      <c r="S40" s="143"/>
      <c r="T40" s="142"/>
      <c r="U40" s="143"/>
      <c r="V40" s="206"/>
      <c r="W40" s="207"/>
      <c r="X40" s="224"/>
      <c r="Y40" s="224"/>
      <c r="Z40" s="142"/>
      <c r="AA40" s="143"/>
      <c r="AB40" s="142"/>
      <c r="AC40" s="143"/>
      <c r="AD40" s="142"/>
      <c r="AE40" s="143"/>
      <c r="AF40" s="142"/>
      <c r="AG40" s="143"/>
      <c r="AH40" s="142"/>
      <c r="AI40" s="143"/>
      <c r="AJ40" s="142"/>
      <c r="AK40" s="143"/>
      <c r="AL40" s="142"/>
      <c r="AM40" s="143"/>
      <c r="AN40" s="142"/>
      <c r="AO40" s="143"/>
      <c r="AP40" s="142"/>
      <c r="AQ40" s="143"/>
      <c r="AR40" s="142"/>
      <c r="AS40" s="143"/>
      <c r="AT40" s="142"/>
      <c r="AU40" s="18"/>
    </row>
    <row r="41" spans="1:47" s="54" customFormat="1" ht="15.75" x14ac:dyDescent="0.2">
      <c r="A41" s="156" t="s">
        <v>359</v>
      </c>
      <c r="B41" s="157" t="s">
        <v>360</v>
      </c>
      <c r="C41" s="156" t="s">
        <v>95</v>
      </c>
      <c r="D41" s="230"/>
      <c r="E41" s="229"/>
      <c r="F41" s="206"/>
      <c r="G41" s="207"/>
      <c r="H41" s="206"/>
      <c r="I41" s="207"/>
      <c r="J41" s="206"/>
      <c r="K41" s="207"/>
      <c r="L41" s="206"/>
      <c r="M41" s="207"/>
      <c r="N41" s="206"/>
      <c r="O41" s="207"/>
      <c r="P41" s="206"/>
      <c r="Q41" s="207"/>
      <c r="R41" s="206"/>
      <c r="S41" s="207"/>
      <c r="T41" s="206"/>
      <c r="U41" s="207"/>
      <c r="V41" s="206"/>
      <c r="W41" s="207"/>
      <c r="X41" s="226"/>
      <c r="Y41" s="226">
        <f>SUM(Y42:Y48)</f>
        <v>16</v>
      </c>
      <c r="Z41" s="206"/>
      <c r="AA41" s="207"/>
      <c r="AB41" s="206"/>
      <c r="AC41" s="207"/>
      <c r="AD41" s="206"/>
      <c r="AE41" s="207"/>
      <c r="AF41" s="206"/>
      <c r="AG41" s="207"/>
      <c r="AH41" s="206"/>
      <c r="AI41" s="207"/>
      <c r="AJ41" s="206"/>
      <c r="AK41" s="207"/>
      <c r="AL41" s="206"/>
      <c r="AM41" s="207"/>
      <c r="AN41" s="206"/>
      <c r="AO41" s="207"/>
      <c r="AP41" s="206"/>
      <c r="AQ41" s="207"/>
      <c r="AR41" s="206"/>
      <c r="AS41" s="207"/>
      <c r="AT41" s="206"/>
      <c r="AU41" s="18"/>
    </row>
    <row r="42" spans="1:47" s="54" customFormat="1" ht="15.75" x14ac:dyDescent="0.2">
      <c r="A42" s="153" t="s">
        <v>570</v>
      </c>
      <c r="B42" s="172" t="s">
        <v>571</v>
      </c>
      <c r="C42" s="160" t="s">
        <v>572</v>
      </c>
      <c r="D42" s="230"/>
      <c r="E42" s="229"/>
      <c r="F42" s="142"/>
      <c r="G42" s="143"/>
      <c r="H42" s="142"/>
      <c r="I42" s="143"/>
      <c r="J42" s="142"/>
      <c r="K42" s="143"/>
      <c r="L42" s="142"/>
      <c r="M42" s="143"/>
      <c r="N42" s="142"/>
      <c r="O42" s="143"/>
      <c r="P42" s="142"/>
      <c r="Q42" s="143"/>
      <c r="R42" s="142"/>
      <c r="S42" s="143"/>
      <c r="T42" s="142"/>
      <c r="U42" s="143"/>
      <c r="V42" s="206"/>
      <c r="W42" s="207"/>
      <c r="X42" s="224"/>
      <c r="Y42" s="224">
        <v>9</v>
      </c>
      <c r="Z42" s="142"/>
      <c r="AA42" s="143"/>
      <c r="AB42" s="142"/>
      <c r="AC42" s="143"/>
      <c r="AD42" s="142"/>
      <c r="AE42" s="143"/>
      <c r="AF42" s="142"/>
      <c r="AG42" s="143"/>
      <c r="AH42" s="142"/>
      <c r="AI42" s="143"/>
      <c r="AJ42" s="142"/>
      <c r="AK42" s="143"/>
      <c r="AL42" s="142"/>
      <c r="AM42" s="143"/>
      <c r="AN42" s="142"/>
      <c r="AO42" s="143"/>
      <c r="AP42" s="142"/>
      <c r="AQ42" s="143"/>
      <c r="AR42" s="142"/>
      <c r="AS42" s="143"/>
      <c r="AT42" s="142"/>
      <c r="AU42" s="18"/>
    </row>
    <row r="43" spans="1:47" s="54" customFormat="1" ht="15.75" x14ac:dyDescent="0.2">
      <c r="A43" s="153" t="s">
        <v>575</v>
      </c>
      <c r="B43" s="242" t="s">
        <v>576</v>
      </c>
      <c r="C43" s="160" t="s">
        <v>577</v>
      </c>
      <c r="D43" s="230"/>
      <c r="E43" s="229"/>
      <c r="F43" s="142"/>
      <c r="G43" s="143"/>
      <c r="H43" s="142"/>
      <c r="I43" s="143"/>
      <c r="J43" s="142"/>
      <c r="K43" s="143"/>
      <c r="L43" s="142"/>
      <c r="M43" s="143"/>
      <c r="N43" s="142"/>
      <c r="O43" s="143"/>
      <c r="P43" s="142"/>
      <c r="Q43" s="143"/>
      <c r="R43" s="142"/>
      <c r="S43" s="143"/>
      <c r="T43" s="142"/>
      <c r="U43" s="143"/>
      <c r="V43" s="206"/>
      <c r="W43" s="207"/>
      <c r="X43" s="224"/>
      <c r="Y43" s="224">
        <v>1</v>
      </c>
      <c r="Z43" s="142"/>
      <c r="AA43" s="143"/>
      <c r="AB43" s="142"/>
      <c r="AC43" s="143"/>
      <c r="AD43" s="142"/>
      <c r="AE43" s="143"/>
      <c r="AF43" s="142"/>
      <c r="AG43" s="143"/>
      <c r="AH43" s="142"/>
      <c r="AI43" s="143"/>
      <c r="AJ43" s="142"/>
      <c r="AK43" s="143"/>
      <c r="AL43" s="142"/>
      <c r="AM43" s="143"/>
      <c r="AN43" s="142"/>
      <c r="AO43" s="143"/>
      <c r="AP43" s="142"/>
      <c r="AQ43" s="143"/>
      <c r="AR43" s="142"/>
      <c r="AS43" s="143"/>
      <c r="AT43" s="142"/>
      <c r="AU43" s="18"/>
    </row>
    <row r="44" spans="1:47" s="54" customFormat="1" ht="15.75" x14ac:dyDescent="0.2">
      <c r="A44" s="153" t="s">
        <v>581</v>
      </c>
      <c r="B44" s="242" t="s">
        <v>582</v>
      </c>
      <c r="C44" s="160" t="s">
        <v>583</v>
      </c>
      <c r="D44" s="230"/>
      <c r="E44" s="229"/>
      <c r="F44" s="142"/>
      <c r="G44" s="143"/>
      <c r="H44" s="142"/>
      <c r="I44" s="143"/>
      <c r="J44" s="142"/>
      <c r="K44" s="143"/>
      <c r="L44" s="142"/>
      <c r="M44" s="143"/>
      <c r="N44" s="142"/>
      <c r="O44" s="143"/>
      <c r="P44" s="142"/>
      <c r="Q44" s="143"/>
      <c r="R44" s="142"/>
      <c r="S44" s="143"/>
      <c r="T44" s="142"/>
      <c r="U44" s="143"/>
      <c r="V44" s="206"/>
      <c r="W44" s="207"/>
      <c r="X44" s="224"/>
      <c r="Y44" s="224">
        <v>1</v>
      </c>
      <c r="Z44" s="142"/>
      <c r="AA44" s="143"/>
      <c r="AB44" s="142"/>
      <c r="AC44" s="143"/>
      <c r="AD44" s="142"/>
      <c r="AE44" s="143"/>
      <c r="AF44" s="142"/>
      <c r="AG44" s="143"/>
      <c r="AH44" s="142"/>
      <c r="AI44" s="143"/>
      <c r="AJ44" s="142"/>
      <c r="AK44" s="143"/>
      <c r="AL44" s="142"/>
      <c r="AM44" s="143"/>
      <c r="AN44" s="142"/>
      <c r="AO44" s="143"/>
      <c r="AP44" s="142"/>
      <c r="AQ44" s="143"/>
      <c r="AR44" s="142"/>
      <c r="AS44" s="143"/>
      <c r="AT44" s="142"/>
      <c r="AU44" s="18"/>
    </row>
    <row r="45" spans="1:47" s="54" customFormat="1" ht="47.25" x14ac:dyDescent="0.2">
      <c r="A45" s="153" t="s">
        <v>790</v>
      </c>
      <c r="B45" s="172" t="s">
        <v>791</v>
      </c>
      <c r="C45" s="160" t="s">
        <v>792</v>
      </c>
      <c r="D45" s="230"/>
      <c r="E45" s="229"/>
      <c r="F45" s="142"/>
      <c r="G45" s="143"/>
      <c r="H45" s="142"/>
      <c r="I45" s="143"/>
      <c r="J45" s="142"/>
      <c r="K45" s="143"/>
      <c r="L45" s="142"/>
      <c r="M45" s="143"/>
      <c r="N45" s="142"/>
      <c r="O45" s="143"/>
      <c r="P45" s="142"/>
      <c r="Q45" s="143"/>
      <c r="R45" s="142"/>
      <c r="S45" s="143"/>
      <c r="T45" s="142"/>
      <c r="U45" s="143"/>
      <c r="V45" s="206"/>
      <c r="W45" s="207"/>
      <c r="X45" s="224"/>
      <c r="Y45" s="224">
        <v>1</v>
      </c>
      <c r="Z45" s="142"/>
      <c r="AA45" s="143"/>
      <c r="AB45" s="142"/>
      <c r="AC45" s="143"/>
      <c r="AD45" s="142"/>
      <c r="AE45" s="143"/>
      <c r="AF45" s="142"/>
      <c r="AG45" s="143"/>
      <c r="AH45" s="142"/>
      <c r="AI45" s="143"/>
      <c r="AJ45" s="142"/>
      <c r="AK45" s="143"/>
      <c r="AL45" s="142"/>
      <c r="AM45" s="143"/>
      <c r="AN45" s="142"/>
      <c r="AO45" s="143"/>
      <c r="AP45" s="142"/>
      <c r="AQ45" s="143"/>
      <c r="AR45" s="142"/>
      <c r="AS45" s="143"/>
      <c r="AT45" s="142"/>
      <c r="AU45" s="18"/>
    </row>
    <row r="46" spans="1:47" s="54" customFormat="1" ht="15.75" x14ac:dyDescent="0.2">
      <c r="A46" s="153" t="s">
        <v>952</v>
      </c>
      <c r="B46" s="242" t="s">
        <v>526</v>
      </c>
      <c r="C46" s="160" t="s">
        <v>953</v>
      </c>
      <c r="D46" s="230"/>
      <c r="E46" s="229"/>
      <c r="F46" s="142"/>
      <c r="G46" s="143"/>
      <c r="H46" s="142"/>
      <c r="I46" s="143"/>
      <c r="J46" s="142"/>
      <c r="K46" s="143"/>
      <c r="L46" s="142"/>
      <c r="M46" s="143"/>
      <c r="N46" s="142"/>
      <c r="O46" s="143"/>
      <c r="P46" s="142"/>
      <c r="Q46" s="143"/>
      <c r="R46" s="142"/>
      <c r="S46" s="143"/>
      <c r="T46" s="142"/>
      <c r="U46" s="143"/>
      <c r="V46" s="206"/>
      <c r="W46" s="207"/>
      <c r="X46" s="224"/>
      <c r="Y46" s="224">
        <v>3</v>
      </c>
      <c r="Z46" s="142"/>
      <c r="AA46" s="143"/>
      <c r="AB46" s="142"/>
      <c r="AC46" s="143"/>
      <c r="AD46" s="142"/>
      <c r="AE46" s="143"/>
      <c r="AF46" s="142"/>
      <c r="AG46" s="143"/>
      <c r="AH46" s="142"/>
      <c r="AI46" s="143"/>
      <c r="AJ46" s="142"/>
      <c r="AK46" s="143"/>
      <c r="AL46" s="142"/>
      <c r="AM46" s="143"/>
      <c r="AN46" s="142"/>
      <c r="AO46" s="143"/>
      <c r="AP46" s="142"/>
      <c r="AQ46" s="143"/>
      <c r="AR46" s="142"/>
      <c r="AS46" s="143"/>
      <c r="AT46" s="142"/>
      <c r="AU46" s="18"/>
    </row>
    <row r="47" spans="1:47" s="54" customFormat="1" ht="15.75" x14ac:dyDescent="0.2">
      <c r="A47" s="153" t="s">
        <v>796</v>
      </c>
      <c r="B47" s="172" t="s">
        <v>797</v>
      </c>
      <c r="C47" s="160" t="s">
        <v>798</v>
      </c>
      <c r="D47" s="230"/>
      <c r="E47" s="229"/>
      <c r="F47" s="142"/>
      <c r="G47" s="143"/>
      <c r="H47" s="142"/>
      <c r="I47" s="143"/>
      <c r="J47" s="142"/>
      <c r="K47" s="143"/>
      <c r="L47" s="142"/>
      <c r="M47" s="143"/>
      <c r="N47" s="142"/>
      <c r="O47" s="143"/>
      <c r="P47" s="142"/>
      <c r="Q47" s="143"/>
      <c r="R47" s="142"/>
      <c r="S47" s="143"/>
      <c r="T47" s="142"/>
      <c r="U47" s="143"/>
      <c r="V47" s="206"/>
      <c r="W47" s="207"/>
      <c r="X47" s="224"/>
      <c r="Y47" s="224">
        <v>1</v>
      </c>
      <c r="Z47" s="142"/>
      <c r="AA47" s="143"/>
      <c r="AB47" s="142"/>
      <c r="AC47" s="143"/>
      <c r="AD47" s="142"/>
      <c r="AE47" s="143"/>
      <c r="AF47" s="142"/>
      <c r="AG47" s="143"/>
      <c r="AH47" s="142"/>
      <c r="AI47" s="143"/>
      <c r="AJ47" s="142"/>
      <c r="AK47" s="143"/>
      <c r="AL47" s="142"/>
      <c r="AM47" s="143"/>
      <c r="AN47" s="142"/>
      <c r="AO47" s="143"/>
      <c r="AP47" s="142"/>
      <c r="AQ47" s="143"/>
      <c r="AR47" s="142"/>
      <c r="AS47" s="143"/>
      <c r="AT47" s="142"/>
      <c r="AU47" s="18"/>
    </row>
    <row r="48" spans="1:47" s="54" customFormat="1" ht="30" x14ac:dyDescent="0.2">
      <c r="A48" s="153" t="s">
        <v>799</v>
      </c>
      <c r="B48" s="242" t="s">
        <v>800</v>
      </c>
      <c r="C48" s="160" t="s">
        <v>801</v>
      </c>
      <c r="D48" s="230"/>
      <c r="E48" s="229"/>
      <c r="F48" s="142"/>
      <c r="G48" s="143"/>
      <c r="H48" s="142"/>
      <c r="I48" s="143"/>
      <c r="J48" s="142"/>
      <c r="K48" s="143"/>
      <c r="L48" s="142"/>
      <c r="M48" s="143"/>
      <c r="N48" s="142"/>
      <c r="O48" s="143"/>
      <c r="P48" s="142"/>
      <c r="Q48" s="143"/>
      <c r="R48" s="142"/>
      <c r="S48" s="143"/>
      <c r="T48" s="142"/>
      <c r="U48" s="143"/>
      <c r="V48" s="206"/>
      <c r="W48" s="207"/>
      <c r="X48" s="224"/>
      <c r="Y48" s="224"/>
      <c r="Z48" s="142"/>
      <c r="AA48" s="143"/>
      <c r="AB48" s="142"/>
      <c r="AC48" s="143"/>
      <c r="AD48" s="142"/>
      <c r="AE48" s="143"/>
      <c r="AF48" s="142"/>
      <c r="AG48" s="143"/>
      <c r="AH48" s="142"/>
      <c r="AI48" s="143"/>
      <c r="AJ48" s="142"/>
      <c r="AK48" s="143"/>
      <c r="AL48" s="142"/>
      <c r="AM48" s="143"/>
      <c r="AN48" s="142"/>
      <c r="AO48" s="143"/>
      <c r="AP48" s="142"/>
      <c r="AQ48" s="143"/>
      <c r="AR48" s="142"/>
      <c r="AS48" s="143"/>
      <c r="AT48" s="142"/>
      <c r="AU48" s="18"/>
    </row>
    <row r="49" spans="1:47" s="54" customFormat="1" ht="15.75" x14ac:dyDescent="0.2">
      <c r="A49" s="156" t="s">
        <v>364</v>
      </c>
      <c r="B49" s="157" t="s">
        <v>365</v>
      </c>
      <c r="C49" s="156" t="s">
        <v>95</v>
      </c>
      <c r="D49" s="230"/>
      <c r="E49" s="229"/>
      <c r="F49" s="206"/>
      <c r="G49" s="207"/>
      <c r="H49" s="206"/>
      <c r="I49" s="207"/>
      <c r="J49" s="206"/>
      <c r="K49" s="207"/>
      <c r="L49" s="206"/>
      <c r="M49" s="207"/>
      <c r="N49" s="206"/>
      <c r="O49" s="207"/>
      <c r="P49" s="206"/>
      <c r="Q49" s="207"/>
      <c r="R49" s="206"/>
      <c r="S49" s="207"/>
      <c r="T49" s="206"/>
      <c r="U49" s="207"/>
      <c r="V49" s="206"/>
      <c r="W49" s="207"/>
      <c r="X49" s="226"/>
      <c r="Y49" s="226">
        <f>SUM(Y50:Y58)</f>
        <v>15</v>
      </c>
      <c r="Z49" s="206"/>
      <c r="AA49" s="207"/>
      <c r="AB49" s="206"/>
      <c r="AC49" s="207"/>
      <c r="AD49" s="206"/>
      <c r="AE49" s="207"/>
      <c r="AF49" s="206"/>
      <c r="AG49" s="207"/>
      <c r="AH49" s="206"/>
      <c r="AI49" s="207"/>
      <c r="AJ49" s="206"/>
      <c r="AK49" s="207"/>
      <c r="AL49" s="206"/>
      <c r="AM49" s="207"/>
      <c r="AN49" s="206"/>
      <c r="AO49" s="207"/>
      <c r="AP49" s="206"/>
      <c r="AQ49" s="207"/>
      <c r="AR49" s="206"/>
      <c r="AS49" s="207"/>
      <c r="AT49" s="206"/>
      <c r="AU49" s="18"/>
    </row>
    <row r="50" spans="1:47" s="54" customFormat="1" ht="15.75" x14ac:dyDescent="0.2">
      <c r="A50" s="153" t="s">
        <v>366</v>
      </c>
      <c r="B50" s="241" t="s">
        <v>367</v>
      </c>
      <c r="C50" s="153" t="s">
        <v>368</v>
      </c>
      <c r="D50" s="230"/>
      <c r="E50" s="229"/>
      <c r="F50" s="142"/>
      <c r="G50" s="143"/>
      <c r="H50" s="142"/>
      <c r="I50" s="143"/>
      <c r="J50" s="142"/>
      <c r="K50" s="143"/>
      <c r="L50" s="142"/>
      <c r="M50" s="143"/>
      <c r="N50" s="142"/>
      <c r="O50" s="143"/>
      <c r="P50" s="142"/>
      <c r="Q50" s="143"/>
      <c r="R50" s="142"/>
      <c r="S50" s="143"/>
      <c r="T50" s="142"/>
      <c r="U50" s="143"/>
      <c r="V50" s="206"/>
      <c r="W50" s="207"/>
      <c r="X50" s="224"/>
      <c r="Y50" s="224">
        <v>9</v>
      </c>
      <c r="Z50" s="142"/>
      <c r="AA50" s="143"/>
      <c r="AB50" s="142"/>
      <c r="AC50" s="143"/>
      <c r="AD50" s="142"/>
      <c r="AE50" s="143"/>
      <c r="AF50" s="142"/>
      <c r="AG50" s="143"/>
      <c r="AH50" s="142"/>
      <c r="AI50" s="143"/>
      <c r="AJ50" s="142"/>
      <c r="AK50" s="143"/>
      <c r="AL50" s="142"/>
      <c r="AM50" s="143"/>
      <c r="AN50" s="142"/>
      <c r="AO50" s="143"/>
      <c r="AP50" s="142"/>
      <c r="AQ50" s="143"/>
      <c r="AR50" s="142"/>
      <c r="AS50" s="143"/>
      <c r="AT50" s="142"/>
      <c r="AU50" s="18"/>
    </row>
    <row r="51" spans="1:47" s="54" customFormat="1" ht="15.75" x14ac:dyDescent="0.2">
      <c r="A51" s="153" t="s">
        <v>802</v>
      </c>
      <c r="B51" s="242" t="s">
        <v>803</v>
      </c>
      <c r="C51" s="160" t="s">
        <v>804</v>
      </c>
      <c r="D51" s="230"/>
      <c r="E51" s="229"/>
      <c r="F51" s="142"/>
      <c r="G51" s="143"/>
      <c r="H51" s="142"/>
      <c r="I51" s="143"/>
      <c r="J51" s="142"/>
      <c r="K51" s="143"/>
      <c r="L51" s="142"/>
      <c r="M51" s="143"/>
      <c r="N51" s="142"/>
      <c r="O51" s="143"/>
      <c r="P51" s="142"/>
      <c r="Q51" s="143"/>
      <c r="R51" s="142"/>
      <c r="S51" s="143"/>
      <c r="T51" s="142"/>
      <c r="U51" s="143"/>
      <c r="V51" s="206"/>
      <c r="W51" s="207"/>
      <c r="X51" s="224"/>
      <c r="Y51" s="224">
        <v>2</v>
      </c>
      <c r="Z51" s="142"/>
      <c r="AA51" s="143"/>
      <c r="AB51" s="142"/>
      <c r="AC51" s="143"/>
      <c r="AD51" s="142"/>
      <c r="AE51" s="143"/>
      <c r="AF51" s="142"/>
      <c r="AG51" s="143"/>
      <c r="AH51" s="142"/>
      <c r="AI51" s="143"/>
      <c r="AJ51" s="142"/>
      <c r="AK51" s="143"/>
      <c r="AL51" s="142"/>
      <c r="AM51" s="143"/>
      <c r="AN51" s="142"/>
      <c r="AO51" s="143"/>
      <c r="AP51" s="142"/>
      <c r="AQ51" s="143"/>
      <c r="AR51" s="142"/>
      <c r="AS51" s="143"/>
      <c r="AT51" s="142"/>
      <c r="AU51" s="18"/>
    </row>
    <row r="52" spans="1:47" s="54" customFormat="1" ht="15.75" x14ac:dyDescent="0.2">
      <c r="A52" s="153" t="s">
        <v>954</v>
      </c>
      <c r="B52" s="242" t="s">
        <v>955</v>
      </c>
      <c r="C52" s="160" t="s">
        <v>956</v>
      </c>
      <c r="D52" s="230"/>
      <c r="E52" s="229"/>
      <c r="F52" s="142"/>
      <c r="G52" s="143"/>
      <c r="H52" s="142"/>
      <c r="I52" s="143"/>
      <c r="J52" s="142"/>
      <c r="K52" s="143"/>
      <c r="L52" s="142"/>
      <c r="M52" s="143"/>
      <c r="N52" s="142"/>
      <c r="O52" s="143"/>
      <c r="P52" s="142"/>
      <c r="Q52" s="143"/>
      <c r="R52" s="142"/>
      <c r="S52" s="143"/>
      <c r="T52" s="142"/>
      <c r="U52" s="143"/>
      <c r="V52" s="206"/>
      <c r="W52" s="207"/>
      <c r="X52" s="224"/>
      <c r="Y52" s="224"/>
      <c r="Z52" s="142"/>
      <c r="AA52" s="143"/>
      <c r="AB52" s="142"/>
      <c r="AC52" s="143"/>
      <c r="AD52" s="142"/>
      <c r="AE52" s="143"/>
      <c r="AF52" s="142"/>
      <c r="AG52" s="143"/>
      <c r="AH52" s="142"/>
      <c r="AI52" s="143"/>
      <c r="AJ52" s="142"/>
      <c r="AK52" s="143"/>
      <c r="AL52" s="142"/>
      <c r="AM52" s="143"/>
      <c r="AN52" s="142"/>
      <c r="AO52" s="143"/>
      <c r="AP52" s="142"/>
      <c r="AQ52" s="143"/>
      <c r="AR52" s="142"/>
      <c r="AS52" s="143"/>
      <c r="AT52" s="142"/>
      <c r="AU52" s="18"/>
    </row>
    <row r="53" spans="1:47" s="54" customFormat="1" ht="15.75" x14ac:dyDescent="0.2">
      <c r="A53" s="153" t="s">
        <v>805</v>
      </c>
      <c r="B53" s="243" t="s">
        <v>806</v>
      </c>
      <c r="C53" s="160" t="s">
        <v>807</v>
      </c>
      <c r="D53" s="230"/>
      <c r="E53" s="229"/>
      <c r="F53" s="142"/>
      <c r="G53" s="143"/>
      <c r="H53" s="142"/>
      <c r="I53" s="143"/>
      <c r="J53" s="142"/>
      <c r="K53" s="143"/>
      <c r="L53" s="142"/>
      <c r="M53" s="143"/>
      <c r="N53" s="142"/>
      <c r="O53" s="143"/>
      <c r="P53" s="142"/>
      <c r="Q53" s="143"/>
      <c r="R53" s="142"/>
      <c r="S53" s="143"/>
      <c r="T53" s="142"/>
      <c r="U53" s="143"/>
      <c r="V53" s="206"/>
      <c r="W53" s="207"/>
      <c r="X53" s="224"/>
      <c r="Y53" s="224">
        <v>1</v>
      </c>
      <c r="Z53" s="142"/>
      <c r="AA53" s="143"/>
      <c r="AB53" s="142"/>
      <c r="AC53" s="143"/>
      <c r="AD53" s="142"/>
      <c r="AE53" s="143"/>
      <c r="AF53" s="142"/>
      <c r="AG53" s="143"/>
      <c r="AH53" s="142"/>
      <c r="AI53" s="143"/>
      <c r="AJ53" s="142"/>
      <c r="AK53" s="143"/>
      <c r="AL53" s="142"/>
      <c r="AM53" s="143"/>
      <c r="AN53" s="142"/>
      <c r="AO53" s="143"/>
      <c r="AP53" s="142"/>
      <c r="AQ53" s="143"/>
      <c r="AR53" s="142"/>
      <c r="AS53" s="143"/>
      <c r="AT53" s="142"/>
      <c r="AU53" s="18"/>
    </row>
    <row r="54" spans="1:47" s="54" customFormat="1" ht="15.75" x14ac:dyDescent="0.2">
      <c r="A54" s="153" t="s">
        <v>957</v>
      </c>
      <c r="B54" s="242" t="s">
        <v>811</v>
      </c>
      <c r="C54" s="160" t="s">
        <v>958</v>
      </c>
      <c r="D54" s="230"/>
      <c r="E54" s="229"/>
      <c r="F54" s="142"/>
      <c r="G54" s="143"/>
      <c r="H54" s="142"/>
      <c r="I54" s="143"/>
      <c r="J54" s="142"/>
      <c r="K54" s="143"/>
      <c r="L54" s="142"/>
      <c r="M54" s="143"/>
      <c r="N54" s="142"/>
      <c r="O54" s="143"/>
      <c r="P54" s="142"/>
      <c r="Q54" s="143"/>
      <c r="R54" s="142"/>
      <c r="S54" s="143"/>
      <c r="T54" s="142"/>
      <c r="U54" s="143"/>
      <c r="V54" s="206"/>
      <c r="W54" s="207"/>
      <c r="X54" s="224"/>
      <c r="Y54" s="224"/>
      <c r="Z54" s="142"/>
      <c r="AA54" s="143"/>
      <c r="AB54" s="142"/>
      <c r="AC54" s="143"/>
      <c r="AD54" s="142"/>
      <c r="AE54" s="143"/>
      <c r="AF54" s="142"/>
      <c r="AG54" s="143"/>
      <c r="AH54" s="142"/>
      <c r="AI54" s="143"/>
      <c r="AJ54" s="142"/>
      <c r="AK54" s="143"/>
      <c r="AL54" s="142"/>
      <c r="AM54" s="143"/>
      <c r="AN54" s="142"/>
      <c r="AO54" s="143"/>
      <c r="AP54" s="142"/>
      <c r="AQ54" s="143"/>
      <c r="AR54" s="142"/>
      <c r="AS54" s="143"/>
      <c r="AT54" s="142"/>
      <c r="AU54" s="18"/>
    </row>
    <row r="55" spans="1:47" s="54" customFormat="1" ht="15.75" x14ac:dyDescent="0.2">
      <c r="A55" s="153" t="s">
        <v>959</v>
      </c>
      <c r="B55" s="242" t="s">
        <v>960</v>
      </c>
      <c r="C55" s="160" t="s">
        <v>961</v>
      </c>
      <c r="D55" s="230"/>
      <c r="E55" s="229"/>
      <c r="F55" s="142"/>
      <c r="G55" s="143"/>
      <c r="H55" s="142"/>
      <c r="I55" s="143"/>
      <c r="J55" s="142"/>
      <c r="K55" s="143"/>
      <c r="L55" s="142"/>
      <c r="M55" s="143"/>
      <c r="N55" s="142"/>
      <c r="O55" s="143"/>
      <c r="P55" s="142"/>
      <c r="Q55" s="143"/>
      <c r="R55" s="142"/>
      <c r="S55" s="143"/>
      <c r="T55" s="142"/>
      <c r="U55" s="143"/>
      <c r="V55" s="206"/>
      <c r="W55" s="207"/>
      <c r="X55" s="224"/>
      <c r="Y55" s="224"/>
      <c r="Z55" s="142"/>
      <c r="AA55" s="143"/>
      <c r="AB55" s="142"/>
      <c r="AC55" s="143"/>
      <c r="AD55" s="142"/>
      <c r="AE55" s="143"/>
      <c r="AF55" s="142"/>
      <c r="AG55" s="143"/>
      <c r="AH55" s="142"/>
      <c r="AI55" s="143"/>
      <c r="AJ55" s="142"/>
      <c r="AK55" s="143"/>
      <c r="AL55" s="142"/>
      <c r="AM55" s="143"/>
      <c r="AN55" s="142"/>
      <c r="AO55" s="143"/>
      <c r="AP55" s="142"/>
      <c r="AQ55" s="143"/>
      <c r="AR55" s="142"/>
      <c r="AS55" s="143"/>
      <c r="AT55" s="142"/>
      <c r="AU55" s="18"/>
    </row>
    <row r="56" spans="1:47" s="54" customFormat="1" ht="15.75" x14ac:dyDescent="0.2">
      <c r="A56" s="153" t="s">
        <v>808</v>
      </c>
      <c r="B56" s="242" t="s">
        <v>523</v>
      </c>
      <c r="C56" s="160" t="s">
        <v>809</v>
      </c>
      <c r="D56" s="230"/>
      <c r="E56" s="229"/>
      <c r="F56" s="142"/>
      <c r="G56" s="143"/>
      <c r="H56" s="142"/>
      <c r="I56" s="143"/>
      <c r="J56" s="142"/>
      <c r="K56" s="143"/>
      <c r="L56" s="142"/>
      <c r="M56" s="143"/>
      <c r="N56" s="142"/>
      <c r="O56" s="143"/>
      <c r="P56" s="142"/>
      <c r="Q56" s="143"/>
      <c r="R56" s="142"/>
      <c r="S56" s="143"/>
      <c r="T56" s="142"/>
      <c r="U56" s="143"/>
      <c r="V56" s="206"/>
      <c r="W56" s="207"/>
      <c r="X56" s="224"/>
      <c r="Y56" s="224">
        <v>3</v>
      </c>
      <c r="Z56" s="142"/>
      <c r="AA56" s="143"/>
      <c r="AB56" s="142"/>
      <c r="AC56" s="143"/>
      <c r="AD56" s="142"/>
      <c r="AE56" s="143"/>
      <c r="AF56" s="142"/>
      <c r="AG56" s="143"/>
      <c r="AH56" s="142"/>
      <c r="AI56" s="143"/>
      <c r="AJ56" s="142"/>
      <c r="AK56" s="143"/>
      <c r="AL56" s="142"/>
      <c r="AM56" s="143"/>
      <c r="AN56" s="142"/>
      <c r="AO56" s="143"/>
      <c r="AP56" s="142"/>
      <c r="AQ56" s="143"/>
      <c r="AR56" s="142"/>
      <c r="AS56" s="143"/>
      <c r="AT56" s="142"/>
      <c r="AU56" s="18"/>
    </row>
    <row r="57" spans="1:47" s="54" customFormat="1" ht="15.75" x14ac:dyDescent="0.2">
      <c r="A57" s="153" t="s">
        <v>962</v>
      </c>
      <c r="B57" s="172" t="s">
        <v>797</v>
      </c>
      <c r="C57" s="160" t="s">
        <v>963</v>
      </c>
      <c r="D57" s="230"/>
      <c r="E57" s="229"/>
      <c r="F57" s="142"/>
      <c r="G57" s="143"/>
      <c r="H57" s="142"/>
      <c r="I57" s="143"/>
      <c r="J57" s="142"/>
      <c r="K57" s="143"/>
      <c r="L57" s="142"/>
      <c r="M57" s="143"/>
      <c r="N57" s="142"/>
      <c r="O57" s="143"/>
      <c r="P57" s="142"/>
      <c r="Q57" s="143"/>
      <c r="R57" s="142"/>
      <c r="S57" s="143"/>
      <c r="T57" s="142"/>
      <c r="U57" s="143"/>
      <c r="V57" s="206"/>
      <c r="W57" s="207"/>
      <c r="X57" s="224"/>
      <c r="Y57" s="224"/>
      <c r="Z57" s="142"/>
      <c r="AA57" s="143"/>
      <c r="AB57" s="142"/>
      <c r="AC57" s="143"/>
      <c r="AD57" s="142"/>
      <c r="AE57" s="143"/>
      <c r="AF57" s="142"/>
      <c r="AG57" s="143"/>
      <c r="AH57" s="142"/>
      <c r="AI57" s="143"/>
      <c r="AJ57" s="142"/>
      <c r="AK57" s="143"/>
      <c r="AL57" s="142"/>
      <c r="AM57" s="143"/>
      <c r="AN57" s="142"/>
      <c r="AO57" s="143"/>
      <c r="AP57" s="142"/>
      <c r="AQ57" s="143"/>
      <c r="AR57" s="142"/>
      <c r="AS57" s="143"/>
      <c r="AT57" s="142"/>
      <c r="AU57" s="18"/>
    </row>
    <row r="58" spans="1:47" s="54" customFormat="1" ht="30" x14ac:dyDescent="0.2">
      <c r="A58" s="153" t="s">
        <v>964</v>
      </c>
      <c r="B58" s="242" t="s">
        <v>800</v>
      </c>
      <c r="C58" s="160" t="s">
        <v>965</v>
      </c>
      <c r="D58" s="230"/>
      <c r="E58" s="229"/>
      <c r="F58" s="142"/>
      <c r="G58" s="143"/>
      <c r="H58" s="142"/>
      <c r="I58" s="143"/>
      <c r="J58" s="142"/>
      <c r="K58" s="143"/>
      <c r="L58" s="142"/>
      <c r="M58" s="143"/>
      <c r="N58" s="142"/>
      <c r="O58" s="143"/>
      <c r="P58" s="142"/>
      <c r="Q58" s="143"/>
      <c r="R58" s="142"/>
      <c r="S58" s="143"/>
      <c r="T58" s="142"/>
      <c r="U58" s="143"/>
      <c r="V58" s="206"/>
      <c r="W58" s="207"/>
      <c r="X58" s="224"/>
      <c r="Y58" s="224"/>
      <c r="Z58" s="142"/>
      <c r="AA58" s="143"/>
      <c r="AB58" s="142"/>
      <c r="AC58" s="143"/>
      <c r="AD58" s="142"/>
      <c r="AE58" s="143"/>
      <c r="AF58" s="142"/>
      <c r="AG58" s="143"/>
      <c r="AH58" s="142"/>
      <c r="AI58" s="143"/>
      <c r="AJ58" s="142"/>
      <c r="AK58" s="143"/>
      <c r="AL58" s="142"/>
      <c r="AM58" s="143"/>
      <c r="AN58" s="142"/>
      <c r="AO58" s="143"/>
      <c r="AP58" s="142"/>
      <c r="AQ58" s="143"/>
      <c r="AR58" s="142"/>
      <c r="AS58" s="143"/>
      <c r="AT58" s="142"/>
      <c r="AU58" s="18"/>
    </row>
    <row r="59" spans="1:47" s="54" customFormat="1" ht="15.75" x14ac:dyDescent="0.2">
      <c r="A59" s="156" t="s">
        <v>372</v>
      </c>
      <c r="B59" s="157" t="s">
        <v>373</v>
      </c>
      <c r="C59" s="156" t="s">
        <v>95</v>
      </c>
      <c r="D59" s="230"/>
      <c r="E59" s="229"/>
      <c r="F59" s="206"/>
      <c r="G59" s="207"/>
      <c r="H59" s="206"/>
      <c r="I59" s="207"/>
      <c r="J59" s="206"/>
      <c r="K59" s="207"/>
      <c r="L59" s="206"/>
      <c r="M59" s="207"/>
      <c r="N59" s="206"/>
      <c r="O59" s="207"/>
      <c r="P59" s="206"/>
      <c r="Q59" s="207"/>
      <c r="R59" s="206"/>
      <c r="S59" s="207"/>
      <c r="T59" s="206"/>
      <c r="U59" s="207"/>
      <c r="V59" s="206"/>
      <c r="W59" s="207"/>
      <c r="X59" s="226"/>
      <c r="Y59" s="226">
        <f>SUM(Y60:Y65)</f>
        <v>17</v>
      </c>
      <c r="Z59" s="206"/>
      <c r="AA59" s="207"/>
      <c r="AB59" s="206"/>
      <c r="AC59" s="207"/>
      <c r="AD59" s="206"/>
      <c r="AE59" s="207"/>
      <c r="AF59" s="206"/>
      <c r="AG59" s="207"/>
      <c r="AH59" s="206"/>
      <c r="AI59" s="207"/>
      <c r="AJ59" s="206"/>
      <c r="AK59" s="207"/>
      <c r="AL59" s="206"/>
      <c r="AM59" s="207"/>
      <c r="AN59" s="206"/>
      <c r="AO59" s="207"/>
      <c r="AP59" s="206"/>
      <c r="AQ59" s="207"/>
      <c r="AR59" s="206"/>
      <c r="AS59" s="207"/>
      <c r="AT59" s="206"/>
      <c r="AU59" s="18"/>
    </row>
    <row r="60" spans="1:47" s="54" customFormat="1" ht="15.75" x14ac:dyDescent="0.2">
      <c r="A60" s="153" t="s">
        <v>813</v>
      </c>
      <c r="B60" s="242" t="s">
        <v>814</v>
      </c>
      <c r="C60" s="160" t="s">
        <v>815</v>
      </c>
      <c r="D60" s="230"/>
      <c r="E60" s="229"/>
      <c r="F60" s="142"/>
      <c r="G60" s="143"/>
      <c r="H60" s="142"/>
      <c r="I60" s="143"/>
      <c r="J60" s="142"/>
      <c r="K60" s="143"/>
      <c r="L60" s="142"/>
      <c r="M60" s="143"/>
      <c r="N60" s="142"/>
      <c r="O60" s="143"/>
      <c r="P60" s="142"/>
      <c r="Q60" s="143"/>
      <c r="R60" s="142"/>
      <c r="S60" s="143"/>
      <c r="T60" s="142"/>
      <c r="U60" s="143"/>
      <c r="V60" s="206"/>
      <c r="W60" s="207"/>
      <c r="X60" s="224"/>
      <c r="Y60" s="224">
        <v>3</v>
      </c>
      <c r="Z60" s="142"/>
      <c r="AA60" s="143"/>
      <c r="AB60" s="142"/>
      <c r="AC60" s="143"/>
      <c r="AD60" s="142"/>
      <c r="AE60" s="143"/>
      <c r="AF60" s="142"/>
      <c r="AG60" s="143"/>
      <c r="AH60" s="142"/>
      <c r="AI60" s="143"/>
      <c r="AJ60" s="142"/>
      <c r="AK60" s="143"/>
      <c r="AL60" s="142"/>
      <c r="AM60" s="143"/>
      <c r="AN60" s="142"/>
      <c r="AO60" s="143"/>
      <c r="AP60" s="142"/>
      <c r="AQ60" s="143"/>
      <c r="AR60" s="142"/>
      <c r="AS60" s="143"/>
      <c r="AT60" s="142"/>
      <c r="AU60" s="18"/>
    </row>
    <row r="61" spans="1:47" s="54" customFormat="1" ht="15.75" x14ac:dyDescent="0.2">
      <c r="A61" s="153" t="s">
        <v>816</v>
      </c>
      <c r="B61" s="242" t="s">
        <v>367</v>
      </c>
      <c r="C61" s="160" t="s">
        <v>817</v>
      </c>
      <c r="D61" s="230"/>
      <c r="E61" s="229"/>
      <c r="F61" s="142"/>
      <c r="G61" s="143"/>
      <c r="H61" s="142"/>
      <c r="I61" s="143"/>
      <c r="J61" s="142"/>
      <c r="K61" s="143"/>
      <c r="L61" s="142"/>
      <c r="M61" s="143"/>
      <c r="N61" s="142"/>
      <c r="O61" s="143"/>
      <c r="P61" s="142"/>
      <c r="Q61" s="143"/>
      <c r="R61" s="142"/>
      <c r="S61" s="143"/>
      <c r="T61" s="142"/>
      <c r="U61" s="143"/>
      <c r="V61" s="206"/>
      <c r="W61" s="207"/>
      <c r="X61" s="224"/>
      <c r="Y61" s="224">
        <v>3</v>
      </c>
      <c r="Z61" s="142"/>
      <c r="AA61" s="143"/>
      <c r="AB61" s="142"/>
      <c r="AC61" s="143"/>
      <c r="AD61" s="142"/>
      <c r="AE61" s="143"/>
      <c r="AF61" s="142"/>
      <c r="AG61" s="143"/>
      <c r="AH61" s="142"/>
      <c r="AI61" s="143"/>
      <c r="AJ61" s="142"/>
      <c r="AK61" s="143"/>
      <c r="AL61" s="142"/>
      <c r="AM61" s="143"/>
      <c r="AN61" s="142"/>
      <c r="AO61" s="143"/>
      <c r="AP61" s="142"/>
      <c r="AQ61" s="143"/>
      <c r="AR61" s="142"/>
      <c r="AS61" s="143"/>
      <c r="AT61" s="142"/>
      <c r="AU61" s="18"/>
    </row>
    <row r="62" spans="1:47" s="54" customFormat="1" ht="15.75" x14ac:dyDescent="0.2">
      <c r="A62" s="153" t="s">
        <v>966</v>
      </c>
      <c r="B62" s="164" t="s">
        <v>806</v>
      </c>
      <c r="C62" s="160" t="s">
        <v>967</v>
      </c>
      <c r="D62" s="230"/>
      <c r="E62" s="229"/>
      <c r="F62" s="142"/>
      <c r="G62" s="143"/>
      <c r="H62" s="142"/>
      <c r="I62" s="143"/>
      <c r="J62" s="142"/>
      <c r="K62" s="143"/>
      <c r="L62" s="142"/>
      <c r="M62" s="143"/>
      <c r="N62" s="142"/>
      <c r="O62" s="143"/>
      <c r="P62" s="142"/>
      <c r="Q62" s="143"/>
      <c r="R62" s="142"/>
      <c r="S62" s="143"/>
      <c r="T62" s="142"/>
      <c r="U62" s="143"/>
      <c r="V62" s="206"/>
      <c r="W62" s="207"/>
      <c r="X62" s="224"/>
      <c r="Y62" s="224">
        <v>1</v>
      </c>
      <c r="Z62" s="142"/>
      <c r="AA62" s="143"/>
      <c r="AB62" s="142"/>
      <c r="AC62" s="143"/>
      <c r="AD62" s="142"/>
      <c r="AE62" s="143"/>
      <c r="AF62" s="142"/>
      <c r="AG62" s="143"/>
      <c r="AH62" s="142"/>
      <c r="AI62" s="143"/>
      <c r="AJ62" s="142"/>
      <c r="AK62" s="143"/>
      <c r="AL62" s="142"/>
      <c r="AM62" s="143"/>
      <c r="AN62" s="142"/>
      <c r="AO62" s="143"/>
      <c r="AP62" s="142"/>
      <c r="AQ62" s="143"/>
      <c r="AR62" s="142"/>
      <c r="AS62" s="143"/>
      <c r="AT62" s="142"/>
      <c r="AU62" s="18"/>
    </row>
    <row r="63" spans="1:47" s="54" customFormat="1" ht="31.5" x14ac:dyDescent="0.2">
      <c r="A63" s="153" t="s">
        <v>614</v>
      </c>
      <c r="B63" s="164" t="s">
        <v>615</v>
      </c>
      <c r="C63" s="160" t="s">
        <v>616</v>
      </c>
      <c r="D63" s="230"/>
      <c r="E63" s="229"/>
      <c r="F63" s="142"/>
      <c r="G63" s="143"/>
      <c r="H63" s="142"/>
      <c r="I63" s="143"/>
      <c r="J63" s="142"/>
      <c r="K63" s="143"/>
      <c r="L63" s="142"/>
      <c r="M63" s="143"/>
      <c r="N63" s="142"/>
      <c r="O63" s="143"/>
      <c r="P63" s="142"/>
      <c r="Q63" s="143"/>
      <c r="R63" s="142"/>
      <c r="S63" s="143"/>
      <c r="T63" s="142"/>
      <c r="U63" s="143"/>
      <c r="V63" s="206"/>
      <c r="W63" s="207"/>
      <c r="X63" s="224"/>
      <c r="Y63" s="224">
        <v>6</v>
      </c>
      <c r="Z63" s="142"/>
      <c r="AA63" s="143"/>
      <c r="AB63" s="142"/>
      <c r="AC63" s="143"/>
      <c r="AD63" s="142"/>
      <c r="AE63" s="143"/>
      <c r="AF63" s="142"/>
      <c r="AG63" s="143"/>
      <c r="AH63" s="142"/>
      <c r="AI63" s="143"/>
      <c r="AJ63" s="142"/>
      <c r="AK63" s="143"/>
      <c r="AL63" s="142"/>
      <c r="AM63" s="143"/>
      <c r="AN63" s="142"/>
      <c r="AO63" s="143"/>
      <c r="AP63" s="142"/>
      <c r="AQ63" s="143"/>
      <c r="AR63" s="142"/>
      <c r="AS63" s="143"/>
      <c r="AT63" s="142"/>
      <c r="AU63" s="18"/>
    </row>
    <row r="64" spans="1:47" s="54" customFormat="1" ht="47.25" x14ac:dyDescent="0.2">
      <c r="A64" s="153" t="s">
        <v>821</v>
      </c>
      <c r="B64" s="172" t="s">
        <v>822</v>
      </c>
      <c r="C64" s="160" t="s">
        <v>823</v>
      </c>
      <c r="D64" s="230"/>
      <c r="E64" s="229"/>
      <c r="F64" s="142"/>
      <c r="G64" s="143"/>
      <c r="H64" s="142"/>
      <c r="I64" s="143"/>
      <c r="J64" s="142"/>
      <c r="K64" s="143"/>
      <c r="L64" s="142"/>
      <c r="M64" s="143"/>
      <c r="N64" s="142"/>
      <c r="O64" s="143"/>
      <c r="P64" s="142"/>
      <c r="Q64" s="143"/>
      <c r="R64" s="142"/>
      <c r="S64" s="143"/>
      <c r="T64" s="142"/>
      <c r="U64" s="143"/>
      <c r="V64" s="206"/>
      <c r="W64" s="207"/>
      <c r="X64" s="224"/>
      <c r="Y64" s="224"/>
      <c r="Z64" s="142"/>
      <c r="AA64" s="143"/>
      <c r="AB64" s="142"/>
      <c r="AC64" s="143"/>
      <c r="AD64" s="142"/>
      <c r="AE64" s="143"/>
      <c r="AF64" s="142"/>
      <c r="AG64" s="143"/>
      <c r="AH64" s="142"/>
      <c r="AI64" s="143"/>
      <c r="AJ64" s="142"/>
      <c r="AK64" s="143"/>
      <c r="AL64" s="142"/>
      <c r="AM64" s="143"/>
      <c r="AN64" s="142"/>
      <c r="AO64" s="143"/>
      <c r="AP64" s="142"/>
      <c r="AQ64" s="143"/>
      <c r="AR64" s="142"/>
      <c r="AS64" s="143"/>
      <c r="AT64" s="142"/>
      <c r="AU64" s="18"/>
    </row>
    <row r="65" spans="1:47" s="54" customFormat="1" ht="15.75" x14ac:dyDescent="0.2">
      <c r="A65" s="153" t="s">
        <v>824</v>
      </c>
      <c r="B65" s="242" t="s">
        <v>582</v>
      </c>
      <c r="C65" s="160" t="s">
        <v>825</v>
      </c>
      <c r="D65" s="230"/>
      <c r="E65" s="229"/>
      <c r="F65" s="142"/>
      <c r="G65" s="143"/>
      <c r="H65" s="142"/>
      <c r="I65" s="143"/>
      <c r="J65" s="142"/>
      <c r="K65" s="143"/>
      <c r="L65" s="142"/>
      <c r="M65" s="143"/>
      <c r="N65" s="142"/>
      <c r="O65" s="143"/>
      <c r="P65" s="142"/>
      <c r="Q65" s="143"/>
      <c r="R65" s="142"/>
      <c r="S65" s="143"/>
      <c r="T65" s="142"/>
      <c r="U65" s="143"/>
      <c r="V65" s="206"/>
      <c r="W65" s="207"/>
      <c r="X65" s="224"/>
      <c r="Y65" s="224">
        <v>4</v>
      </c>
      <c r="Z65" s="142"/>
      <c r="AA65" s="143"/>
      <c r="AB65" s="142"/>
      <c r="AC65" s="143"/>
      <c r="AD65" s="142"/>
      <c r="AE65" s="143"/>
      <c r="AF65" s="142"/>
      <c r="AG65" s="143"/>
      <c r="AH65" s="142"/>
      <c r="AI65" s="143"/>
      <c r="AJ65" s="142"/>
      <c r="AK65" s="143"/>
      <c r="AL65" s="142"/>
      <c r="AM65" s="143"/>
      <c r="AN65" s="142"/>
      <c r="AO65" s="143"/>
      <c r="AP65" s="142"/>
      <c r="AQ65" s="143"/>
      <c r="AR65" s="142"/>
      <c r="AS65" s="143"/>
      <c r="AT65" s="142"/>
      <c r="AU65" s="18"/>
    </row>
    <row r="66" spans="1:47" s="54" customFormat="1" ht="15.75" x14ac:dyDescent="0.2">
      <c r="A66" s="156" t="s">
        <v>383</v>
      </c>
      <c r="B66" s="157" t="s">
        <v>384</v>
      </c>
      <c r="C66" s="156" t="s">
        <v>95</v>
      </c>
      <c r="D66" s="230"/>
      <c r="E66" s="229"/>
      <c r="F66" s="206"/>
      <c r="G66" s="207"/>
      <c r="H66" s="206"/>
      <c r="I66" s="207"/>
      <c r="J66" s="206"/>
      <c r="K66" s="207"/>
      <c r="L66" s="206"/>
      <c r="M66" s="207"/>
      <c r="N66" s="206"/>
      <c r="O66" s="207"/>
      <c r="P66" s="206"/>
      <c r="Q66" s="207"/>
      <c r="R66" s="206"/>
      <c r="S66" s="207"/>
      <c r="T66" s="206"/>
      <c r="U66" s="207"/>
      <c r="V66" s="206"/>
      <c r="W66" s="207"/>
      <c r="X66" s="226"/>
      <c r="Y66" s="226">
        <f>SUM(Y67:Y74)</f>
        <v>10</v>
      </c>
      <c r="Z66" s="206"/>
      <c r="AA66" s="207"/>
      <c r="AB66" s="206"/>
      <c r="AC66" s="207"/>
      <c r="AD66" s="206"/>
      <c r="AE66" s="207"/>
      <c r="AF66" s="206"/>
      <c r="AG66" s="207"/>
      <c r="AH66" s="206"/>
      <c r="AI66" s="207"/>
      <c r="AJ66" s="206"/>
      <c r="AK66" s="207"/>
      <c r="AL66" s="206"/>
      <c r="AM66" s="207"/>
      <c r="AN66" s="206"/>
      <c r="AO66" s="207"/>
      <c r="AP66" s="206"/>
      <c r="AQ66" s="207"/>
      <c r="AR66" s="206"/>
      <c r="AS66" s="207"/>
      <c r="AT66" s="206"/>
      <c r="AU66" s="18"/>
    </row>
    <row r="67" spans="1:47" s="54" customFormat="1" ht="15.75" x14ac:dyDescent="0.2">
      <c r="A67" s="153" t="s">
        <v>828</v>
      </c>
      <c r="B67" s="242" t="s">
        <v>582</v>
      </c>
      <c r="C67" s="160" t="s">
        <v>829</v>
      </c>
      <c r="D67" s="230"/>
      <c r="E67" s="229"/>
      <c r="F67" s="142"/>
      <c r="G67" s="143"/>
      <c r="H67" s="142"/>
      <c r="I67" s="143"/>
      <c r="J67" s="142"/>
      <c r="K67" s="143"/>
      <c r="L67" s="142"/>
      <c r="M67" s="143"/>
      <c r="N67" s="142"/>
      <c r="O67" s="143"/>
      <c r="P67" s="142"/>
      <c r="Q67" s="143"/>
      <c r="R67" s="142"/>
      <c r="S67" s="143"/>
      <c r="T67" s="142"/>
      <c r="U67" s="143"/>
      <c r="V67" s="206"/>
      <c r="W67" s="207"/>
      <c r="X67" s="224"/>
      <c r="Y67" s="224">
        <v>4</v>
      </c>
      <c r="Z67" s="142"/>
      <c r="AA67" s="143"/>
      <c r="AB67" s="142"/>
      <c r="AC67" s="143"/>
      <c r="AD67" s="142"/>
      <c r="AE67" s="143"/>
      <c r="AF67" s="142"/>
      <c r="AG67" s="143"/>
      <c r="AH67" s="142"/>
      <c r="AI67" s="143"/>
      <c r="AJ67" s="142"/>
      <c r="AK67" s="143"/>
      <c r="AL67" s="142"/>
      <c r="AM67" s="143"/>
      <c r="AN67" s="142"/>
      <c r="AO67" s="143"/>
      <c r="AP67" s="142"/>
      <c r="AQ67" s="143"/>
      <c r="AR67" s="142"/>
      <c r="AS67" s="143"/>
      <c r="AT67" s="142"/>
      <c r="AU67" s="18"/>
    </row>
    <row r="68" spans="1:47" s="54" customFormat="1" ht="30" x14ac:dyDescent="0.2">
      <c r="A68" s="153" t="s">
        <v>623</v>
      </c>
      <c r="B68" s="242" t="s">
        <v>624</v>
      </c>
      <c r="C68" s="160" t="s">
        <v>625</v>
      </c>
      <c r="D68" s="230"/>
      <c r="E68" s="229"/>
      <c r="F68" s="142"/>
      <c r="G68" s="143"/>
      <c r="H68" s="142"/>
      <c r="I68" s="143"/>
      <c r="J68" s="142"/>
      <c r="K68" s="143"/>
      <c r="L68" s="142"/>
      <c r="M68" s="143"/>
      <c r="N68" s="142"/>
      <c r="O68" s="143"/>
      <c r="P68" s="142"/>
      <c r="Q68" s="143"/>
      <c r="R68" s="142"/>
      <c r="S68" s="143"/>
      <c r="T68" s="142"/>
      <c r="U68" s="143"/>
      <c r="V68" s="206"/>
      <c r="W68" s="207"/>
      <c r="X68" s="224"/>
      <c r="Y68" s="224">
        <v>2</v>
      </c>
      <c r="Z68" s="142"/>
      <c r="AA68" s="143"/>
      <c r="AB68" s="142"/>
      <c r="AC68" s="143"/>
      <c r="AD68" s="142"/>
      <c r="AE68" s="143"/>
      <c r="AF68" s="142"/>
      <c r="AG68" s="143"/>
      <c r="AH68" s="142"/>
      <c r="AI68" s="143"/>
      <c r="AJ68" s="142"/>
      <c r="AK68" s="143"/>
      <c r="AL68" s="142"/>
      <c r="AM68" s="143"/>
      <c r="AN68" s="142"/>
      <c r="AO68" s="143"/>
      <c r="AP68" s="142"/>
      <c r="AQ68" s="143"/>
      <c r="AR68" s="142"/>
      <c r="AS68" s="143"/>
      <c r="AT68" s="142"/>
      <c r="AU68" s="18"/>
    </row>
    <row r="69" spans="1:47" s="54" customFormat="1" ht="15.75" x14ac:dyDescent="0.2">
      <c r="A69" s="153" t="s">
        <v>968</v>
      </c>
      <c r="B69" s="242" t="s">
        <v>969</v>
      </c>
      <c r="C69" s="160" t="s">
        <v>970</v>
      </c>
      <c r="D69" s="230"/>
      <c r="E69" s="229"/>
      <c r="F69" s="142"/>
      <c r="G69" s="143"/>
      <c r="H69" s="142"/>
      <c r="I69" s="143"/>
      <c r="J69" s="142"/>
      <c r="K69" s="143"/>
      <c r="L69" s="142"/>
      <c r="M69" s="143"/>
      <c r="N69" s="142"/>
      <c r="O69" s="143"/>
      <c r="P69" s="142"/>
      <c r="Q69" s="143"/>
      <c r="R69" s="142"/>
      <c r="S69" s="143"/>
      <c r="T69" s="142"/>
      <c r="U69" s="143"/>
      <c r="V69" s="206"/>
      <c r="W69" s="207"/>
      <c r="X69" s="224"/>
      <c r="Y69" s="224">
        <v>1</v>
      </c>
      <c r="Z69" s="142"/>
      <c r="AA69" s="143"/>
      <c r="AB69" s="142"/>
      <c r="AC69" s="143"/>
      <c r="AD69" s="142"/>
      <c r="AE69" s="143"/>
      <c r="AF69" s="142"/>
      <c r="AG69" s="143"/>
      <c r="AH69" s="142"/>
      <c r="AI69" s="143"/>
      <c r="AJ69" s="142"/>
      <c r="AK69" s="143"/>
      <c r="AL69" s="142"/>
      <c r="AM69" s="143"/>
      <c r="AN69" s="142"/>
      <c r="AO69" s="143"/>
      <c r="AP69" s="142"/>
      <c r="AQ69" s="143"/>
      <c r="AR69" s="142"/>
      <c r="AS69" s="143"/>
      <c r="AT69" s="142"/>
      <c r="AU69" s="18"/>
    </row>
    <row r="70" spans="1:47" s="54" customFormat="1" ht="15.75" x14ac:dyDescent="0.2">
      <c r="A70" s="153" t="s">
        <v>830</v>
      </c>
      <c r="B70" s="242" t="s">
        <v>831</v>
      </c>
      <c r="C70" s="160" t="s">
        <v>832</v>
      </c>
      <c r="D70" s="230"/>
      <c r="E70" s="229"/>
      <c r="F70" s="142"/>
      <c r="G70" s="143"/>
      <c r="H70" s="142"/>
      <c r="I70" s="143"/>
      <c r="J70" s="142"/>
      <c r="K70" s="143"/>
      <c r="L70" s="142"/>
      <c r="M70" s="143"/>
      <c r="N70" s="142"/>
      <c r="O70" s="143"/>
      <c r="P70" s="142"/>
      <c r="Q70" s="143"/>
      <c r="R70" s="142"/>
      <c r="S70" s="143"/>
      <c r="T70" s="142"/>
      <c r="U70" s="143"/>
      <c r="V70" s="206"/>
      <c r="W70" s="207"/>
      <c r="X70" s="224"/>
      <c r="Y70" s="224"/>
      <c r="Z70" s="142"/>
      <c r="AA70" s="143"/>
      <c r="AB70" s="142"/>
      <c r="AC70" s="143"/>
      <c r="AD70" s="142"/>
      <c r="AE70" s="143"/>
      <c r="AF70" s="142"/>
      <c r="AG70" s="143"/>
      <c r="AH70" s="142"/>
      <c r="AI70" s="143"/>
      <c r="AJ70" s="142"/>
      <c r="AK70" s="143"/>
      <c r="AL70" s="142"/>
      <c r="AM70" s="143"/>
      <c r="AN70" s="142"/>
      <c r="AO70" s="143"/>
      <c r="AP70" s="142"/>
      <c r="AQ70" s="143"/>
      <c r="AR70" s="142"/>
      <c r="AS70" s="143"/>
      <c r="AT70" s="142"/>
      <c r="AU70" s="18"/>
    </row>
    <row r="71" spans="1:47" s="54" customFormat="1" ht="15.75" x14ac:dyDescent="0.2">
      <c r="A71" s="153" t="s">
        <v>971</v>
      </c>
      <c r="B71" s="242" t="s">
        <v>972</v>
      </c>
      <c r="C71" s="160" t="s">
        <v>973</v>
      </c>
      <c r="D71" s="230"/>
      <c r="E71" s="229"/>
      <c r="F71" s="142"/>
      <c r="G71" s="143"/>
      <c r="H71" s="142"/>
      <c r="I71" s="143"/>
      <c r="J71" s="142"/>
      <c r="K71" s="143"/>
      <c r="L71" s="142"/>
      <c r="M71" s="143"/>
      <c r="N71" s="142"/>
      <c r="O71" s="143"/>
      <c r="P71" s="142"/>
      <c r="Q71" s="143"/>
      <c r="R71" s="142"/>
      <c r="S71" s="143"/>
      <c r="T71" s="142"/>
      <c r="U71" s="143"/>
      <c r="V71" s="206"/>
      <c r="W71" s="207"/>
      <c r="X71" s="224"/>
      <c r="Y71" s="224"/>
      <c r="Z71" s="142"/>
      <c r="AA71" s="143"/>
      <c r="AB71" s="142"/>
      <c r="AC71" s="143"/>
      <c r="AD71" s="142"/>
      <c r="AE71" s="143"/>
      <c r="AF71" s="142"/>
      <c r="AG71" s="143"/>
      <c r="AH71" s="142"/>
      <c r="AI71" s="143"/>
      <c r="AJ71" s="142"/>
      <c r="AK71" s="143"/>
      <c r="AL71" s="142"/>
      <c r="AM71" s="143"/>
      <c r="AN71" s="142"/>
      <c r="AO71" s="143"/>
      <c r="AP71" s="142"/>
      <c r="AQ71" s="143"/>
      <c r="AR71" s="142"/>
      <c r="AS71" s="143"/>
      <c r="AT71" s="142"/>
      <c r="AU71" s="18"/>
    </row>
    <row r="72" spans="1:47" s="54" customFormat="1" ht="15.75" x14ac:dyDescent="0.2">
      <c r="A72" s="153" t="s">
        <v>833</v>
      </c>
      <c r="B72" s="242" t="s">
        <v>834</v>
      </c>
      <c r="C72" s="160" t="s">
        <v>835</v>
      </c>
      <c r="D72" s="230"/>
      <c r="E72" s="229"/>
      <c r="F72" s="142"/>
      <c r="G72" s="143"/>
      <c r="H72" s="142"/>
      <c r="I72" s="143"/>
      <c r="J72" s="142"/>
      <c r="K72" s="143"/>
      <c r="L72" s="142"/>
      <c r="M72" s="143"/>
      <c r="N72" s="142"/>
      <c r="O72" s="143"/>
      <c r="P72" s="142"/>
      <c r="Q72" s="143"/>
      <c r="R72" s="142"/>
      <c r="S72" s="143"/>
      <c r="T72" s="142"/>
      <c r="U72" s="143"/>
      <c r="V72" s="206"/>
      <c r="W72" s="207"/>
      <c r="X72" s="224"/>
      <c r="Y72" s="224">
        <v>1</v>
      </c>
      <c r="Z72" s="142"/>
      <c r="AA72" s="143"/>
      <c r="AB72" s="142"/>
      <c r="AC72" s="143"/>
      <c r="AD72" s="142"/>
      <c r="AE72" s="143"/>
      <c r="AF72" s="142"/>
      <c r="AG72" s="143"/>
      <c r="AH72" s="142"/>
      <c r="AI72" s="143"/>
      <c r="AJ72" s="142"/>
      <c r="AK72" s="143"/>
      <c r="AL72" s="142"/>
      <c r="AM72" s="143"/>
      <c r="AN72" s="142"/>
      <c r="AO72" s="143"/>
      <c r="AP72" s="142"/>
      <c r="AQ72" s="143"/>
      <c r="AR72" s="142"/>
      <c r="AS72" s="143"/>
      <c r="AT72" s="142"/>
      <c r="AU72" s="18"/>
    </row>
    <row r="73" spans="1:47" s="54" customFormat="1" ht="15.75" x14ac:dyDescent="0.2">
      <c r="A73" s="153" t="s">
        <v>836</v>
      </c>
      <c r="B73" s="242" t="s">
        <v>837</v>
      </c>
      <c r="C73" s="160" t="s">
        <v>838</v>
      </c>
      <c r="D73" s="230"/>
      <c r="E73" s="229"/>
      <c r="F73" s="142"/>
      <c r="G73" s="143"/>
      <c r="H73" s="142"/>
      <c r="I73" s="143"/>
      <c r="J73" s="142"/>
      <c r="K73" s="143"/>
      <c r="L73" s="142"/>
      <c r="M73" s="143"/>
      <c r="N73" s="142"/>
      <c r="O73" s="143"/>
      <c r="P73" s="142"/>
      <c r="Q73" s="143"/>
      <c r="R73" s="142"/>
      <c r="S73" s="143"/>
      <c r="T73" s="142"/>
      <c r="U73" s="143"/>
      <c r="V73" s="206"/>
      <c r="W73" s="207"/>
      <c r="X73" s="224"/>
      <c r="Y73" s="224">
        <v>1</v>
      </c>
      <c r="Z73" s="142"/>
      <c r="AA73" s="143"/>
      <c r="AB73" s="142"/>
      <c r="AC73" s="143"/>
      <c r="AD73" s="142"/>
      <c r="AE73" s="143"/>
      <c r="AF73" s="142"/>
      <c r="AG73" s="143"/>
      <c r="AH73" s="142"/>
      <c r="AI73" s="143"/>
      <c r="AJ73" s="142"/>
      <c r="AK73" s="143"/>
      <c r="AL73" s="142"/>
      <c r="AM73" s="143"/>
      <c r="AN73" s="142"/>
      <c r="AO73" s="143"/>
      <c r="AP73" s="142"/>
      <c r="AQ73" s="143"/>
      <c r="AR73" s="142"/>
      <c r="AS73" s="143"/>
      <c r="AT73" s="142"/>
      <c r="AU73" s="18"/>
    </row>
    <row r="74" spans="1:47" s="54" customFormat="1" ht="15.75" x14ac:dyDescent="0.2">
      <c r="A74" s="153" t="s">
        <v>974</v>
      </c>
      <c r="B74" s="242" t="s">
        <v>975</v>
      </c>
      <c r="C74" s="160" t="s">
        <v>976</v>
      </c>
      <c r="D74" s="230"/>
      <c r="E74" s="229"/>
      <c r="F74" s="142"/>
      <c r="G74" s="143"/>
      <c r="H74" s="142"/>
      <c r="I74" s="143"/>
      <c r="J74" s="142"/>
      <c r="K74" s="143"/>
      <c r="L74" s="142"/>
      <c r="M74" s="143"/>
      <c r="N74" s="142"/>
      <c r="O74" s="143"/>
      <c r="P74" s="142"/>
      <c r="Q74" s="143"/>
      <c r="R74" s="142"/>
      <c r="S74" s="143"/>
      <c r="T74" s="142"/>
      <c r="U74" s="143"/>
      <c r="V74" s="206"/>
      <c r="W74" s="207"/>
      <c r="X74" s="224"/>
      <c r="Y74" s="224">
        <v>1</v>
      </c>
      <c r="Z74" s="142"/>
      <c r="AA74" s="143"/>
      <c r="AB74" s="142"/>
      <c r="AC74" s="143"/>
      <c r="AD74" s="142"/>
      <c r="AE74" s="143"/>
      <c r="AF74" s="142"/>
      <c r="AG74" s="143"/>
      <c r="AH74" s="142"/>
      <c r="AI74" s="143"/>
      <c r="AJ74" s="142"/>
      <c r="AK74" s="143"/>
      <c r="AL74" s="142"/>
      <c r="AM74" s="143"/>
      <c r="AN74" s="142"/>
      <c r="AO74" s="143"/>
      <c r="AP74" s="142"/>
      <c r="AQ74" s="143"/>
      <c r="AR74" s="142"/>
      <c r="AS74" s="143"/>
      <c r="AT74" s="142"/>
      <c r="AU74" s="18"/>
    </row>
    <row r="75" spans="1:47" s="54" customFormat="1" ht="15.75" x14ac:dyDescent="0.2">
      <c r="A75" s="156" t="s">
        <v>394</v>
      </c>
      <c r="B75" s="157" t="s">
        <v>395</v>
      </c>
      <c r="C75" s="156" t="s">
        <v>95</v>
      </c>
      <c r="D75" s="230"/>
      <c r="E75" s="229"/>
      <c r="F75" s="206"/>
      <c r="G75" s="207"/>
      <c r="H75" s="206"/>
      <c r="I75" s="207"/>
      <c r="J75" s="206"/>
      <c r="K75" s="207"/>
      <c r="L75" s="206"/>
      <c r="M75" s="207"/>
      <c r="N75" s="206"/>
      <c r="O75" s="207"/>
      <c r="P75" s="206"/>
      <c r="Q75" s="207"/>
      <c r="R75" s="206"/>
      <c r="S75" s="207"/>
      <c r="T75" s="206"/>
      <c r="U75" s="207"/>
      <c r="V75" s="206"/>
      <c r="W75" s="207"/>
      <c r="X75" s="226"/>
      <c r="Y75" s="226">
        <f>SUM(Y76:Y82)</f>
        <v>10</v>
      </c>
      <c r="Z75" s="206"/>
      <c r="AA75" s="207"/>
      <c r="AB75" s="206"/>
      <c r="AC75" s="207"/>
      <c r="AD75" s="206"/>
      <c r="AE75" s="207"/>
      <c r="AF75" s="206"/>
      <c r="AG75" s="207"/>
      <c r="AH75" s="206"/>
      <c r="AI75" s="207"/>
      <c r="AJ75" s="206"/>
      <c r="AK75" s="207"/>
      <c r="AL75" s="206"/>
      <c r="AM75" s="207"/>
      <c r="AN75" s="206"/>
      <c r="AO75" s="207"/>
      <c r="AP75" s="206"/>
      <c r="AQ75" s="207"/>
      <c r="AR75" s="206"/>
      <c r="AS75" s="207"/>
      <c r="AT75" s="206"/>
      <c r="AU75" s="18"/>
    </row>
    <row r="76" spans="1:47" s="54" customFormat="1" ht="15.75" x14ac:dyDescent="0.2">
      <c r="A76" s="153" t="s">
        <v>842</v>
      </c>
      <c r="B76" s="244" t="s">
        <v>831</v>
      </c>
      <c r="C76" s="160" t="s">
        <v>843</v>
      </c>
      <c r="D76" s="230"/>
      <c r="E76" s="229"/>
      <c r="F76" s="142"/>
      <c r="G76" s="143"/>
      <c r="H76" s="142"/>
      <c r="I76" s="143"/>
      <c r="J76" s="142"/>
      <c r="K76" s="143"/>
      <c r="L76" s="142"/>
      <c r="M76" s="143"/>
      <c r="N76" s="142"/>
      <c r="O76" s="143"/>
      <c r="P76" s="142"/>
      <c r="Q76" s="143"/>
      <c r="R76" s="142"/>
      <c r="S76" s="143"/>
      <c r="T76" s="142"/>
      <c r="U76" s="143"/>
      <c r="V76" s="206"/>
      <c r="W76" s="207"/>
      <c r="X76" s="224"/>
      <c r="Y76" s="224">
        <v>6</v>
      </c>
      <c r="Z76" s="142"/>
      <c r="AA76" s="143"/>
      <c r="AB76" s="142"/>
      <c r="AC76" s="143"/>
      <c r="AD76" s="142"/>
      <c r="AE76" s="143"/>
      <c r="AF76" s="142"/>
      <c r="AG76" s="143"/>
      <c r="AH76" s="142"/>
      <c r="AI76" s="143"/>
      <c r="AJ76" s="142"/>
      <c r="AK76" s="143"/>
      <c r="AL76" s="142"/>
      <c r="AM76" s="143"/>
      <c r="AN76" s="142"/>
      <c r="AO76" s="143"/>
      <c r="AP76" s="142"/>
      <c r="AQ76" s="143"/>
      <c r="AR76" s="142"/>
      <c r="AS76" s="143"/>
      <c r="AT76" s="142"/>
      <c r="AU76" s="18"/>
    </row>
    <row r="77" spans="1:47" s="54" customFormat="1" ht="15.75" x14ac:dyDescent="0.2">
      <c r="A77" s="153" t="s">
        <v>844</v>
      </c>
      <c r="B77" s="164" t="s">
        <v>576</v>
      </c>
      <c r="C77" s="160" t="s">
        <v>845</v>
      </c>
      <c r="D77" s="230"/>
      <c r="E77" s="229"/>
      <c r="F77" s="142"/>
      <c r="G77" s="143"/>
      <c r="H77" s="142"/>
      <c r="I77" s="143"/>
      <c r="J77" s="142"/>
      <c r="K77" s="143"/>
      <c r="L77" s="142"/>
      <c r="M77" s="143"/>
      <c r="N77" s="142"/>
      <c r="O77" s="143"/>
      <c r="P77" s="142"/>
      <c r="Q77" s="143"/>
      <c r="R77" s="142"/>
      <c r="S77" s="143"/>
      <c r="T77" s="142"/>
      <c r="U77" s="143"/>
      <c r="V77" s="206"/>
      <c r="W77" s="207"/>
      <c r="X77" s="224"/>
      <c r="Y77" s="224">
        <v>1</v>
      </c>
      <c r="Z77" s="142"/>
      <c r="AA77" s="143"/>
      <c r="AB77" s="142"/>
      <c r="AC77" s="143"/>
      <c r="AD77" s="142"/>
      <c r="AE77" s="143"/>
      <c r="AF77" s="142"/>
      <c r="AG77" s="143"/>
      <c r="AH77" s="142"/>
      <c r="AI77" s="143"/>
      <c r="AJ77" s="142"/>
      <c r="AK77" s="143"/>
      <c r="AL77" s="142"/>
      <c r="AM77" s="143"/>
      <c r="AN77" s="142"/>
      <c r="AO77" s="143"/>
      <c r="AP77" s="142"/>
      <c r="AQ77" s="143"/>
      <c r="AR77" s="142"/>
      <c r="AS77" s="143"/>
      <c r="AT77" s="142"/>
      <c r="AU77" s="18"/>
    </row>
    <row r="78" spans="1:47" s="54" customFormat="1" ht="15.75" x14ac:dyDescent="0.2">
      <c r="A78" s="153" t="s">
        <v>977</v>
      </c>
      <c r="B78" s="242" t="s">
        <v>978</v>
      </c>
      <c r="C78" s="160" t="s">
        <v>979</v>
      </c>
      <c r="D78" s="230"/>
      <c r="E78" s="229"/>
      <c r="F78" s="142"/>
      <c r="G78" s="143"/>
      <c r="H78" s="142"/>
      <c r="I78" s="143"/>
      <c r="J78" s="142"/>
      <c r="K78" s="143"/>
      <c r="L78" s="142"/>
      <c r="M78" s="143"/>
      <c r="N78" s="142"/>
      <c r="O78" s="143"/>
      <c r="P78" s="142"/>
      <c r="Q78" s="143"/>
      <c r="R78" s="142"/>
      <c r="S78" s="143"/>
      <c r="T78" s="142"/>
      <c r="U78" s="143"/>
      <c r="V78" s="206"/>
      <c r="W78" s="207"/>
      <c r="X78" s="224"/>
      <c r="Y78" s="224"/>
      <c r="Z78" s="142"/>
      <c r="AA78" s="143"/>
      <c r="AB78" s="142"/>
      <c r="AC78" s="143"/>
      <c r="AD78" s="142"/>
      <c r="AE78" s="143"/>
      <c r="AF78" s="142"/>
      <c r="AG78" s="143"/>
      <c r="AH78" s="142"/>
      <c r="AI78" s="143"/>
      <c r="AJ78" s="142"/>
      <c r="AK78" s="143"/>
      <c r="AL78" s="142"/>
      <c r="AM78" s="143"/>
      <c r="AN78" s="142"/>
      <c r="AO78" s="143"/>
      <c r="AP78" s="142"/>
      <c r="AQ78" s="143"/>
      <c r="AR78" s="142"/>
      <c r="AS78" s="143"/>
      <c r="AT78" s="142"/>
      <c r="AU78" s="18"/>
    </row>
    <row r="79" spans="1:47" s="54" customFormat="1" ht="15.75" x14ac:dyDescent="0.2">
      <c r="A79" s="153" t="s">
        <v>980</v>
      </c>
      <c r="B79" s="242" t="s">
        <v>981</v>
      </c>
      <c r="C79" s="160" t="s">
        <v>982</v>
      </c>
      <c r="D79" s="230"/>
      <c r="E79" s="229"/>
      <c r="F79" s="142"/>
      <c r="G79" s="143"/>
      <c r="H79" s="142"/>
      <c r="I79" s="143"/>
      <c r="J79" s="142"/>
      <c r="K79" s="143"/>
      <c r="L79" s="142"/>
      <c r="M79" s="143"/>
      <c r="N79" s="142"/>
      <c r="O79" s="143"/>
      <c r="P79" s="142"/>
      <c r="Q79" s="143"/>
      <c r="R79" s="142"/>
      <c r="S79" s="143"/>
      <c r="T79" s="142"/>
      <c r="U79" s="143"/>
      <c r="V79" s="206"/>
      <c r="W79" s="207"/>
      <c r="X79" s="224"/>
      <c r="Y79" s="224">
        <v>3</v>
      </c>
      <c r="Z79" s="142"/>
      <c r="AA79" s="143"/>
      <c r="AB79" s="142"/>
      <c r="AC79" s="143"/>
      <c r="AD79" s="142"/>
      <c r="AE79" s="143"/>
      <c r="AF79" s="142"/>
      <c r="AG79" s="143"/>
      <c r="AH79" s="142"/>
      <c r="AI79" s="143"/>
      <c r="AJ79" s="142"/>
      <c r="AK79" s="143"/>
      <c r="AL79" s="142"/>
      <c r="AM79" s="143"/>
      <c r="AN79" s="142"/>
      <c r="AO79" s="143"/>
      <c r="AP79" s="142"/>
      <c r="AQ79" s="143"/>
      <c r="AR79" s="142"/>
      <c r="AS79" s="143"/>
      <c r="AT79" s="142"/>
      <c r="AU79" s="18"/>
    </row>
    <row r="80" spans="1:47" s="54" customFormat="1" ht="15.75" x14ac:dyDescent="0.2">
      <c r="A80" s="153" t="s">
        <v>846</v>
      </c>
      <c r="B80" s="242" t="s">
        <v>582</v>
      </c>
      <c r="C80" s="160" t="s">
        <v>847</v>
      </c>
      <c r="D80" s="230"/>
      <c r="E80" s="229"/>
      <c r="F80" s="142"/>
      <c r="G80" s="143"/>
      <c r="H80" s="142"/>
      <c r="I80" s="143"/>
      <c r="J80" s="142"/>
      <c r="K80" s="143"/>
      <c r="L80" s="142"/>
      <c r="M80" s="143"/>
      <c r="N80" s="142"/>
      <c r="O80" s="143"/>
      <c r="P80" s="142"/>
      <c r="Q80" s="143"/>
      <c r="R80" s="142"/>
      <c r="S80" s="143"/>
      <c r="T80" s="142"/>
      <c r="U80" s="143"/>
      <c r="V80" s="206"/>
      <c r="W80" s="207"/>
      <c r="X80" s="224"/>
      <c r="Y80" s="224"/>
      <c r="Z80" s="142"/>
      <c r="AA80" s="143"/>
      <c r="AB80" s="142"/>
      <c r="AC80" s="143"/>
      <c r="AD80" s="142"/>
      <c r="AE80" s="143"/>
      <c r="AF80" s="142"/>
      <c r="AG80" s="143"/>
      <c r="AH80" s="142"/>
      <c r="AI80" s="143"/>
      <c r="AJ80" s="142"/>
      <c r="AK80" s="143"/>
      <c r="AL80" s="142"/>
      <c r="AM80" s="143"/>
      <c r="AN80" s="142"/>
      <c r="AO80" s="143"/>
      <c r="AP80" s="142"/>
      <c r="AQ80" s="143"/>
      <c r="AR80" s="142"/>
      <c r="AS80" s="143"/>
      <c r="AT80" s="142"/>
      <c r="AU80" s="18"/>
    </row>
    <row r="81" spans="1:47" s="54" customFormat="1" ht="15.75" x14ac:dyDescent="0.2">
      <c r="A81" s="153" t="s">
        <v>983</v>
      </c>
      <c r="B81" s="242" t="s">
        <v>984</v>
      </c>
      <c r="C81" s="160" t="s">
        <v>985</v>
      </c>
      <c r="D81" s="230"/>
      <c r="E81" s="229"/>
      <c r="F81" s="142"/>
      <c r="G81" s="143"/>
      <c r="H81" s="142"/>
      <c r="I81" s="143"/>
      <c r="J81" s="142"/>
      <c r="K81" s="143"/>
      <c r="L81" s="142"/>
      <c r="M81" s="143"/>
      <c r="N81" s="142"/>
      <c r="O81" s="143"/>
      <c r="P81" s="142"/>
      <c r="Q81" s="143"/>
      <c r="R81" s="142"/>
      <c r="S81" s="143"/>
      <c r="T81" s="142"/>
      <c r="U81" s="143"/>
      <c r="V81" s="206"/>
      <c r="W81" s="207"/>
      <c r="X81" s="224"/>
      <c r="Y81" s="224"/>
      <c r="Z81" s="142"/>
      <c r="AA81" s="143"/>
      <c r="AB81" s="142"/>
      <c r="AC81" s="143"/>
      <c r="AD81" s="142"/>
      <c r="AE81" s="143"/>
      <c r="AF81" s="142"/>
      <c r="AG81" s="143"/>
      <c r="AH81" s="142"/>
      <c r="AI81" s="143"/>
      <c r="AJ81" s="142"/>
      <c r="AK81" s="143"/>
      <c r="AL81" s="142"/>
      <c r="AM81" s="143"/>
      <c r="AN81" s="142"/>
      <c r="AO81" s="143"/>
      <c r="AP81" s="142"/>
      <c r="AQ81" s="143"/>
      <c r="AR81" s="142"/>
      <c r="AS81" s="143"/>
      <c r="AT81" s="142"/>
      <c r="AU81" s="18"/>
    </row>
    <row r="82" spans="1:47" s="54" customFormat="1" ht="15.75" x14ac:dyDescent="0.2">
      <c r="A82" s="153" t="s">
        <v>986</v>
      </c>
      <c r="B82" s="242" t="s">
        <v>987</v>
      </c>
      <c r="C82" s="160" t="s">
        <v>988</v>
      </c>
      <c r="D82" s="230"/>
      <c r="E82" s="229"/>
      <c r="F82" s="142"/>
      <c r="G82" s="143"/>
      <c r="H82" s="142"/>
      <c r="I82" s="143"/>
      <c r="J82" s="142"/>
      <c r="K82" s="143"/>
      <c r="L82" s="142"/>
      <c r="M82" s="143"/>
      <c r="N82" s="142"/>
      <c r="O82" s="143"/>
      <c r="P82" s="142"/>
      <c r="Q82" s="143"/>
      <c r="R82" s="142"/>
      <c r="S82" s="143"/>
      <c r="T82" s="142"/>
      <c r="U82" s="143"/>
      <c r="V82" s="206"/>
      <c r="W82" s="207"/>
      <c r="X82" s="224"/>
      <c r="Y82" s="224"/>
      <c r="Z82" s="142"/>
      <c r="AA82" s="143"/>
      <c r="AB82" s="142"/>
      <c r="AC82" s="143"/>
      <c r="AD82" s="142"/>
      <c r="AE82" s="143"/>
      <c r="AF82" s="142"/>
      <c r="AG82" s="143"/>
      <c r="AH82" s="142"/>
      <c r="AI82" s="143"/>
      <c r="AJ82" s="142"/>
      <c r="AK82" s="143"/>
      <c r="AL82" s="142"/>
      <c r="AM82" s="143"/>
      <c r="AN82" s="142"/>
      <c r="AO82" s="143"/>
      <c r="AP82" s="142"/>
      <c r="AQ82" s="143"/>
      <c r="AR82" s="142"/>
      <c r="AS82" s="143"/>
      <c r="AT82" s="142"/>
      <c r="AU82" s="18"/>
    </row>
    <row r="83" spans="1:47" s="54" customFormat="1" ht="15.75" x14ac:dyDescent="0.2">
      <c r="A83" s="156" t="s">
        <v>402</v>
      </c>
      <c r="B83" s="157" t="s">
        <v>403</v>
      </c>
      <c r="C83" s="156" t="s">
        <v>95</v>
      </c>
      <c r="D83" s="230"/>
      <c r="E83" s="229"/>
      <c r="F83" s="206"/>
      <c r="G83" s="207"/>
      <c r="H83" s="206"/>
      <c r="I83" s="207"/>
      <c r="J83" s="206"/>
      <c r="K83" s="207"/>
      <c r="L83" s="206"/>
      <c r="M83" s="207"/>
      <c r="N83" s="206"/>
      <c r="O83" s="207"/>
      <c r="P83" s="206"/>
      <c r="Q83" s="207"/>
      <c r="R83" s="206"/>
      <c r="S83" s="207"/>
      <c r="T83" s="206"/>
      <c r="U83" s="207"/>
      <c r="V83" s="206"/>
      <c r="W83" s="207"/>
      <c r="X83" s="226"/>
      <c r="Y83" s="226">
        <f>Y84+Y85+Y86+Y87</f>
        <v>27</v>
      </c>
      <c r="Z83" s="206"/>
      <c r="AA83" s="207"/>
      <c r="AB83" s="206"/>
      <c r="AC83" s="207"/>
      <c r="AD83" s="206"/>
      <c r="AE83" s="207"/>
      <c r="AF83" s="206"/>
      <c r="AG83" s="207"/>
      <c r="AH83" s="206"/>
      <c r="AI83" s="207"/>
      <c r="AJ83" s="206"/>
      <c r="AK83" s="207"/>
      <c r="AL83" s="206"/>
      <c r="AM83" s="207"/>
      <c r="AN83" s="206"/>
      <c r="AO83" s="207"/>
      <c r="AP83" s="206"/>
      <c r="AQ83" s="207"/>
      <c r="AR83" s="206"/>
      <c r="AS83" s="207"/>
      <c r="AT83" s="206"/>
      <c r="AU83" s="18"/>
    </row>
    <row r="84" spans="1:47" s="54" customFormat="1" ht="15.75" x14ac:dyDescent="0.2">
      <c r="A84" s="153" t="s">
        <v>647</v>
      </c>
      <c r="B84" s="242" t="s">
        <v>648</v>
      </c>
      <c r="C84" s="160" t="s">
        <v>649</v>
      </c>
      <c r="D84" s="230"/>
      <c r="E84" s="229"/>
      <c r="F84" s="142"/>
      <c r="G84" s="143"/>
      <c r="H84" s="142"/>
      <c r="I84" s="143"/>
      <c r="J84" s="142"/>
      <c r="K84" s="143"/>
      <c r="L84" s="142"/>
      <c r="M84" s="143"/>
      <c r="N84" s="142"/>
      <c r="O84" s="143"/>
      <c r="P84" s="142"/>
      <c r="Q84" s="143"/>
      <c r="R84" s="142"/>
      <c r="S84" s="143"/>
      <c r="T84" s="142"/>
      <c r="U84" s="143"/>
      <c r="V84" s="206"/>
      <c r="W84" s="207"/>
      <c r="X84" s="224"/>
      <c r="Y84" s="224">
        <v>9</v>
      </c>
      <c r="Z84" s="142"/>
      <c r="AA84" s="143"/>
      <c r="AB84" s="142"/>
      <c r="AC84" s="143"/>
      <c r="AD84" s="142"/>
      <c r="AE84" s="143"/>
      <c r="AF84" s="142"/>
      <c r="AG84" s="143"/>
      <c r="AH84" s="142"/>
      <c r="AI84" s="143"/>
      <c r="AJ84" s="142"/>
      <c r="AK84" s="143"/>
      <c r="AL84" s="142"/>
      <c r="AM84" s="143"/>
      <c r="AN84" s="142"/>
      <c r="AO84" s="143"/>
      <c r="AP84" s="142"/>
      <c r="AQ84" s="143"/>
      <c r="AR84" s="142"/>
      <c r="AS84" s="143"/>
      <c r="AT84" s="142"/>
      <c r="AU84" s="18"/>
    </row>
    <row r="85" spans="1:47" s="54" customFormat="1" ht="15.75" x14ac:dyDescent="0.2">
      <c r="A85" s="153" t="s">
        <v>848</v>
      </c>
      <c r="B85" s="242" t="s">
        <v>849</v>
      </c>
      <c r="C85" s="160" t="s">
        <v>850</v>
      </c>
      <c r="D85" s="230"/>
      <c r="E85" s="229"/>
      <c r="F85" s="142"/>
      <c r="G85" s="143"/>
      <c r="H85" s="142"/>
      <c r="I85" s="143"/>
      <c r="J85" s="142"/>
      <c r="K85" s="143"/>
      <c r="L85" s="142"/>
      <c r="M85" s="143"/>
      <c r="N85" s="142"/>
      <c r="O85" s="143"/>
      <c r="P85" s="142"/>
      <c r="Q85" s="143"/>
      <c r="R85" s="142"/>
      <c r="S85" s="143"/>
      <c r="T85" s="142"/>
      <c r="U85" s="143"/>
      <c r="V85" s="206"/>
      <c r="W85" s="207"/>
      <c r="X85" s="224"/>
      <c r="Y85" s="224">
        <v>12</v>
      </c>
      <c r="Z85" s="142"/>
      <c r="AA85" s="143"/>
      <c r="AB85" s="142"/>
      <c r="AC85" s="143"/>
      <c r="AD85" s="142"/>
      <c r="AE85" s="143"/>
      <c r="AF85" s="142"/>
      <c r="AG85" s="143"/>
      <c r="AH85" s="142"/>
      <c r="AI85" s="143"/>
      <c r="AJ85" s="142"/>
      <c r="AK85" s="143"/>
      <c r="AL85" s="142"/>
      <c r="AM85" s="143"/>
      <c r="AN85" s="142"/>
      <c r="AO85" s="143"/>
      <c r="AP85" s="142"/>
      <c r="AQ85" s="143"/>
      <c r="AR85" s="142"/>
      <c r="AS85" s="143"/>
      <c r="AT85" s="142"/>
      <c r="AU85" s="18"/>
    </row>
    <row r="86" spans="1:47" ht="15.75" x14ac:dyDescent="0.2">
      <c r="A86" s="153" t="s">
        <v>989</v>
      </c>
      <c r="B86" s="242" t="s">
        <v>990</v>
      </c>
      <c r="C86" s="160" t="s">
        <v>991</v>
      </c>
      <c r="D86" s="271"/>
      <c r="E86" s="272"/>
      <c r="F86" s="273"/>
      <c r="G86" s="274"/>
      <c r="H86" s="273"/>
      <c r="I86" s="274"/>
      <c r="J86" s="273"/>
      <c r="K86" s="274"/>
      <c r="L86" s="273"/>
      <c r="M86" s="274"/>
      <c r="N86" s="273"/>
      <c r="O86" s="274"/>
      <c r="P86" s="273"/>
      <c r="Q86" s="274"/>
      <c r="R86" s="273"/>
      <c r="S86" s="274"/>
      <c r="T86" s="273"/>
      <c r="U86" s="274"/>
      <c r="V86" s="273"/>
      <c r="W86" s="274"/>
      <c r="X86" s="224"/>
      <c r="Y86" s="224"/>
      <c r="Z86" s="273"/>
      <c r="AA86" s="274"/>
      <c r="AB86" s="273"/>
      <c r="AC86" s="274"/>
      <c r="AD86" s="273"/>
      <c r="AE86" s="274"/>
      <c r="AF86" s="273"/>
      <c r="AG86" s="274"/>
      <c r="AH86" s="273"/>
      <c r="AI86" s="274"/>
      <c r="AJ86" s="273"/>
      <c r="AK86" s="274"/>
      <c r="AL86" s="273"/>
      <c r="AM86" s="274"/>
      <c r="AN86" s="273"/>
      <c r="AO86" s="274"/>
      <c r="AP86" s="273"/>
      <c r="AQ86" s="274"/>
      <c r="AR86" s="273"/>
      <c r="AS86" s="274"/>
      <c r="AT86" s="131"/>
      <c r="AU86" s="2">
        <v>0</v>
      </c>
    </row>
    <row r="87" spans="1:47" ht="15.75" x14ac:dyDescent="0.2">
      <c r="A87" s="153" t="s">
        <v>851</v>
      </c>
      <c r="B87" s="242" t="s">
        <v>852</v>
      </c>
      <c r="C87" s="160" t="s">
        <v>853</v>
      </c>
      <c r="D87" s="271"/>
      <c r="E87" s="272"/>
      <c r="F87" s="273"/>
      <c r="G87" s="274"/>
      <c r="H87" s="273"/>
      <c r="I87" s="274"/>
      <c r="J87" s="273"/>
      <c r="K87" s="274"/>
      <c r="L87" s="273"/>
      <c r="M87" s="274"/>
      <c r="N87" s="273"/>
      <c r="O87" s="274"/>
      <c r="P87" s="273"/>
      <c r="Q87" s="274"/>
      <c r="R87" s="273"/>
      <c r="S87" s="274"/>
      <c r="T87" s="273"/>
      <c r="U87" s="274"/>
      <c r="V87" s="273"/>
      <c r="W87" s="274"/>
      <c r="X87" s="225"/>
      <c r="Y87" s="224">
        <v>6</v>
      </c>
      <c r="Z87" s="273"/>
      <c r="AA87" s="274"/>
      <c r="AB87" s="273"/>
      <c r="AC87" s="274"/>
      <c r="AD87" s="273"/>
      <c r="AE87" s="274"/>
      <c r="AF87" s="273"/>
      <c r="AG87" s="274"/>
      <c r="AH87" s="273"/>
      <c r="AI87" s="274"/>
      <c r="AJ87" s="273"/>
      <c r="AK87" s="274"/>
      <c r="AL87" s="273"/>
      <c r="AM87" s="274"/>
      <c r="AN87" s="273"/>
      <c r="AO87" s="274"/>
      <c r="AP87" s="273"/>
      <c r="AQ87" s="274"/>
      <c r="AR87" s="273"/>
      <c r="AS87" s="274"/>
      <c r="AT87" s="131"/>
      <c r="AU87" s="2">
        <v>0</v>
      </c>
    </row>
    <row r="88" spans="1:47" s="54" customFormat="1" ht="15.75" x14ac:dyDescent="0.2">
      <c r="A88" s="156" t="s">
        <v>407</v>
      </c>
      <c r="B88" s="157" t="s">
        <v>408</v>
      </c>
      <c r="C88" s="156" t="s">
        <v>95</v>
      </c>
      <c r="D88" s="271"/>
      <c r="E88" s="272"/>
      <c r="F88" s="273"/>
      <c r="G88" s="274"/>
      <c r="H88" s="273"/>
      <c r="I88" s="274"/>
      <c r="J88" s="273"/>
      <c r="K88" s="274"/>
      <c r="L88" s="273"/>
      <c r="M88" s="274"/>
      <c r="N88" s="273"/>
      <c r="O88" s="274"/>
      <c r="P88" s="273"/>
      <c r="Q88" s="274"/>
      <c r="R88" s="273"/>
      <c r="S88" s="274"/>
      <c r="T88" s="273"/>
      <c r="U88" s="274"/>
      <c r="V88" s="206"/>
      <c r="W88" s="207"/>
      <c r="X88" s="226"/>
      <c r="Y88" s="226">
        <f>SUM(Y89:Y92)</f>
        <v>8</v>
      </c>
      <c r="Z88" s="273"/>
      <c r="AA88" s="274"/>
      <c r="AB88" s="273"/>
      <c r="AC88" s="274"/>
      <c r="AD88" s="273"/>
      <c r="AE88" s="274"/>
      <c r="AF88" s="273"/>
      <c r="AG88" s="274"/>
      <c r="AH88" s="273"/>
      <c r="AI88" s="274"/>
      <c r="AJ88" s="273"/>
      <c r="AK88" s="274"/>
      <c r="AL88" s="273"/>
      <c r="AM88" s="274"/>
      <c r="AN88" s="273"/>
      <c r="AO88" s="274"/>
      <c r="AP88" s="273"/>
      <c r="AQ88" s="274"/>
      <c r="AR88" s="273"/>
      <c r="AS88" s="274"/>
      <c r="AT88" s="206"/>
      <c r="AU88" s="18">
        <f t="shared" ref="D88:AU88" si="3">AU89</f>
        <v>0</v>
      </c>
    </row>
    <row r="89" spans="1:47" s="102" customFormat="1" ht="15.75" x14ac:dyDescent="0.25">
      <c r="A89" s="153" t="s">
        <v>857</v>
      </c>
      <c r="B89" s="164" t="s">
        <v>858</v>
      </c>
      <c r="C89" s="160" t="s">
        <v>859</v>
      </c>
      <c r="D89" s="271"/>
      <c r="E89" s="272"/>
      <c r="F89" s="273"/>
      <c r="G89" s="274"/>
      <c r="H89" s="273"/>
      <c r="I89" s="274"/>
      <c r="J89" s="273"/>
      <c r="K89" s="274"/>
      <c r="L89" s="273"/>
      <c r="M89" s="274"/>
      <c r="N89" s="273"/>
      <c r="O89" s="274"/>
      <c r="P89" s="273"/>
      <c r="Q89" s="274"/>
      <c r="R89" s="273"/>
      <c r="S89" s="274"/>
      <c r="T89" s="273"/>
      <c r="U89" s="274"/>
      <c r="V89" s="273"/>
      <c r="W89" s="274"/>
      <c r="X89" s="224"/>
      <c r="Y89" s="224">
        <v>2</v>
      </c>
      <c r="Z89" s="273"/>
      <c r="AA89" s="274"/>
      <c r="AB89" s="273"/>
      <c r="AC89" s="274"/>
      <c r="AD89" s="273"/>
      <c r="AE89" s="274"/>
      <c r="AF89" s="273"/>
      <c r="AG89" s="274"/>
      <c r="AH89" s="273"/>
      <c r="AI89" s="274"/>
      <c r="AJ89" s="273"/>
      <c r="AK89" s="274"/>
      <c r="AL89" s="273"/>
      <c r="AM89" s="274"/>
      <c r="AN89" s="273"/>
      <c r="AO89" s="274"/>
      <c r="AP89" s="273"/>
      <c r="AQ89" s="274"/>
      <c r="AR89" s="273"/>
      <c r="AS89" s="274"/>
      <c r="AT89" s="131"/>
      <c r="AU89" s="18">
        <f t="shared" ref="D89:AU89" si="4">SUM(AU90:AU90)</f>
        <v>0</v>
      </c>
    </row>
    <row r="90" spans="1:47" s="54" customFormat="1" ht="15.75" x14ac:dyDescent="0.2">
      <c r="A90" s="153" t="s">
        <v>992</v>
      </c>
      <c r="B90" s="242" t="s">
        <v>993</v>
      </c>
      <c r="C90" s="160" t="s">
        <v>994</v>
      </c>
      <c r="D90" s="271"/>
      <c r="E90" s="272"/>
      <c r="F90" s="273"/>
      <c r="G90" s="274"/>
      <c r="H90" s="273"/>
      <c r="I90" s="274"/>
      <c r="J90" s="273"/>
      <c r="K90" s="274"/>
      <c r="L90" s="273"/>
      <c r="M90" s="274"/>
      <c r="N90" s="273"/>
      <c r="O90" s="274"/>
      <c r="P90" s="273"/>
      <c r="Q90" s="274"/>
      <c r="R90" s="273"/>
      <c r="S90" s="274"/>
      <c r="T90" s="273"/>
      <c r="U90" s="274"/>
      <c r="V90" s="273"/>
      <c r="W90" s="274"/>
      <c r="X90" s="224"/>
      <c r="Y90" s="224"/>
      <c r="Z90" s="273"/>
      <c r="AA90" s="274"/>
      <c r="AB90" s="273"/>
      <c r="AC90" s="274"/>
      <c r="AD90" s="273"/>
      <c r="AE90" s="274"/>
      <c r="AF90" s="273"/>
      <c r="AG90" s="274"/>
      <c r="AH90" s="273"/>
      <c r="AI90" s="274"/>
      <c r="AJ90" s="273"/>
      <c r="AK90" s="274"/>
      <c r="AL90" s="273"/>
      <c r="AM90" s="274"/>
      <c r="AN90" s="273"/>
      <c r="AO90" s="274"/>
      <c r="AP90" s="273"/>
      <c r="AQ90" s="274"/>
      <c r="AR90" s="273"/>
      <c r="AS90" s="274"/>
      <c r="AT90" s="131"/>
      <c r="AU90" s="18">
        <v>0</v>
      </c>
    </row>
    <row r="91" spans="1:47" s="54" customFormat="1" ht="15.75" x14ac:dyDescent="0.2">
      <c r="A91" s="153" t="s">
        <v>863</v>
      </c>
      <c r="B91" s="172" t="s">
        <v>673</v>
      </c>
      <c r="C91" s="160" t="s">
        <v>864</v>
      </c>
      <c r="D91" s="271"/>
      <c r="E91" s="272"/>
      <c r="F91" s="273"/>
      <c r="G91" s="274"/>
      <c r="H91" s="273"/>
      <c r="I91" s="274"/>
      <c r="J91" s="273"/>
      <c r="K91" s="274"/>
      <c r="L91" s="273"/>
      <c r="M91" s="274"/>
      <c r="N91" s="273"/>
      <c r="O91" s="274"/>
      <c r="P91" s="273"/>
      <c r="Q91" s="274"/>
      <c r="R91" s="273"/>
      <c r="S91" s="274"/>
      <c r="T91" s="273"/>
      <c r="U91" s="274"/>
      <c r="V91" s="273"/>
      <c r="W91" s="274"/>
      <c r="X91" s="224"/>
      <c r="Y91" s="224">
        <f t="shared" ref="D91:AU91" si="5">Y92</f>
        <v>3</v>
      </c>
      <c r="Z91" s="273"/>
      <c r="AA91" s="274"/>
      <c r="AB91" s="273"/>
      <c r="AC91" s="274"/>
      <c r="AD91" s="273"/>
      <c r="AE91" s="274"/>
      <c r="AF91" s="273"/>
      <c r="AG91" s="274"/>
      <c r="AH91" s="273"/>
      <c r="AI91" s="274"/>
      <c r="AJ91" s="273"/>
      <c r="AK91" s="274"/>
      <c r="AL91" s="273"/>
      <c r="AM91" s="274"/>
      <c r="AN91" s="273"/>
      <c r="AO91" s="274"/>
      <c r="AP91" s="273"/>
      <c r="AQ91" s="274"/>
      <c r="AR91" s="273"/>
      <c r="AS91" s="274"/>
      <c r="AT91" s="131"/>
      <c r="AU91" s="18">
        <f t="shared" si="5"/>
        <v>0</v>
      </c>
    </row>
    <row r="92" spans="1:47" s="54" customFormat="1" ht="15.75" x14ac:dyDescent="0.2">
      <c r="A92" s="153" t="s">
        <v>995</v>
      </c>
      <c r="B92" s="172" t="s">
        <v>568</v>
      </c>
      <c r="C92" s="160" t="s">
        <v>996</v>
      </c>
      <c r="D92" s="271"/>
      <c r="E92" s="272"/>
      <c r="F92" s="273"/>
      <c r="G92" s="274"/>
      <c r="H92" s="273"/>
      <c r="I92" s="274"/>
      <c r="J92" s="273"/>
      <c r="K92" s="274"/>
      <c r="L92" s="273"/>
      <c r="M92" s="274"/>
      <c r="N92" s="273"/>
      <c r="O92" s="274"/>
      <c r="P92" s="273"/>
      <c r="Q92" s="274"/>
      <c r="R92" s="273"/>
      <c r="S92" s="274"/>
      <c r="T92" s="273"/>
      <c r="U92" s="274"/>
      <c r="V92" s="273"/>
      <c r="W92" s="274"/>
      <c r="X92" s="224"/>
      <c r="Y92" s="224">
        <v>3</v>
      </c>
      <c r="Z92" s="273"/>
      <c r="AA92" s="274"/>
      <c r="AB92" s="273"/>
      <c r="AC92" s="274"/>
      <c r="AD92" s="273"/>
      <c r="AE92" s="274"/>
      <c r="AF92" s="273"/>
      <c r="AG92" s="274"/>
      <c r="AH92" s="273"/>
      <c r="AI92" s="274"/>
      <c r="AJ92" s="273"/>
      <c r="AK92" s="274"/>
      <c r="AL92" s="273"/>
      <c r="AM92" s="274"/>
      <c r="AN92" s="273"/>
      <c r="AO92" s="274"/>
      <c r="AP92" s="273"/>
      <c r="AQ92" s="274"/>
      <c r="AR92" s="273"/>
      <c r="AS92" s="274"/>
      <c r="AT92" s="131"/>
      <c r="AU92" s="18">
        <f t="shared" ref="D92:AU92" si="6">SUM(AU93:AU93)</f>
        <v>0</v>
      </c>
    </row>
    <row r="93" spans="1:47" s="54" customFormat="1" ht="15.75" x14ac:dyDescent="0.2">
      <c r="A93" s="156" t="s">
        <v>412</v>
      </c>
      <c r="B93" s="157" t="s">
        <v>413</v>
      </c>
      <c r="C93" s="156" t="s">
        <v>95</v>
      </c>
      <c r="D93" s="271"/>
      <c r="E93" s="272"/>
      <c r="F93" s="273"/>
      <c r="G93" s="274"/>
      <c r="H93" s="273"/>
      <c r="I93" s="274"/>
      <c r="J93" s="273"/>
      <c r="K93" s="274"/>
      <c r="L93" s="273"/>
      <c r="M93" s="274"/>
      <c r="N93" s="273"/>
      <c r="O93" s="274"/>
      <c r="P93" s="273"/>
      <c r="Q93" s="274"/>
      <c r="R93" s="273"/>
      <c r="S93" s="274"/>
      <c r="T93" s="273"/>
      <c r="U93" s="274"/>
      <c r="V93" s="273"/>
      <c r="W93" s="274"/>
      <c r="X93" s="226"/>
      <c r="Y93" s="226">
        <f>SUM(Y94:Y100)</f>
        <v>23</v>
      </c>
      <c r="Z93" s="273"/>
      <c r="AA93" s="274"/>
      <c r="AB93" s="273"/>
      <c r="AC93" s="274"/>
      <c r="AD93" s="273"/>
      <c r="AE93" s="274"/>
      <c r="AF93" s="273"/>
      <c r="AG93" s="274"/>
      <c r="AH93" s="273"/>
      <c r="AI93" s="274"/>
      <c r="AJ93" s="273"/>
      <c r="AK93" s="274"/>
      <c r="AL93" s="273"/>
      <c r="AM93" s="274"/>
      <c r="AN93" s="273"/>
      <c r="AO93" s="274"/>
      <c r="AP93" s="273"/>
      <c r="AQ93" s="274"/>
      <c r="AR93" s="273"/>
      <c r="AS93" s="274"/>
      <c r="AT93" s="206"/>
      <c r="AU93" s="18">
        <v>0</v>
      </c>
    </row>
    <row r="94" spans="1:47" s="54" customFormat="1" ht="15.75" x14ac:dyDescent="0.2">
      <c r="A94" s="153" t="s">
        <v>657</v>
      </c>
      <c r="B94" s="242" t="s">
        <v>658</v>
      </c>
      <c r="C94" s="160" t="s">
        <v>659</v>
      </c>
      <c r="D94" s="271"/>
      <c r="E94" s="272"/>
      <c r="F94" s="273"/>
      <c r="G94" s="274"/>
      <c r="H94" s="273"/>
      <c r="I94" s="274"/>
      <c r="J94" s="273"/>
      <c r="K94" s="274"/>
      <c r="L94" s="273"/>
      <c r="M94" s="274"/>
      <c r="N94" s="273"/>
      <c r="O94" s="274"/>
      <c r="P94" s="273"/>
      <c r="Q94" s="274"/>
      <c r="R94" s="273"/>
      <c r="S94" s="274"/>
      <c r="T94" s="273"/>
      <c r="U94" s="274"/>
      <c r="V94" s="273"/>
      <c r="W94" s="274"/>
      <c r="X94" s="224"/>
      <c r="Y94" s="224">
        <v>6</v>
      </c>
      <c r="Z94" s="273"/>
      <c r="AA94" s="274"/>
      <c r="AB94" s="273"/>
      <c r="AC94" s="274"/>
      <c r="AD94" s="273"/>
      <c r="AE94" s="274"/>
      <c r="AF94" s="273"/>
      <c r="AG94" s="274"/>
      <c r="AH94" s="273"/>
      <c r="AI94" s="274"/>
      <c r="AJ94" s="273"/>
      <c r="AK94" s="274"/>
      <c r="AL94" s="273"/>
      <c r="AM94" s="274"/>
      <c r="AN94" s="273"/>
      <c r="AO94" s="274"/>
      <c r="AP94" s="273"/>
      <c r="AQ94" s="274"/>
      <c r="AR94" s="273"/>
      <c r="AS94" s="274"/>
      <c r="AT94" s="131"/>
      <c r="AU94" s="18">
        <f t="shared" ref="H94:AU94" si="7">SUM(AU95:AU96)</f>
        <v>0</v>
      </c>
    </row>
    <row r="95" spans="1:47" ht="15.75" x14ac:dyDescent="0.2">
      <c r="A95" s="153" t="s">
        <v>663</v>
      </c>
      <c r="B95" s="242" t="s">
        <v>367</v>
      </c>
      <c r="C95" s="160" t="s">
        <v>664</v>
      </c>
      <c r="D95" s="271"/>
      <c r="E95" s="272"/>
      <c r="F95" s="273"/>
      <c r="G95" s="274"/>
      <c r="H95" s="273"/>
      <c r="I95" s="274"/>
      <c r="J95" s="273"/>
      <c r="K95" s="274"/>
      <c r="L95" s="273"/>
      <c r="M95" s="274"/>
      <c r="N95" s="273"/>
      <c r="O95" s="274"/>
      <c r="P95" s="273"/>
      <c r="Q95" s="274"/>
      <c r="R95" s="273"/>
      <c r="S95" s="274"/>
      <c r="T95" s="273"/>
      <c r="U95" s="274"/>
      <c r="V95" s="273"/>
      <c r="W95" s="274"/>
      <c r="X95" s="224"/>
      <c r="Y95" s="224">
        <v>3</v>
      </c>
      <c r="Z95" s="273"/>
      <c r="AA95" s="274"/>
      <c r="AB95" s="273"/>
      <c r="AC95" s="274"/>
      <c r="AD95" s="273"/>
      <c r="AE95" s="274"/>
      <c r="AF95" s="273"/>
      <c r="AG95" s="274"/>
      <c r="AH95" s="273"/>
      <c r="AI95" s="274"/>
      <c r="AJ95" s="273"/>
      <c r="AK95" s="274"/>
      <c r="AL95" s="273"/>
      <c r="AM95" s="274"/>
      <c r="AN95" s="273"/>
      <c r="AO95" s="274"/>
      <c r="AP95" s="273"/>
      <c r="AQ95" s="274"/>
      <c r="AR95" s="273"/>
      <c r="AS95" s="274"/>
      <c r="AT95" s="131"/>
      <c r="AU95" s="9">
        <v>0</v>
      </c>
    </row>
    <row r="96" spans="1:47" ht="15.75" x14ac:dyDescent="0.2">
      <c r="A96" s="153" t="s">
        <v>865</v>
      </c>
      <c r="B96" s="242" t="s">
        <v>831</v>
      </c>
      <c r="C96" s="160" t="s">
        <v>866</v>
      </c>
      <c r="D96" s="271"/>
      <c r="E96" s="272"/>
      <c r="F96" s="273"/>
      <c r="G96" s="274"/>
      <c r="H96" s="273"/>
      <c r="I96" s="274"/>
      <c r="J96" s="273"/>
      <c r="K96" s="274"/>
      <c r="L96" s="273"/>
      <c r="M96" s="274"/>
      <c r="N96" s="273"/>
      <c r="O96" s="274"/>
      <c r="P96" s="273"/>
      <c r="Q96" s="274"/>
      <c r="R96" s="273"/>
      <c r="S96" s="274"/>
      <c r="T96" s="273"/>
      <c r="U96" s="274"/>
      <c r="V96" s="273"/>
      <c r="W96" s="274"/>
      <c r="X96" s="224"/>
      <c r="Y96" s="224">
        <v>6</v>
      </c>
      <c r="Z96" s="273"/>
      <c r="AA96" s="274"/>
      <c r="AB96" s="273"/>
      <c r="AC96" s="274"/>
      <c r="AD96" s="273"/>
      <c r="AE96" s="274"/>
      <c r="AF96" s="273"/>
      <c r="AG96" s="274"/>
      <c r="AH96" s="273"/>
      <c r="AI96" s="274"/>
      <c r="AJ96" s="273"/>
      <c r="AK96" s="274"/>
      <c r="AL96" s="273"/>
      <c r="AM96" s="274"/>
      <c r="AN96" s="273"/>
      <c r="AO96" s="274"/>
      <c r="AP96" s="273"/>
      <c r="AQ96" s="274"/>
      <c r="AR96" s="273"/>
      <c r="AS96" s="274"/>
      <c r="AT96" s="131"/>
      <c r="AU96" s="9">
        <v>0</v>
      </c>
    </row>
    <row r="97" spans="1:46" ht="15.75" x14ac:dyDescent="0.2">
      <c r="A97" s="153" t="s">
        <v>867</v>
      </c>
      <c r="B97" s="172" t="s">
        <v>868</v>
      </c>
      <c r="C97" s="160" t="s">
        <v>869</v>
      </c>
      <c r="D97" s="271"/>
      <c r="E97" s="272"/>
      <c r="F97" s="273"/>
      <c r="G97" s="274"/>
      <c r="H97" s="273"/>
      <c r="I97" s="274"/>
      <c r="J97" s="273"/>
      <c r="K97" s="274"/>
      <c r="L97" s="273"/>
      <c r="M97" s="274"/>
      <c r="N97" s="273"/>
      <c r="O97" s="274"/>
      <c r="P97" s="273"/>
      <c r="Q97" s="274"/>
      <c r="R97" s="273"/>
      <c r="S97" s="274"/>
      <c r="T97" s="273"/>
      <c r="U97" s="274"/>
      <c r="V97" s="206"/>
      <c r="W97" s="207"/>
      <c r="X97" s="224"/>
      <c r="Y97" s="224"/>
      <c r="Z97" s="273"/>
      <c r="AA97" s="274"/>
      <c r="AB97" s="273"/>
      <c r="AC97" s="274"/>
      <c r="AD97" s="273"/>
      <c r="AE97" s="274"/>
      <c r="AF97" s="273"/>
      <c r="AG97" s="274"/>
      <c r="AH97" s="273"/>
      <c r="AI97" s="274"/>
      <c r="AJ97" s="273"/>
      <c r="AK97" s="274"/>
      <c r="AL97" s="273"/>
      <c r="AM97" s="274"/>
      <c r="AN97" s="273"/>
      <c r="AO97" s="274"/>
      <c r="AP97" s="273"/>
      <c r="AQ97" s="274"/>
      <c r="AR97" s="273"/>
      <c r="AS97" s="274"/>
      <c r="AT97" s="142"/>
    </row>
    <row r="98" spans="1:46" ht="15.75" x14ac:dyDescent="0.2">
      <c r="A98" s="153" t="s">
        <v>870</v>
      </c>
      <c r="B98" s="172" t="s">
        <v>797</v>
      </c>
      <c r="C98" s="160" t="s">
        <v>871</v>
      </c>
      <c r="D98" s="271"/>
      <c r="E98" s="272"/>
      <c r="F98" s="273"/>
      <c r="G98" s="274"/>
      <c r="H98" s="273"/>
      <c r="I98" s="274"/>
      <c r="J98" s="273"/>
      <c r="K98" s="274"/>
      <c r="L98" s="273"/>
      <c r="M98" s="274"/>
      <c r="N98" s="273"/>
      <c r="O98" s="274"/>
      <c r="P98" s="273"/>
      <c r="Q98" s="274"/>
      <c r="R98" s="273"/>
      <c r="S98" s="274"/>
      <c r="T98" s="273"/>
      <c r="U98" s="274"/>
      <c r="V98" s="206"/>
      <c r="W98" s="207"/>
      <c r="X98" s="224"/>
      <c r="Y98" s="224">
        <v>4</v>
      </c>
      <c r="Z98" s="273"/>
      <c r="AA98" s="274"/>
      <c r="AB98" s="273"/>
      <c r="AC98" s="274"/>
      <c r="AD98" s="273"/>
      <c r="AE98" s="274"/>
      <c r="AF98" s="273"/>
      <c r="AG98" s="274"/>
      <c r="AH98" s="273"/>
      <c r="AI98" s="274"/>
      <c r="AJ98" s="273"/>
      <c r="AK98" s="274"/>
      <c r="AL98" s="273"/>
      <c r="AM98" s="274"/>
      <c r="AN98" s="273"/>
      <c r="AO98" s="274"/>
      <c r="AP98" s="273"/>
      <c r="AQ98" s="274"/>
      <c r="AR98" s="273"/>
      <c r="AS98" s="274"/>
      <c r="AT98" s="142"/>
    </row>
    <row r="99" spans="1:46" ht="30" x14ac:dyDescent="0.2">
      <c r="A99" s="153" t="s">
        <v>872</v>
      </c>
      <c r="B99" s="242" t="s">
        <v>800</v>
      </c>
      <c r="C99" s="160" t="s">
        <v>873</v>
      </c>
      <c r="D99" s="271"/>
      <c r="E99" s="272"/>
      <c r="F99" s="273"/>
      <c r="G99" s="274"/>
      <c r="H99" s="273"/>
      <c r="I99" s="274"/>
      <c r="J99" s="273"/>
      <c r="K99" s="274"/>
      <c r="L99" s="273"/>
      <c r="M99" s="274"/>
      <c r="N99" s="273"/>
      <c r="O99" s="274"/>
      <c r="P99" s="273"/>
      <c r="Q99" s="274"/>
      <c r="R99" s="273"/>
      <c r="S99" s="274"/>
      <c r="T99" s="273"/>
      <c r="U99" s="274"/>
      <c r="V99" s="206"/>
      <c r="W99" s="207"/>
      <c r="X99" s="224"/>
      <c r="Y99" s="224"/>
      <c r="Z99" s="273"/>
      <c r="AA99" s="274"/>
      <c r="AB99" s="273"/>
      <c r="AC99" s="274"/>
      <c r="AD99" s="273"/>
      <c r="AE99" s="274"/>
      <c r="AF99" s="273"/>
      <c r="AG99" s="274"/>
      <c r="AH99" s="273"/>
      <c r="AI99" s="274"/>
      <c r="AJ99" s="273"/>
      <c r="AK99" s="274"/>
      <c r="AL99" s="273"/>
      <c r="AM99" s="274"/>
      <c r="AN99" s="273"/>
      <c r="AO99" s="274"/>
      <c r="AP99" s="273"/>
      <c r="AQ99" s="274"/>
      <c r="AR99" s="273"/>
      <c r="AS99" s="274"/>
      <c r="AT99" s="142"/>
    </row>
    <row r="100" spans="1:46" ht="15.75" x14ac:dyDescent="0.2">
      <c r="A100" s="153" t="s">
        <v>874</v>
      </c>
      <c r="B100" s="172" t="s">
        <v>875</v>
      </c>
      <c r="C100" s="160" t="s">
        <v>876</v>
      </c>
      <c r="D100" s="271"/>
      <c r="E100" s="272"/>
      <c r="F100" s="273"/>
      <c r="G100" s="274"/>
      <c r="H100" s="273"/>
      <c r="I100" s="274"/>
      <c r="J100" s="273"/>
      <c r="K100" s="274"/>
      <c r="L100" s="273"/>
      <c r="M100" s="274"/>
      <c r="N100" s="273"/>
      <c r="O100" s="274"/>
      <c r="P100" s="273"/>
      <c r="Q100" s="274"/>
      <c r="R100" s="273"/>
      <c r="S100" s="274"/>
      <c r="T100" s="273"/>
      <c r="U100" s="274"/>
      <c r="V100" s="206"/>
      <c r="W100" s="207"/>
      <c r="X100" s="224"/>
      <c r="Y100" s="224">
        <v>4</v>
      </c>
      <c r="Z100" s="273"/>
      <c r="AA100" s="274"/>
      <c r="AB100" s="273"/>
      <c r="AC100" s="274"/>
      <c r="AD100" s="273"/>
      <c r="AE100" s="274"/>
      <c r="AF100" s="273"/>
      <c r="AG100" s="274"/>
      <c r="AH100" s="273"/>
      <c r="AI100" s="274"/>
      <c r="AJ100" s="273"/>
      <c r="AK100" s="274"/>
      <c r="AL100" s="273"/>
      <c r="AM100" s="274"/>
      <c r="AN100" s="273"/>
      <c r="AO100" s="274"/>
      <c r="AP100" s="273"/>
      <c r="AQ100" s="274"/>
      <c r="AR100" s="273"/>
      <c r="AS100" s="274"/>
      <c r="AT100" s="142"/>
    </row>
    <row r="101" spans="1:46" s="54" customFormat="1" ht="15.75" x14ac:dyDescent="0.2">
      <c r="A101" s="156" t="s">
        <v>420</v>
      </c>
      <c r="B101" s="157" t="s">
        <v>421</v>
      </c>
      <c r="C101" s="156" t="s">
        <v>95</v>
      </c>
      <c r="D101" s="271"/>
      <c r="E101" s="272"/>
      <c r="F101" s="273"/>
      <c r="G101" s="274"/>
      <c r="H101" s="273"/>
      <c r="I101" s="274"/>
      <c r="J101" s="273"/>
      <c r="K101" s="274"/>
      <c r="L101" s="273"/>
      <c r="M101" s="274"/>
      <c r="N101" s="273"/>
      <c r="O101" s="274"/>
      <c r="P101" s="273"/>
      <c r="Q101" s="274"/>
      <c r="R101" s="273"/>
      <c r="S101" s="274"/>
      <c r="T101" s="273"/>
      <c r="U101" s="274"/>
      <c r="V101" s="206"/>
      <c r="W101" s="207"/>
      <c r="X101" s="226">
        <f>SUM(X102:X111)</f>
        <v>7</v>
      </c>
      <c r="Y101" s="226">
        <f>SUM(Y102:Y111)</f>
        <v>12</v>
      </c>
      <c r="Z101" s="273"/>
      <c r="AA101" s="274"/>
      <c r="AB101" s="273"/>
      <c r="AC101" s="274"/>
      <c r="AD101" s="273"/>
      <c r="AE101" s="274"/>
      <c r="AF101" s="273"/>
      <c r="AG101" s="274"/>
      <c r="AH101" s="273"/>
      <c r="AI101" s="274"/>
      <c r="AJ101" s="273"/>
      <c r="AK101" s="274"/>
      <c r="AL101" s="273"/>
      <c r="AM101" s="274"/>
      <c r="AN101" s="273"/>
      <c r="AO101" s="274"/>
      <c r="AP101" s="273"/>
      <c r="AQ101" s="274"/>
      <c r="AR101" s="273"/>
      <c r="AS101" s="274"/>
      <c r="AT101" s="206"/>
    </row>
    <row r="102" spans="1:46" ht="15.75" x14ac:dyDescent="0.2">
      <c r="A102" s="153" t="s">
        <v>422</v>
      </c>
      <c r="B102" s="241" t="s">
        <v>423</v>
      </c>
      <c r="C102" s="153" t="s">
        <v>424</v>
      </c>
      <c r="D102" s="271"/>
      <c r="E102" s="272"/>
      <c r="F102" s="273"/>
      <c r="G102" s="274"/>
      <c r="H102" s="273"/>
      <c r="I102" s="274"/>
      <c r="J102" s="273"/>
      <c r="K102" s="274"/>
      <c r="L102" s="273"/>
      <c r="M102" s="274"/>
      <c r="N102" s="273"/>
      <c r="O102" s="274"/>
      <c r="P102" s="273"/>
      <c r="Q102" s="274"/>
      <c r="R102" s="273"/>
      <c r="S102" s="274"/>
      <c r="T102" s="273"/>
      <c r="U102" s="274"/>
      <c r="V102" s="206"/>
      <c r="W102" s="207"/>
      <c r="X102" s="224"/>
      <c r="Y102" s="224">
        <v>2</v>
      </c>
      <c r="Z102" s="273"/>
      <c r="AA102" s="274"/>
      <c r="AB102" s="273"/>
      <c r="AC102" s="274"/>
      <c r="AD102" s="273"/>
      <c r="AE102" s="274"/>
      <c r="AF102" s="273"/>
      <c r="AG102" s="274"/>
      <c r="AH102" s="273"/>
      <c r="AI102" s="274"/>
      <c r="AJ102" s="273"/>
      <c r="AK102" s="274"/>
      <c r="AL102" s="273"/>
      <c r="AM102" s="274"/>
      <c r="AN102" s="273"/>
      <c r="AO102" s="274"/>
      <c r="AP102" s="273"/>
      <c r="AQ102" s="274"/>
      <c r="AR102" s="273"/>
      <c r="AS102" s="274"/>
      <c r="AT102" s="142"/>
    </row>
    <row r="103" spans="1:46" ht="15.75" x14ac:dyDescent="0.2">
      <c r="A103" s="153" t="s">
        <v>667</v>
      </c>
      <c r="B103" s="164" t="s">
        <v>576</v>
      </c>
      <c r="C103" s="160" t="s">
        <v>668</v>
      </c>
      <c r="D103" s="271"/>
      <c r="E103" s="272"/>
      <c r="F103" s="273"/>
      <c r="G103" s="274"/>
      <c r="H103" s="273"/>
      <c r="I103" s="274"/>
      <c r="J103" s="273"/>
      <c r="K103" s="274"/>
      <c r="L103" s="273"/>
      <c r="M103" s="274"/>
      <c r="N103" s="273"/>
      <c r="O103" s="274"/>
      <c r="P103" s="273"/>
      <c r="Q103" s="274"/>
      <c r="R103" s="273"/>
      <c r="S103" s="274"/>
      <c r="T103" s="273"/>
      <c r="U103" s="274"/>
      <c r="V103" s="206"/>
      <c r="W103" s="207"/>
      <c r="X103" s="224"/>
      <c r="Y103" s="224">
        <v>2</v>
      </c>
      <c r="Z103" s="273"/>
      <c r="AA103" s="274"/>
      <c r="AB103" s="273"/>
      <c r="AC103" s="274"/>
      <c r="AD103" s="273"/>
      <c r="AE103" s="274"/>
      <c r="AF103" s="273"/>
      <c r="AG103" s="274"/>
      <c r="AH103" s="273"/>
      <c r="AI103" s="274"/>
      <c r="AJ103" s="273"/>
      <c r="AK103" s="274"/>
      <c r="AL103" s="273"/>
      <c r="AM103" s="274"/>
      <c r="AN103" s="273"/>
      <c r="AO103" s="274"/>
      <c r="AP103" s="273"/>
      <c r="AQ103" s="274"/>
      <c r="AR103" s="273"/>
      <c r="AS103" s="274"/>
      <c r="AT103" s="142"/>
    </row>
    <row r="104" spans="1:46" ht="15.75" x14ac:dyDescent="0.2">
      <c r="A104" s="153" t="s">
        <v>877</v>
      </c>
      <c r="B104" s="242" t="s">
        <v>878</v>
      </c>
      <c r="C104" s="160" t="s">
        <v>879</v>
      </c>
      <c r="D104" s="271"/>
      <c r="E104" s="272"/>
      <c r="F104" s="273"/>
      <c r="G104" s="274"/>
      <c r="H104" s="273"/>
      <c r="I104" s="274"/>
      <c r="J104" s="273"/>
      <c r="K104" s="274"/>
      <c r="L104" s="273"/>
      <c r="M104" s="274"/>
      <c r="N104" s="273"/>
      <c r="O104" s="274"/>
      <c r="P104" s="273"/>
      <c r="Q104" s="274"/>
      <c r="R104" s="273"/>
      <c r="S104" s="274"/>
      <c r="T104" s="273"/>
      <c r="U104" s="274"/>
      <c r="V104" s="206"/>
      <c r="W104" s="207"/>
      <c r="X104" s="224">
        <v>6</v>
      </c>
      <c r="Y104" s="224">
        <v>3</v>
      </c>
      <c r="Z104" s="273"/>
      <c r="AA104" s="274"/>
      <c r="AB104" s="273"/>
      <c r="AC104" s="274"/>
      <c r="AD104" s="273"/>
      <c r="AE104" s="274"/>
      <c r="AF104" s="273"/>
      <c r="AG104" s="274"/>
      <c r="AH104" s="273"/>
      <c r="AI104" s="274"/>
      <c r="AJ104" s="273"/>
      <c r="AK104" s="274"/>
      <c r="AL104" s="273"/>
      <c r="AM104" s="274"/>
      <c r="AN104" s="273"/>
      <c r="AO104" s="274"/>
      <c r="AP104" s="273"/>
      <c r="AQ104" s="274"/>
      <c r="AR104" s="273"/>
      <c r="AS104" s="274"/>
      <c r="AT104" s="142"/>
    </row>
    <row r="105" spans="1:46" ht="15.75" x14ac:dyDescent="0.2">
      <c r="A105" s="153" t="s">
        <v>997</v>
      </c>
      <c r="B105" s="164" t="s">
        <v>998</v>
      </c>
      <c r="C105" s="160" t="s">
        <v>999</v>
      </c>
      <c r="D105" s="271"/>
      <c r="E105" s="272"/>
      <c r="F105" s="273"/>
      <c r="G105" s="274"/>
      <c r="H105" s="273"/>
      <c r="I105" s="274"/>
      <c r="J105" s="273"/>
      <c r="K105" s="274"/>
      <c r="L105" s="273"/>
      <c r="M105" s="274"/>
      <c r="N105" s="273"/>
      <c r="O105" s="274"/>
      <c r="P105" s="273"/>
      <c r="Q105" s="274"/>
      <c r="R105" s="273"/>
      <c r="S105" s="274"/>
      <c r="T105" s="273"/>
      <c r="U105" s="274"/>
      <c r="V105" s="206"/>
      <c r="W105" s="207"/>
      <c r="X105" s="224"/>
      <c r="Y105" s="224">
        <v>1</v>
      </c>
      <c r="Z105" s="273"/>
      <c r="AA105" s="274"/>
      <c r="AB105" s="273"/>
      <c r="AC105" s="274"/>
      <c r="AD105" s="273"/>
      <c r="AE105" s="274"/>
      <c r="AF105" s="273"/>
      <c r="AG105" s="274"/>
      <c r="AH105" s="273"/>
      <c r="AI105" s="274"/>
      <c r="AJ105" s="273"/>
      <c r="AK105" s="274"/>
      <c r="AL105" s="273"/>
      <c r="AM105" s="274"/>
      <c r="AN105" s="273"/>
      <c r="AO105" s="274"/>
      <c r="AP105" s="273"/>
      <c r="AQ105" s="274"/>
      <c r="AR105" s="273"/>
      <c r="AS105" s="274"/>
      <c r="AT105" s="142"/>
    </row>
    <row r="106" spans="1:46" ht="15.75" x14ac:dyDescent="0.2">
      <c r="A106" s="153" t="s">
        <v>880</v>
      </c>
      <c r="B106" s="172" t="s">
        <v>568</v>
      </c>
      <c r="C106" s="160" t="s">
        <v>881</v>
      </c>
      <c r="D106" s="271"/>
      <c r="E106" s="272"/>
      <c r="F106" s="273"/>
      <c r="G106" s="274"/>
      <c r="H106" s="273"/>
      <c r="I106" s="274"/>
      <c r="J106" s="273"/>
      <c r="K106" s="274"/>
      <c r="L106" s="273"/>
      <c r="M106" s="274"/>
      <c r="N106" s="273"/>
      <c r="O106" s="274"/>
      <c r="P106" s="273"/>
      <c r="Q106" s="274"/>
      <c r="R106" s="273"/>
      <c r="S106" s="274"/>
      <c r="T106" s="273"/>
      <c r="U106" s="274"/>
      <c r="V106" s="206"/>
      <c r="W106" s="207"/>
      <c r="X106" s="224"/>
      <c r="Y106" s="224">
        <v>3</v>
      </c>
      <c r="Z106" s="273"/>
      <c r="AA106" s="274"/>
      <c r="AB106" s="273"/>
      <c r="AC106" s="274"/>
      <c r="AD106" s="273"/>
      <c r="AE106" s="274"/>
      <c r="AF106" s="273"/>
      <c r="AG106" s="274"/>
      <c r="AH106" s="273"/>
      <c r="AI106" s="274"/>
      <c r="AJ106" s="273"/>
      <c r="AK106" s="274"/>
      <c r="AL106" s="273"/>
      <c r="AM106" s="274"/>
      <c r="AN106" s="273"/>
      <c r="AO106" s="274"/>
      <c r="AP106" s="273"/>
      <c r="AQ106" s="274"/>
      <c r="AR106" s="273"/>
      <c r="AS106" s="274"/>
      <c r="AT106" s="142"/>
    </row>
    <row r="107" spans="1:46" ht="15.75" x14ac:dyDescent="0.2">
      <c r="A107" s="153" t="s">
        <v>1000</v>
      </c>
      <c r="B107" s="172" t="s">
        <v>797</v>
      </c>
      <c r="C107" s="160" t="s">
        <v>1001</v>
      </c>
      <c r="D107" s="271"/>
      <c r="E107" s="272"/>
      <c r="F107" s="273"/>
      <c r="G107" s="274"/>
      <c r="H107" s="273"/>
      <c r="I107" s="274"/>
      <c r="J107" s="273"/>
      <c r="K107" s="274"/>
      <c r="L107" s="273"/>
      <c r="M107" s="274"/>
      <c r="N107" s="273"/>
      <c r="O107" s="274"/>
      <c r="P107" s="273"/>
      <c r="Q107" s="274"/>
      <c r="R107" s="273"/>
      <c r="S107" s="274"/>
      <c r="T107" s="273"/>
      <c r="U107" s="274"/>
      <c r="V107" s="206"/>
      <c r="W107" s="207"/>
      <c r="X107" s="224"/>
      <c r="Y107" s="224"/>
      <c r="Z107" s="273"/>
      <c r="AA107" s="274"/>
      <c r="AB107" s="273"/>
      <c r="AC107" s="274"/>
      <c r="AD107" s="273"/>
      <c r="AE107" s="274"/>
      <c r="AF107" s="273"/>
      <c r="AG107" s="274"/>
      <c r="AH107" s="273"/>
      <c r="AI107" s="274"/>
      <c r="AJ107" s="273"/>
      <c r="AK107" s="274"/>
      <c r="AL107" s="273"/>
      <c r="AM107" s="274"/>
      <c r="AN107" s="273"/>
      <c r="AO107" s="274"/>
      <c r="AP107" s="273"/>
      <c r="AQ107" s="274"/>
      <c r="AR107" s="273"/>
      <c r="AS107" s="274"/>
      <c r="AT107" s="142"/>
    </row>
    <row r="108" spans="1:46" ht="30" x14ac:dyDescent="0.2">
      <c r="A108" s="153" t="s">
        <v>1002</v>
      </c>
      <c r="B108" s="242" t="s">
        <v>800</v>
      </c>
      <c r="C108" s="160" t="s">
        <v>1003</v>
      </c>
      <c r="D108" s="271"/>
      <c r="E108" s="272"/>
      <c r="F108" s="273"/>
      <c r="G108" s="274"/>
      <c r="H108" s="273"/>
      <c r="I108" s="274"/>
      <c r="J108" s="273"/>
      <c r="K108" s="274"/>
      <c r="L108" s="273"/>
      <c r="M108" s="274"/>
      <c r="N108" s="273"/>
      <c r="O108" s="274"/>
      <c r="P108" s="273"/>
      <c r="Q108" s="274"/>
      <c r="R108" s="273"/>
      <c r="S108" s="274"/>
      <c r="T108" s="273"/>
      <c r="U108" s="274"/>
      <c r="V108" s="206"/>
      <c r="W108" s="207"/>
      <c r="X108" s="224"/>
      <c r="Y108" s="224"/>
      <c r="Z108" s="273"/>
      <c r="AA108" s="274"/>
      <c r="AB108" s="273"/>
      <c r="AC108" s="274"/>
      <c r="AD108" s="273"/>
      <c r="AE108" s="274"/>
      <c r="AF108" s="273"/>
      <c r="AG108" s="274"/>
      <c r="AH108" s="273"/>
      <c r="AI108" s="274"/>
      <c r="AJ108" s="273"/>
      <c r="AK108" s="274"/>
      <c r="AL108" s="273"/>
      <c r="AM108" s="274"/>
      <c r="AN108" s="273"/>
      <c r="AO108" s="274"/>
      <c r="AP108" s="273"/>
      <c r="AQ108" s="274"/>
      <c r="AR108" s="273"/>
      <c r="AS108" s="274"/>
      <c r="AT108" s="142"/>
    </row>
    <row r="109" spans="1:46" ht="15.75" x14ac:dyDescent="0.2">
      <c r="A109" s="153" t="s">
        <v>1004</v>
      </c>
      <c r="B109" s="172" t="s">
        <v>1005</v>
      </c>
      <c r="C109" s="160" t="s">
        <v>1006</v>
      </c>
      <c r="D109" s="271"/>
      <c r="E109" s="272"/>
      <c r="F109" s="273"/>
      <c r="G109" s="274"/>
      <c r="H109" s="273"/>
      <c r="I109" s="274"/>
      <c r="J109" s="273"/>
      <c r="K109" s="274"/>
      <c r="L109" s="273"/>
      <c r="M109" s="274"/>
      <c r="N109" s="273"/>
      <c r="O109" s="274"/>
      <c r="P109" s="273"/>
      <c r="Q109" s="274"/>
      <c r="R109" s="273"/>
      <c r="S109" s="274"/>
      <c r="T109" s="273"/>
      <c r="U109" s="274"/>
      <c r="V109" s="206"/>
      <c r="W109" s="207"/>
      <c r="X109" s="224"/>
      <c r="Y109" s="224"/>
      <c r="Z109" s="273"/>
      <c r="AA109" s="274"/>
      <c r="AB109" s="273"/>
      <c r="AC109" s="274"/>
      <c r="AD109" s="273"/>
      <c r="AE109" s="274"/>
      <c r="AF109" s="273"/>
      <c r="AG109" s="274"/>
      <c r="AH109" s="273"/>
      <c r="AI109" s="274"/>
      <c r="AJ109" s="273"/>
      <c r="AK109" s="274"/>
      <c r="AL109" s="273"/>
      <c r="AM109" s="274"/>
      <c r="AN109" s="273"/>
      <c r="AO109" s="274"/>
      <c r="AP109" s="273"/>
      <c r="AQ109" s="274"/>
      <c r="AR109" s="273"/>
      <c r="AS109" s="274"/>
      <c r="AT109" s="142"/>
    </row>
    <row r="110" spans="1:46" ht="15.75" x14ac:dyDescent="0.2">
      <c r="A110" s="153" t="s">
        <v>1007</v>
      </c>
      <c r="B110" s="242" t="s">
        <v>523</v>
      </c>
      <c r="C110" s="160" t="s">
        <v>1008</v>
      </c>
      <c r="D110" s="271"/>
      <c r="E110" s="272"/>
      <c r="F110" s="273"/>
      <c r="G110" s="274"/>
      <c r="H110" s="273"/>
      <c r="I110" s="274"/>
      <c r="J110" s="273"/>
      <c r="K110" s="274"/>
      <c r="L110" s="273"/>
      <c r="M110" s="274"/>
      <c r="N110" s="273"/>
      <c r="O110" s="274"/>
      <c r="P110" s="273"/>
      <c r="Q110" s="274"/>
      <c r="R110" s="273"/>
      <c r="S110" s="274"/>
      <c r="T110" s="273"/>
      <c r="U110" s="274"/>
      <c r="V110" s="206"/>
      <c r="W110" s="207"/>
      <c r="X110" s="224"/>
      <c r="Y110" s="224"/>
      <c r="Z110" s="273"/>
      <c r="AA110" s="274"/>
      <c r="AB110" s="273"/>
      <c r="AC110" s="274"/>
      <c r="AD110" s="273"/>
      <c r="AE110" s="274"/>
      <c r="AF110" s="273"/>
      <c r="AG110" s="274"/>
      <c r="AH110" s="273"/>
      <c r="AI110" s="274"/>
      <c r="AJ110" s="273"/>
      <c r="AK110" s="274"/>
      <c r="AL110" s="273"/>
      <c r="AM110" s="274"/>
      <c r="AN110" s="273"/>
      <c r="AO110" s="274"/>
      <c r="AP110" s="273"/>
      <c r="AQ110" s="274"/>
      <c r="AR110" s="273"/>
      <c r="AS110" s="274"/>
      <c r="AT110" s="142"/>
    </row>
    <row r="111" spans="1:46" ht="15.75" x14ac:dyDescent="0.2">
      <c r="A111" s="153" t="s">
        <v>1009</v>
      </c>
      <c r="B111" s="242" t="s">
        <v>1010</v>
      </c>
      <c r="C111" s="160" t="s">
        <v>1011</v>
      </c>
      <c r="D111" s="271"/>
      <c r="E111" s="272"/>
      <c r="F111" s="273"/>
      <c r="G111" s="274"/>
      <c r="H111" s="273"/>
      <c r="I111" s="274"/>
      <c r="J111" s="273"/>
      <c r="K111" s="274"/>
      <c r="L111" s="273"/>
      <c r="M111" s="274"/>
      <c r="N111" s="273"/>
      <c r="O111" s="274"/>
      <c r="P111" s="273"/>
      <c r="Q111" s="274"/>
      <c r="R111" s="273"/>
      <c r="S111" s="274"/>
      <c r="T111" s="273"/>
      <c r="U111" s="274"/>
      <c r="V111" s="206"/>
      <c r="W111" s="207"/>
      <c r="X111" s="224">
        <v>1</v>
      </c>
      <c r="Y111" s="224">
        <v>1</v>
      </c>
      <c r="Z111" s="273"/>
      <c r="AA111" s="274"/>
      <c r="AB111" s="273"/>
      <c r="AC111" s="274"/>
      <c r="AD111" s="273"/>
      <c r="AE111" s="274"/>
      <c r="AF111" s="273"/>
      <c r="AG111" s="274"/>
      <c r="AH111" s="273"/>
      <c r="AI111" s="274"/>
      <c r="AJ111" s="273"/>
      <c r="AK111" s="274"/>
      <c r="AL111" s="273"/>
      <c r="AM111" s="274"/>
      <c r="AN111" s="273"/>
      <c r="AO111" s="274"/>
      <c r="AP111" s="273"/>
      <c r="AQ111" s="274"/>
      <c r="AR111" s="273"/>
      <c r="AS111" s="274"/>
      <c r="AT111" s="142"/>
    </row>
    <row r="112" spans="1:46" s="54" customFormat="1" ht="15.75" x14ac:dyDescent="0.2">
      <c r="A112" s="156" t="s">
        <v>428</v>
      </c>
      <c r="B112" s="157" t="s">
        <v>429</v>
      </c>
      <c r="C112" s="156" t="s">
        <v>95</v>
      </c>
      <c r="D112" s="271"/>
      <c r="E112" s="272"/>
      <c r="F112" s="273"/>
      <c r="G112" s="274"/>
      <c r="H112" s="273"/>
      <c r="I112" s="274"/>
      <c r="J112" s="273"/>
      <c r="K112" s="274"/>
      <c r="L112" s="273"/>
      <c r="M112" s="274"/>
      <c r="N112" s="273"/>
      <c r="O112" s="274"/>
      <c r="P112" s="273"/>
      <c r="Q112" s="274"/>
      <c r="R112" s="273"/>
      <c r="S112" s="274"/>
      <c r="T112" s="273"/>
      <c r="U112" s="274"/>
      <c r="V112" s="206"/>
      <c r="W112" s="207"/>
      <c r="X112" s="226">
        <f>SUM(X113:X123)</f>
        <v>3</v>
      </c>
      <c r="Y112" s="226">
        <f>SUM(Y113:Y123)</f>
        <v>13</v>
      </c>
      <c r="Z112" s="273"/>
      <c r="AA112" s="274"/>
      <c r="AB112" s="273"/>
      <c r="AC112" s="274"/>
      <c r="AD112" s="273"/>
      <c r="AE112" s="274"/>
      <c r="AF112" s="273"/>
      <c r="AG112" s="274"/>
      <c r="AH112" s="273"/>
      <c r="AI112" s="274"/>
      <c r="AJ112" s="273"/>
      <c r="AK112" s="274"/>
      <c r="AL112" s="273"/>
      <c r="AM112" s="274"/>
      <c r="AN112" s="273"/>
      <c r="AO112" s="274"/>
      <c r="AP112" s="273"/>
      <c r="AQ112" s="274"/>
      <c r="AR112" s="273"/>
      <c r="AS112" s="274"/>
      <c r="AT112" s="206"/>
    </row>
    <row r="113" spans="1:46" ht="15.75" x14ac:dyDescent="0.2">
      <c r="A113" s="153" t="s">
        <v>683</v>
      </c>
      <c r="B113" s="242" t="s">
        <v>576</v>
      </c>
      <c r="C113" s="160" t="s">
        <v>684</v>
      </c>
      <c r="D113" s="271"/>
      <c r="E113" s="272"/>
      <c r="F113" s="273"/>
      <c r="G113" s="274"/>
      <c r="H113" s="273"/>
      <c r="I113" s="274"/>
      <c r="J113" s="273"/>
      <c r="K113" s="274"/>
      <c r="L113" s="273"/>
      <c r="M113" s="274"/>
      <c r="N113" s="273"/>
      <c r="O113" s="274"/>
      <c r="P113" s="273"/>
      <c r="Q113" s="274"/>
      <c r="R113" s="273"/>
      <c r="S113" s="274"/>
      <c r="T113" s="273"/>
      <c r="U113" s="274"/>
      <c r="V113" s="206"/>
      <c r="W113" s="207"/>
      <c r="X113" s="224"/>
      <c r="Y113" s="224">
        <v>3</v>
      </c>
      <c r="Z113" s="273"/>
      <c r="AA113" s="274"/>
      <c r="AB113" s="273"/>
      <c r="AC113" s="274"/>
      <c r="AD113" s="273"/>
      <c r="AE113" s="274"/>
      <c r="AF113" s="273"/>
      <c r="AG113" s="274"/>
      <c r="AH113" s="273"/>
      <c r="AI113" s="274"/>
      <c r="AJ113" s="273"/>
      <c r="AK113" s="274"/>
      <c r="AL113" s="273"/>
      <c r="AM113" s="274"/>
      <c r="AN113" s="273"/>
      <c r="AO113" s="274"/>
      <c r="AP113" s="273"/>
      <c r="AQ113" s="274"/>
      <c r="AR113" s="273"/>
      <c r="AS113" s="274"/>
      <c r="AT113" s="142"/>
    </row>
    <row r="114" spans="1:46" ht="15.75" x14ac:dyDescent="0.2">
      <c r="A114" s="153" t="s">
        <v>1012</v>
      </c>
      <c r="B114" s="242" t="s">
        <v>1013</v>
      </c>
      <c r="C114" s="160" t="s">
        <v>1014</v>
      </c>
      <c r="D114" s="271"/>
      <c r="E114" s="272"/>
      <c r="F114" s="273"/>
      <c r="G114" s="274"/>
      <c r="H114" s="273"/>
      <c r="I114" s="274"/>
      <c r="J114" s="273"/>
      <c r="K114" s="274"/>
      <c r="L114" s="273"/>
      <c r="M114" s="274"/>
      <c r="N114" s="273"/>
      <c r="O114" s="274"/>
      <c r="P114" s="273"/>
      <c r="Q114" s="274"/>
      <c r="R114" s="273"/>
      <c r="S114" s="274"/>
      <c r="T114" s="273"/>
      <c r="U114" s="274"/>
      <c r="V114" s="206"/>
      <c r="W114" s="207"/>
      <c r="X114" s="224"/>
      <c r="Y114" s="224">
        <v>3</v>
      </c>
      <c r="Z114" s="273"/>
      <c r="AA114" s="274"/>
      <c r="AB114" s="273"/>
      <c r="AC114" s="274"/>
      <c r="AD114" s="273"/>
      <c r="AE114" s="274"/>
      <c r="AF114" s="273"/>
      <c r="AG114" s="274"/>
      <c r="AH114" s="273"/>
      <c r="AI114" s="274"/>
      <c r="AJ114" s="273"/>
      <c r="AK114" s="274"/>
      <c r="AL114" s="273"/>
      <c r="AM114" s="274"/>
      <c r="AN114" s="273"/>
      <c r="AO114" s="274"/>
      <c r="AP114" s="273"/>
      <c r="AQ114" s="274"/>
      <c r="AR114" s="273"/>
      <c r="AS114" s="274"/>
      <c r="AT114" s="142"/>
    </row>
    <row r="115" spans="1:46" ht="15.75" x14ac:dyDescent="0.2">
      <c r="A115" s="153" t="s">
        <v>1015</v>
      </c>
      <c r="B115" s="242" t="s">
        <v>1016</v>
      </c>
      <c r="C115" s="160" t="s">
        <v>1017</v>
      </c>
      <c r="D115" s="271"/>
      <c r="E115" s="272"/>
      <c r="F115" s="273"/>
      <c r="G115" s="274"/>
      <c r="H115" s="273"/>
      <c r="I115" s="274"/>
      <c r="J115" s="273"/>
      <c r="K115" s="274"/>
      <c r="L115" s="273"/>
      <c r="M115" s="274"/>
      <c r="N115" s="273"/>
      <c r="O115" s="274"/>
      <c r="P115" s="273"/>
      <c r="Q115" s="274"/>
      <c r="R115" s="273"/>
      <c r="S115" s="274"/>
      <c r="T115" s="273"/>
      <c r="U115" s="274"/>
      <c r="V115" s="206"/>
      <c r="W115" s="207"/>
      <c r="X115" s="224"/>
      <c r="Y115" s="224"/>
      <c r="Z115" s="273"/>
      <c r="AA115" s="274"/>
      <c r="AB115" s="273"/>
      <c r="AC115" s="274"/>
      <c r="AD115" s="273"/>
      <c r="AE115" s="274"/>
      <c r="AF115" s="273"/>
      <c r="AG115" s="274"/>
      <c r="AH115" s="273"/>
      <c r="AI115" s="274"/>
      <c r="AJ115" s="273"/>
      <c r="AK115" s="274"/>
      <c r="AL115" s="273"/>
      <c r="AM115" s="274"/>
      <c r="AN115" s="273"/>
      <c r="AO115" s="274"/>
      <c r="AP115" s="273"/>
      <c r="AQ115" s="274"/>
      <c r="AR115" s="273"/>
      <c r="AS115" s="274"/>
      <c r="AT115" s="142"/>
    </row>
    <row r="116" spans="1:46" ht="15.75" x14ac:dyDescent="0.2">
      <c r="A116" s="153" t="s">
        <v>1018</v>
      </c>
      <c r="B116" s="242" t="s">
        <v>1019</v>
      </c>
      <c r="C116" s="160" t="s">
        <v>1020</v>
      </c>
      <c r="D116" s="271"/>
      <c r="E116" s="272"/>
      <c r="F116" s="273"/>
      <c r="G116" s="274"/>
      <c r="H116" s="273"/>
      <c r="I116" s="274"/>
      <c r="J116" s="273"/>
      <c r="K116" s="274"/>
      <c r="L116" s="273"/>
      <c r="M116" s="274"/>
      <c r="N116" s="273"/>
      <c r="O116" s="274"/>
      <c r="P116" s="273"/>
      <c r="Q116" s="274"/>
      <c r="R116" s="273"/>
      <c r="S116" s="274"/>
      <c r="T116" s="273"/>
      <c r="U116" s="274"/>
      <c r="V116" s="206"/>
      <c r="W116" s="207"/>
      <c r="X116" s="224"/>
      <c r="Y116" s="224"/>
      <c r="Z116" s="273"/>
      <c r="AA116" s="274"/>
      <c r="AB116" s="273"/>
      <c r="AC116" s="274"/>
      <c r="AD116" s="273"/>
      <c r="AE116" s="274"/>
      <c r="AF116" s="273"/>
      <c r="AG116" s="274"/>
      <c r="AH116" s="273"/>
      <c r="AI116" s="274"/>
      <c r="AJ116" s="273"/>
      <c r="AK116" s="274"/>
      <c r="AL116" s="273"/>
      <c r="AM116" s="274"/>
      <c r="AN116" s="273"/>
      <c r="AO116" s="274"/>
      <c r="AP116" s="273"/>
      <c r="AQ116" s="274"/>
      <c r="AR116" s="273"/>
      <c r="AS116" s="274"/>
      <c r="AT116" s="142"/>
    </row>
    <row r="117" spans="1:46" ht="45" x14ac:dyDescent="0.2">
      <c r="A117" s="153" t="s">
        <v>1021</v>
      </c>
      <c r="B117" s="242" t="s">
        <v>1022</v>
      </c>
      <c r="C117" s="160" t="s">
        <v>1023</v>
      </c>
      <c r="D117" s="271"/>
      <c r="E117" s="272"/>
      <c r="F117" s="273"/>
      <c r="G117" s="274"/>
      <c r="H117" s="273"/>
      <c r="I117" s="274"/>
      <c r="J117" s="273"/>
      <c r="K117" s="274"/>
      <c r="L117" s="273"/>
      <c r="M117" s="274"/>
      <c r="N117" s="273"/>
      <c r="O117" s="274"/>
      <c r="P117" s="273"/>
      <c r="Q117" s="274"/>
      <c r="R117" s="273"/>
      <c r="S117" s="274"/>
      <c r="T117" s="273"/>
      <c r="U117" s="274"/>
      <c r="V117" s="206"/>
      <c r="W117" s="207"/>
      <c r="X117" s="224"/>
      <c r="Y117" s="224">
        <v>2</v>
      </c>
      <c r="Z117" s="273"/>
      <c r="AA117" s="274"/>
      <c r="AB117" s="273"/>
      <c r="AC117" s="274"/>
      <c r="AD117" s="273"/>
      <c r="AE117" s="274"/>
      <c r="AF117" s="273"/>
      <c r="AG117" s="274"/>
      <c r="AH117" s="273"/>
      <c r="AI117" s="274"/>
      <c r="AJ117" s="273"/>
      <c r="AK117" s="274"/>
      <c r="AL117" s="273"/>
      <c r="AM117" s="274"/>
      <c r="AN117" s="273"/>
      <c r="AO117" s="274"/>
      <c r="AP117" s="273"/>
      <c r="AQ117" s="274"/>
      <c r="AR117" s="273"/>
      <c r="AS117" s="274"/>
      <c r="AT117" s="142"/>
    </row>
    <row r="118" spans="1:46" ht="15.75" x14ac:dyDescent="0.2">
      <c r="A118" s="153" t="s">
        <v>884</v>
      </c>
      <c r="B118" s="242" t="s">
        <v>582</v>
      </c>
      <c r="C118" s="160" t="s">
        <v>885</v>
      </c>
      <c r="D118" s="271"/>
      <c r="E118" s="272"/>
      <c r="F118" s="273"/>
      <c r="G118" s="274"/>
      <c r="H118" s="273"/>
      <c r="I118" s="274"/>
      <c r="J118" s="273"/>
      <c r="K118" s="274"/>
      <c r="L118" s="273"/>
      <c r="M118" s="274"/>
      <c r="N118" s="273"/>
      <c r="O118" s="274"/>
      <c r="P118" s="273"/>
      <c r="Q118" s="274"/>
      <c r="R118" s="273"/>
      <c r="S118" s="274"/>
      <c r="T118" s="273"/>
      <c r="U118" s="274"/>
      <c r="V118" s="206"/>
      <c r="W118" s="207"/>
      <c r="X118" s="224"/>
      <c r="Y118" s="224">
        <v>4</v>
      </c>
      <c r="Z118" s="273"/>
      <c r="AA118" s="274"/>
      <c r="AB118" s="273"/>
      <c r="AC118" s="274"/>
      <c r="AD118" s="273"/>
      <c r="AE118" s="274"/>
      <c r="AF118" s="273"/>
      <c r="AG118" s="274"/>
      <c r="AH118" s="273"/>
      <c r="AI118" s="274"/>
      <c r="AJ118" s="273"/>
      <c r="AK118" s="274"/>
      <c r="AL118" s="273"/>
      <c r="AM118" s="274"/>
      <c r="AN118" s="273"/>
      <c r="AO118" s="274"/>
      <c r="AP118" s="273"/>
      <c r="AQ118" s="274"/>
      <c r="AR118" s="273"/>
      <c r="AS118" s="274"/>
      <c r="AT118" s="142"/>
    </row>
    <row r="119" spans="1:46" ht="15.75" x14ac:dyDescent="0.2">
      <c r="A119" s="153" t="s">
        <v>1024</v>
      </c>
      <c r="B119" s="172" t="s">
        <v>797</v>
      </c>
      <c r="C119" s="160" t="s">
        <v>1025</v>
      </c>
      <c r="D119" s="271"/>
      <c r="E119" s="272"/>
      <c r="F119" s="273"/>
      <c r="G119" s="274"/>
      <c r="H119" s="273"/>
      <c r="I119" s="274"/>
      <c r="J119" s="273"/>
      <c r="K119" s="274"/>
      <c r="L119" s="273"/>
      <c r="M119" s="274"/>
      <c r="N119" s="273"/>
      <c r="O119" s="274"/>
      <c r="P119" s="273"/>
      <c r="Q119" s="274"/>
      <c r="R119" s="273"/>
      <c r="S119" s="274"/>
      <c r="T119" s="273"/>
      <c r="U119" s="274"/>
      <c r="V119" s="206"/>
      <c r="W119" s="207"/>
      <c r="X119" s="224"/>
      <c r="Y119" s="224"/>
      <c r="Z119" s="273"/>
      <c r="AA119" s="274"/>
      <c r="AB119" s="273"/>
      <c r="AC119" s="274"/>
      <c r="AD119" s="273"/>
      <c r="AE119" s="274"/>
      <c r="AF119" s="273"/>
      <c r="AG119" s="274"/>
      <c r="AH119" s="273"/>
      <c r="AI119" s="274"/>
      <c r="AJ119" s="273"/>
      <c r="AK119" s="274"/>
      <c r="AL119" s="273"/>
      <c r="AM119" s="274"/>
      <c r="AN119" s="273"/>
      <c r="AO119" s="274"/>
      <c r="AP119" s="273"/>
      <c r="AQ119" s="274"/>
      <c r="AR119" s="273"/>
      <c r="AS119" s="274"/>
      <c r="AT119" s="142"/>
    </row>
    <row r="120" spans="1:46" ht="30" x14ac:dyDescent="0.2">
      <c r="A120" s="153" t="s">
        <v>1026</v>
      </c>
      <c r="B120" s="242" t="s">
        <v>800</v>
      </c>
      <c r="C120" s="160" t="s">
        <v>1027</v>
      </c>
      <c r="D120" s="271"/>
      <c r="E120" s="272"/>
      <c r="F120" s="273"/>
      <c r="G120" s="274"/>
      <c r="H120" s="273"/>
      <c r="I120" s="274"/>
      <c r="J120" s="273"/>
      <c r="K120" s="274"/>
      <c r="L120" s="273"/>
      <c r="M120" s="274"/>
      <c r="N120" s="273"/>
      <c r="O120" s="274"/>
      <c r="P120" s="273"/>
      <c r="Q120" s="274"/>
      <c r="R120" s="273"/>
      <c r="S120" s="274"/>
      <c r="T120" s="273"/>
      <c r="U120" s="274"/>
      <c r="V120" s="206"/>
      <c r="W120" s="207"/>
      <c r="X120" s="224"/>
      <c r="Y120" s="224"/>
      <c r="Z120" s="273"/>
      <c r="AA120" s="274"/>
      <c r="AB120" s="273"/>
      <c r="AC120" s="274"/>
      <c r="AD120" s="273"/>
      <c r="AE120" s="274"/>
      <c r="AF120" s="273"/>
      <c r="AG120" s="274"/>
      <c r="AH120" s="273"/>
      <c r="AI120" s="274"/>
      <c r="AJ120" s="273"/>
      <c r="AK120" s="274"/>
      <c r="AL120" s="273"/>
      <c r="AM120" s="274"/>
      <c r="AN120" s="273"/>
      <c r="AO120" s="274"/>
      <c r="AP120" s="273"/>
      <c r="AQ120" s="274"/>
      <c r="AR120" s="273"/>
      <c r="AS120" s="274"/>
      <c r="AT120" s="142"/>
    </row>
    <row r="121" spans="1:46" ht="15.75" x14ac:dyDescent="0.2">
      <c r="A121" s="153" t="s">
        <v>1028</v>
      </c>
      <c r="B121" s="242" t="s">
        <v>1029</v>
      </c>
      <c r="C121" s="160" t="s">
        <v>1030</v>
      </c>
      <c r="D121" s="271"/>
      <c r="E121" s="272"/>
      <c r="F121" s="273"/>
      <c r="G121" s="274"/>
      <c r="H121" s="273"/>
      <c r="I121" s="274"/>
      <c r="J121" s="273"/>
      <c r="K121" s="274"/>
      <c r="L121" s="273"/>
      <c r="M121" s="274"/>
      <c r="N121" s="273"/>
      <c r="O121" s="274"/>
      <c r="P121" s="273"/>
      <c r="Q121" s="274"/>
      <c r="R121" s="273"/>
      <c r="S121" s="274"/>
      <c r="T121" s="273"/>
      <c r="U121" s="274"/>
      <c r="V121" s="206"/>
      <c r="W121" s="207"/>
      <c r="X121" s="224"/>
      <c r="Y121" s="224"/>
      <c r="Z121" s="273"/>
      <c r="AA121" s="274"/>
      <c r="AB121" s="273"/>
      <c r="AC121" s="274"/>
      <c r="AD121" s="273"/>
      <c r="AE121" s="274"/>
      <c r="AF121" s="273"/>
      <c r="AG121" s="274"/>
      <c r="AH121" s="273"/>
      <c r="AI121" s="274"/>
      <c r="AJ121" s="273"/>
      <c r="AK121" s="274"/>
      <c r="AL121" s="273"/>
      <c r="AM121" s="274"/>
      <c r="AN121" s="273"/>
      <c r="AO121" s="274"/>
      <c r="AP121" s="273"/>
      <c r="AQ121" s="274"/>
      <c r="AR121" s="273"/>
      <c r="AS121" s="274"/>
      <c r="AT121" s="142"/>
    </row>
    <row r="122" spans="1:46" ht="15.75" x14ac:dyDescent="0.2">
      <c r="A122" s="153" t="s">
        <v>1031</v>
      </c>
      <c r="B122" s="242" t="s">
        <v>1032</v>
      </c>
      <c r="C122" s="160" t="s">
        <v>1033</v>
      </c>
      <c r="D122" s="271"/>
      <c r="E122" s="272"/>
      <c r="F122" s="273"/>
      <c r="G122" s="274"/>
      <c r="H122" s="273"/>
      <c r="I122" s="274"/>
      <c r="J122" s="273"/>
      <c r="K122" s="274"/>
      <c r="L122" s="273"/>
      <c r="M122" s="274"/>
      <c r="N122" s="273"/>
      <c r="O122" s="274"/>
      <c r="P122" s="273"/>
      <c r="Q122" s="274"/>
      <c r="R122" s="273"/>
      <c r="S122" s="274"/>
      <c r="T122" s="273"/>
      <c r="U122" s="274"/>
      <c r="V122" s="206"/>
      <c r="W122" s="207"/>
      <c r="X122" s="224">
        <v>3</v>
      </c>
      <c r="Y122" s="224"/>
      <c r="Z122" s="273"/>
      <c r="AA122" s="274"/>
      <c r="AB122" s="273"/>
      <c r="AC122" s="274"/>
      <c r="AD122" s="273"/>
      <c r="AE122" s="274"/>
      <c r="AF122" s="273"/>
      <c r="AG122" s="274"/>
      <c r="AH122" s="273"/>
      <c r="AI122" s="274"/>
      <c r="AJ122" s="273"/>
      <c r="AK122" s="274"/>
      <c r="AL122" s="273"/>
      <c r="AM122" s="274"/>
      <c r="AN122" s="273"/>
      <c r="AO122" s="274"/>
      <c r="AP122" s="273"/>
      <c r="AQ122" s="274"/>
      <c r="AR122" s="273"/>
      <c r="AS122" s="274"/>
      <c r="AT122" s="142"/>
    </row>
    <row r="123" spans="1:46" ht="30" x14ac:dyDescent="0.2">
      <c r="A123" s="153" t="s">
        <v>1034</v>
      </c>
      <c r="B123" s="242" t="s">
        <v>1035</v>
      </c>
      <c r="C123" s="160" t="s">
        <v>1036</v>
      </c>
      <c r="D123" s="271"/>
      <c r="E123" s="272"/>
      <c r="F123" s="273"/>
      <c r="G123" s="274"/>
      <c r="H123" s="273"/>
      <c r="I123" s="274"/>
      <c r="J123" s="273"/>
      <c r="K123" s="274"/>
      <c r="L123" s="273"/>
      <c r="M123" s="274"/>
      <c r="N123" s="273"/>
      <c r="O123" s="274"/>
      <c r="P123" s="273"/>
      <c r="Q123" s="274"/>
      <c r="R123" s="273"/>
      <c r="S123" s="274"/>
      <c r="T123" s="273"/>
      <c r="U123" s="274"/>
      <c r="V123" s="206"/>
      <c r="W123" s="207"/>
      <c r="X123" s="224"/>
      <c r="Y123" s="224">
        <v>1</v>
      </c>
      <c r="Z123" s="273"/>
      <c r="AA123" s="274"/>
      <c r="AB123" s="273"/>
      <c r="AC123" s="274"/>
      <c r="AD123" s="273"/>
      <c r="AE123" s="274"/>
      <c r="AF123" s="273"/>
      <c r="AG123" s="274"/>
      <c r="AH123" s="273"/>
      <c r="AI123" s="274"/>
      <c r="AJ123" s="273"/>
      <c r="AK123" s="274"/>
      <c r="AL123" s="273"/>
      <c r="AM123" s="274"/>
      <c r="AN123" s="273"/>
      <c r="AO123" s="274"/>
      <c r="AP123" s="273"/>
      <c r="AQ123" s="274"/>
      <c r="AR123" s="273"/>
      <c r="AS123" s="274"/>
      <c r="AT123" s="142"/>
    </row>
    <row r="124" spans="1:46" s="54" customFormat="1" ht="15.75" x14ac:dyDescent="0.2">
      <c r="A124" s="156" t="s">
        <v>433</v>
      </c>
      <c r="B124" s="157" t="s">
        <v>434</v>
      </c>
      <c r="C124" s="156" t="s">
        <v>95</v>
      </c>
      <c r="D124" s="271"/>
      <c r="E124" s="272"/>
      <c r="F124" s="273"/>
      <c r="G124" s="274"/>
      <c r="H124" s="273"/>
      <c r="I124" s="274"/>
      <c r="J124" s="273"/>
      <c r="K124" s="274"/>
      <c r="L124" s="273"/>
      <c r="M124" s="274"/>
      <c r="N124" s="273"/>
      <c r="O124" s="274"/>
      <c r="P124" s="273"/>
      <c r="Q124" s="274"/>
      <c r="R124" s="273"/>
      <c r="S124" s="274"/>
      <c r="T124" s="273"/>
      <c r="U124" s="274"/>
      <c r="V124" s="206"/>
      <c r="W124" s="207"/>
      <c r="X124" s="226"/>
      <c r="Y124" s="226">
        <f>SUM(Y125:Y131)</f>
        <v>19</v>
      </c>
      <c r="Z124" s="273"/>
      <c r="AA124" s="274"/>
      <c r="AB124" s="273"/>
      <c r="AC124" s="274"/>
      <c r="AD124" s="273"/>
      <c r="AE124" s="274"/>
      <c r="AF124" s="273"/>
      <c r="AG124" s="274"/>
      <c r="AH124" s="273"/>
      <c r="AI124" s="274"/>
      <c r="AJ124" s="273"/>
      <c r="AK124" s="274"/>
      <c r="AL124" s="273"/>
      <c r="AM124" s="274"/>
      <c r="AN124" s="273"/>
      <c r="AO124" s="274"/>
      <c r="AP124" s="273"/>
      <c r="AQ124" s="274"/>
      <c r="AR124" s="273"/>
      <c r="AS124" s="274"/>
      <c r="AT124" s="206"/>
    </row>
    <row r="125" spans="1:46" ht="15.75" x14ac:dyDescent="0.2">
      <c r="A125" s="153" t="s">
        <v>886</v>
      </c>
      <c r="B125" s="241" t="s">
        <v>576</v>
      </c>
      <c r="C125" s="153" t="s">
        <v>887</v>
      </c>
      <c r="D125" s="271"/>
      <c r="E125" s="272"/>
      <c r="F125" s="273"/>
      <c r="G125" s="274"/>
      <c r="H125" s="273"/>
      <c r="I125" s="274"/>
      <c r="J125" s="273"/>
      <c r="K125" s="274"/>
      <c r="L125" s="273"/>
      <c r="M125" s="274"/>
      <c r="N125" s="273"/>
      <c r="O125" s="274"/>
      <c r="P125" s="273"/>
      <c r="Q125" s="274"/>
      <c r="R125" s="273"/>
      <c r="S125" s="274"/>
      <c r="T125" s="273"/>
      <c r="U125" s="274"/>
      <c r="V125" s="206"/>
      <c r="W125" s="207"/>
      <c r="X125" s="224"/>
      <c r="Y125" s="224">
        <v>2</v>
      </c>
      <c r="Z125" s="273"/>
      <c r="AA125" s="274"/>
      <c r="AB125" s="273"/>
      <c r="AC125" s="274"/>
      <c r="AD125" s="273"/>
      <c r="AE125" s="274"/>
      <c r="AF125" s="273"/>
      <c r="AG125" s="274"/>
      <c r="AH125" s="273"/>
      <c r="AI125" s="274"/>
      <c r="AJ125" s="273"/>
      <c r="AK125" s="274"/>
      <c r="AL125" s="273"/>
      <c r="AM125" s="274"/>
      <c r="AN125" s="273"/>
      <c r="AO125" s="274"/>
      <c r="AP125" s="273"/>
      <c r="AQ125" s="274"/>
      <c r="AR125" s="273"/>
      <c r="AS125" s="274"/>
      <c r="AT125" s="142"/>
    </row>
    <row r="126" spans="1:46" ht="15.75" x14ac:dyDescent="0.2">
      <c r="A126" s="153" t="s">
        <v>685</v>
      </c>
      <c r="B126" s="164" t="s">
        <v>585</v>
      </c>
      <c r="C126" s="160" t="s">
        <v>686</v>
      </c>
      <c r="D126" s="271"/>
      <c r="E126" s="272"/>
      <c r="F126" s="273"/>
      <c r="G126" s="274"/>
      <c r="H126" s="273"/>
      <c r="I126" s="274"/>
      <c r="J126" s="273"/>
      <c r="K126" s="274"/>
      <c r="L126" s="273"/>
      <c r="M126" s="274"/>
      <c r="N126" s="273"/>
      <c r="O126" s="274"/>
      <c r="P126" s="273"/>
      <c r="Q126" s="274"/>
      <c r="R126" s="273"/>
      <c r="S126" s="274"/>
      <c r="T126" s="273"/>
      <c r="U126" s="274"/>
      <c r="V126" s="206"/>
      <c r="W126" s="207"/>
      <c r="X126" s="224"/>
      <c r="Y126" s="224">
        <v>4</v>
      </c>
      <c r="Z126" s="273"/>
      <c r="AA126" s="274"/>
      <c r="AB126" s="273"/>
      <c r="AC126" s="274"/>
      <c r="AD126" s="273"/>
      <c r="AE126" s="274"/>
      <c r="AF126" s="273"/>
      <c r="AG126" s="274"/>
      <c r="AH126" s="273"/>
      <c r="AI126" s="274"/>
      <c r="AJ126" s="273"/>
      <c r="AK126" s="274"/>
      <c r="AL126" s="273"/>
      <c r="AM126" s="274"/>
      <c r="AN126" s="273"/>
      <c r="AO126" s="274"/>
      <c r="AP126" s="273"/>
      <c r="AQ126" s="274"/>
      <c r="AR126" s="273"/>
      <c r="AS126" s="274"/>
      <c r="AT126" s="142"/>
    </row>
    <row r="127" spans="1:46" ht="15.75" x14ac:dyDescent="0.2">
      <c r="A127" s="153" t="s">
        <v>1037</v>
      </c>
      <c r="B127" s="243" t="s">
        <v>1038</v>
      </c>
      <c r="C127" s="160" t="s">
        <v>1039</v>
      </c>
      <c r="D127" s="271"/>
      <c r="E127" s="272"/>
      <c r="F127" s="273"/>
      <c r="G127" s="274"/>
      <c r="H127" s="273"/>
      <c r="I127" s="274"/>
      <c r="J127" s="273"/>
      <c r="K127" s="274"/>
      <c r="L127" s="273"/>
      <c r="M127" s="274"/>
      <c r="N127" s="273"/>
      <c r="O127" s="274"/>
      <c r="P127" s="273"/>
      <c r="Q127" s="274"/>
      <c r="R127" s="273"/>
      <c r="S127" s="274"/>
      <c r="T127" s="273"/>
      <c r="U127" s="274"/>
      <c r="V127" s="206"/>
      <c r="W127" s="207"/>
      <c r="X127" s="224"/>
      <c r="Y127" s="224">
        <v>1</v>
      </c>
      <c r="Z127" s="273"/>
      <c r="AA127" s="274"/>
      <c r="AB127" s="273"/>
      <c r="AC127" s="274"/>
      <c r="AD127" s="273"/>
      <c r="AE127" s="274"/>
      <c r="AF127" s="273"/>
      <c r="AG127" s="274"/>
      <c r="AH127" s="273"/>
      <c r="AI127" s="274"/>
      <c r="AJ127" s="273"/>
      <c r="AK127" s="274"/>
      <c r="AL127" s="273"/>
      <c r="AM127" s="274"/>
      <c r="AN127" s="273"/>
      <c r="AO127" s="274"/>
      <c r="AP127" s="273"/>
      <c r="AQ127" s="274"/>
      <c r="AR127" s="273"/>
      <c r="AS127" s="274"/>
      <c r="AT127" s="142"/>
    </row>
    <row r="128" spans="1:46" ht="15.75" x14ac:dyDescent="0.2">
      <c r="A128" s="153" t="s">
        <v>1040</v>
      </c>
      <c r="B128" s="181" t="s">
        <v>1041</v>
      </c>
      <c r="C128" s="160" t="s">
        <v>1042</v>
      </c>
      <c r="D128" s="271"/>
      <c r="E128" s="272"/>
      <c r="F128" s="273"/>
      <c r="G128" s="274"/>
      <c r="H128" s="273"/>
      <c r="I128" s="274"/>
      <c r="J128" s="273"/>
      <c r="K128" s="274"/>
      <c r="L128" s="273"/>
      <c r="M128" s="274"/>
      <c r="N128" s="273"/>
      <c r="O128" s="274"/>
      <c r="P128" s="273"/>
      <c r="Q128" s="274"/>
      <c r="R128" s="273"/>
      <c r="S128" s="274"/>
      <c r="T128" s="273"/>
      <c r="U128" s="274"/>
      <c r="V128" s="206"/>
      <c r="W128" s="207"/>
      <c r="X128" s="224"/>
      <c r="Y128" s="224"/>
      <c r="Z128" s="273"/>
      <c r="AA128" s="274"/>
      <c r="AB128" s="273"/>
      <c r="AC128" s="274"/>
      <c r="AD128" s="273"/>
      <c r="AE128" s="274"/>
      <c r="AF128" s="273"/>
      <c r="AG128" s="274"/>
      <c r="AH128" s="273"/>
      <c r="AI128" s="274"/>
      <c r="AJ128" s="273"/>
      <c r="AK128" s="274"/>
      <c r="AL128" s="273"/>
      <c r="AM128" s="274"/>
      <c r="AN128" s="273"/>
      <c r="AO128" s="274"/>
      <c r="AP128" s="273"/>
      <c r="AQ128" s="274"/>
      <c r="AR128" s="273"/>
      <c r="AS128" s="274"/>
      <c r="AT128" s="142"/>
    </row>
    <row r="129" spans="1:46" ht="15.75" x14ac:dyDescent="0.2">
      <c r="A129" s="153" t="s">
        <v>1043</v>
      </c>
      <c r="B129" s="242" t="s">
        <v>523</v>
      </c>
      <c r="C129" s="160" t="s">
        <v>1044</v>
      </c>
      <c r="D129" s="271"/>
      <c r="E129" s="272"/>
      <c r="F129" s="273"/>
      <c r="G129" s="274"/>
      <c r="H129" s="273"/>
      <c r="I129" s="274"/>
      <c r="J129" s="273"/>
      <c r="K129" s="274"/>
      <c r="L129" s="273"/>
      <c r="M129" s="274"/>
      <c r="N129" s="273"/>
      <c r="O129" s="274"/>
      <c r="P129" s="273"/>
      <c r="Q129" s="274"/>
      <c r="R129" s="273"/>
      <c r="S129" s="274"/>
      <c r="T129" s="273"/>
      <c r="U129" s="274"/>
      <c r="V129" s="206"/>
      <c r="W129" s="207"/>
      <c r="X129" s="224"/>
      <c r="Y129" s="224"/>
      <c r="Z129" s="273"/>
      <c r="AA129" s="274"/>
      <c r="AB129" s="273"/>
      <c r="AC129" s="274"/>
      <c r="AD129" s="273"/>
      <c r="AE129" s="274"/>
      <c r="AF129" s="273"/>
      <c r="AG129" s="274"/>
      <c r="AH129" s="273"/>
      <c r="AI129" s="274"/>
      <c r="AJ129" s="273"/>
      <c r="AK129" s="274"/>
      <c r="AL129" s="273"/>
      <c r="AM129" s="274"/>
      <c r="AN129" s="273"/>
      <c r="AO129" s="274"/>
      <c r="AP129" s="273"/>
      <c r="AQ129" s="274"/>
      <c r="AR129" s="273"/>
      <c r="AS129" s="274"/>
      <c r="AT129" s="142"/>
    </row>
    <row r="130" spans="1:46" ht="15.75" x14ac:dyDescent="0.2">
      <c r="A130" s="153" t="s">
        <v>1045</v>
      </c>
      <c r="B130" s="242" t="s">
        <v>1046</v>
      </c>
      <c r="C130" s="160" t="s">
        <v>1047</v>
      </c>
      <c r="D130" s="271"/>
      <c r="E130" s="272"/>
      <c r="F130" s="273"/>
      <c r="G130" s="274"/>
      <c r="H130" s="273"/>
      <c r="I130" s="274"/>
      <c r="J130" s="273"/>
      <c r="K130" s="274"/>
      <c r="L130" s="273"/>
      <c r="M130" s="274"/>
      <c r="N130" s="273"/>
      <c r="O130" s="274"/>
      <c r="P130" s="273"/>
      <c r="Q130" s="274"/>
      <c r="R130" s="273"/>
      <c r="S130" s="274"/>
      <c r="T130" s="273"/>
      <c r="U130" s="274"/>
      <c r="V130" s="206"/>
      <c r="W130" s="207"/>
      <c r="X130" s="224"/>
      <c r="Y130" s="224">
        <v>3</v>
      </c>
      <c r="Z130" s="273"/>
      <c r="AA130" s="274"/>
      <c r="AB130" s="273"/>
      <c r="AC130" s="274"/>
      <c r="AD130" s="273"/>
      <c r="AE130" s="274"/>
      <c r="AF130" s="273"/>
      <c r="AG130" s="274"/>
      <c r="AH130" s="273"/>
      <c r="AI130" s="274"/>
      <c r="AJ130" s="273"/>
      <c r="AK130" s="274"/>
      <c r="AL130" s="273"/>
      <c r="AM130" s="274"/>
      <c r="AN130" s="273"/>
      <c r="AO130" s="274"/>
      <c r="AP130" s="273"/>
      <c r="AQ130" s="274"/>
      <c r="AR130" s="273"/>
      <c r="AS130" s="274"/>
      <c r="AT130" s="142"/>
    </row>
    <row r="131" spans="1:46" ht="15.75" x14ac:dyDescent="0.2">
      <c r="A131" s="153" t="s">
        <v>888</v>
      </c>
      <c r="B131" s="242" t="s">
        <v>831</v>
      </c>
      <c r="C131" s="160" t="s">
        <v>889</v>
      </c>
      <c r="D131" s="271"/>
      <c r="E131" s="272"/>
      <c r="F131" s="273"/>
      <c r="G131" s="274"/>
      <c r="H131" s="273"/>
      <c r="I131" s="274"/>
      <c r="J131" s="273"/>
      <c r="K131" s="274"/>
      <c r="L131" s="273"/>
      <c r="M131" s="274"/>
      <c r="N131" s="273"/>
      <c r="O131" s="274"/>
      <c r="P131" s="273"/>
      <c r="Q131" s="274"/>
      <c r="R131" s="273"/>
      <c r="S131" s="274"/>
      <c r="T131" s="273"/>
      <c r="U131" s="274"/>
      <c r="V131" s="206"/>
      <c r="W131" s="207"/>
      <c r="X131" s="224"/>
      <c r="Y131" s="224">
        <v>9</v>
      </c>
      <c r="Z131" s="273"/>
      <c r="AA131" s="274"/>
      <c r="AB131" s="273"/>
      <c r="AC131" s="274"/>
      <c r="AD131" s="273"/>
      <c r="AE131" s="274"/>
      <c r="AF131" s="273"/>
      <c r="AG131" s="274"/>
      <c r="AH131" s="273"/>
      <c r="AI131" s="274"/>
      <c r="AJ131" s="273"/>
      <c r="AK131" s="274"/>
      <c r="AL131" s="273"/>
      <c r="AM131" s="274"/>
      <c r="AN131" s="273"/>
      <c r="AO131" s="274"/>
      <c r="AP131" s="273"/>
      <c r="AQ131" s="274"/>
      <c r="AR131" s="273"/>
      <c r="AS131" s="274"/>
      <c r="AT131" s="142"/>
    </row>
    <row r="132" spans="1:46" s="54" customFormat="1" ht="47.25" x14ac:dyDescent="0.2">
      <c r="A132" s="156" t="s">
        <v>84</v>
      </c>
      <c r="B132" s="157" t="s">
        <v>85</v>
      </c>
      <c r="C132" s="156" t="s">
        <v>95</v>
      </c>
      <c r="D132" s="271"/>
      <c r="E132" s="272"/>
      <c r="F132" s="273"/>
      <c r="G132" s="274"/>
      <c r="H132" s="273"/>
      <c r="I132" s="274"/>
      <c r="J132" s="273"/>
      <c r="K132" s="274"/>
      <c r="L132" s="273"/>
      <c r="M132" s="274"/>
      <c r="N132" s="273"/>
      <c r="O132" s="274"/>
      <c r="P132" s="273"/>
      <c r="Q132" s="274"/>
      <c r="R132" s="273"/>
      <c r="S132" s="274"/>
      <c r="T132" s="273"/>
      <c r="U132" s="274"/>
      <c r="V132" s="206"/>
      <c r="W132" s="207"/>
      <c r="X132" s="226"/>
      <c r="Y132" s="226"/>
      <c r="Z132" s="273"/>
      <c r="AA132" s="274"/>
      <c r="AB132" s="273"/>
      <c r="AC132" s="274"/>
      <c r="AD132" s="273"/>
      <c r="AE132" s="274"/>
      <c r="AF132" s="273"/>
      <c r="AG132" s="274"/>
      <c r="AH132" s="273"/>
      <c r="AI132" s="274"/>
      <c r="AJ132" s="273"/>
      <c r="AK132" s="274"/>
      <c r="AL132" s="273"/>
      <c r="AM132" s="274"/>
      <c r="AN132" s="273"/>
      <c r="AO132" s="274"/>
      <c r="AP132" s="273"/>
      <c r="AQ132" s="274"/>
      <c r="AR132" s="273"/>
      <c r="AS132" s="274"/>
      <c r="AT132" s="206"/>
    </row>
    <row r="133" spans="1:46" ht="31.5" x14ac:dyDescent="0.2">
      <c r="A133" s="153" t="s">
        <v>890</v>
      </c>
      <c r="B133" s="172" t="s">
        <v>891</v>
      </c>
      <c r="C133" s="160" t="s">
        <v>892</v>
      </c>
      <c r="D133" s="271"/>
      <c r="E133" s="272"/>
      <c r="F133" s="273"/>
      <c r="G133" s="274"/>
      <c r="H133" s="273"/>
      <c r="I133" s="274"/>
      <c r="J133" s="273"/>
      <c r="K133" s="274"/>
      <c r="L133" s="273"/>
      <c r="M133" s="274"/>
      <c r="N133" s="273"/>
      <c r="O133" s="274"/>
      <c r="P133" s="273"/>
      <c r="Q133" s="274"/>
      <c r="R133" s="273"/>
      <c r="S133" s="274"/>
      <c r="T133" s="273"/>
      <c r="U133" s="274"/>
      <c r="V133" s="206"/>
      <c r="W133" s="207"/>
      <c r="X133" s="224"/>
      <c r="Y133" s="224"/>
      <c r="Z133" s="273"/>
      <c r="AA133" s="274"/>
      <c r="AB133" s="273"/>
      <c r="AC133" s="274"/>
      <c r="AD133" s="273"/>
      <c r="AE133" s="274"/>
      <c r="AF133" s="273"/>
      <c r="AG133" s="274"/>
      <c r="AH133" s="273"/>
      <c r="AI133" s="274"/>
      <c r="AJ133" s="273"/>
      <c r="AK133" s="274"/>
      <c r="AL133" s="273"/>
      <c r="AM133" s="274"/>
      <c r="AN133" s="273"/>
      <c r="AO133" s="274"/>
      <c r="AP133" s="273"/>
      <c r="AQ133" s="274"/>
      <c r="AR133" s="273"/>
      <c r="AS133" s="274"/>
      <c r="AT133" s="142"/>
    </row>
    <row r="134" spans="1:46" ht="31.5" x14ac:dyDescent="0.2">
      <c r="A134" s="153" t="s">
        <v>893</v>
      </c>
      <c r="B134" s="172" t="s">
        <v>894</v>
      </c>
      <c r="C134" s="160" t="s">
        <v>895</v>
      </c>
      <c r="D134" s="271"/>
      <c r="E134" s="272"/>
      <c r="F134" s="273"/>
      <c r="G134" s="274"/>
      <c r="H134" s="273"/>
      <c r="I134" s="274"/>
      <c r="J134" s="273"/>
      <c r="K134" s="274"/>
      <c r="L134" s="273"/>
      <c r="M134" s="274"/>
      <c r="N134" s="273"/>
      <c r="O134" s="274"/>
      <c r="P134" s="273"/>
      <c r="Q134" s="274"/>
      <c r="R134" s="273"/>
      <c r="S134" s="274"/>
      <c r="T134" s="273"/>
      <c r="U134" s="274"/>
      <c r="V134" s="206"/>
      <c r="W134" s="207"/>
      <c r="X134" s="224"/>
      <c r="Y134" s="224"/>
      <c r="Z134" s="273"/>
      <c r="AA134" s="274"/>
      <c r="AB134" s="273"/>
      <c r="AC134" s="274"/>
      <c r="AD134" s="273"/>
      <c r="AE134" s="274"/>
      <c r="AF134" s="273"/>
      <c r="AG134" s="274"/>
      <c r="AH134" s="273"/>
      <c r="AI134" s="274"/>
      <c r="AJ134" s="273"/>
      <c r="AK134" s="274"/>
      <c r="AL134" s="273"/>
      <c r="AM134" s="274"/>
      <c r="AN134" s="273"/>
      <c r="AO134" s="274"/>
      <c r="AP134" s="273"/>
      <c r="AQ134" s="274"/>
      <c r="AR134" s="273"/>
      <c r="AS134" s="274"/>
      <c r="AT134" s="142"/>
    </row>
    <row r="135" spans="1:46" s="54" customFormat="1" ht="31.5" x14ac:dyDescent="0.2">
      <c r="A135" s="156" t="s">
        <v>86</v>
      </c>
      <c r="B135" s="157" t="s">
        <v>87</v>
      </c>
      <c r="C135" s="156" t="s">
        <v>95</v>
      </c>
      <c r="D135" s="271"/>
      <c r="E135" s="272"/>
      <c r="F135" s="273"/>
      <c r="G135" s="274"/>
      <c r="H135" s="273"/>
      <c r="I135" s="274"/>
      <c r="J135" s="273"/>
      <c r="K135" s="274"/>
      <c r="L135" s="273"/>
      <c r="M135" s="274"/>
      <c r="N135" s="273"/>
      <c r="O135" s="274"/>
      <c r="P135" s="273"/>
      <c r="Q135" s="274"/>
      <c r="R135" s="273"/>
      <c r="S135" s="274"/>
      <c r="T135" s="273"/>
      <c r="U135" s="274"/>
      <c r="V135" s="206"/>
      <c r="W135" s="207"/>
      <c r="X135" s="226"/>
      <c r="Y135" s="226">
        <f>SUM(Y136:Y152)</f>
        <v>17</v>
      </c>
      <c r="Z135" s="273"/>
      <c r="AA135" s="274"/>
      <c r="AB135" s="273"/>
      <c r="AC135" s="274"/>
      <c r="AD135" s="273"/>
      <c r="AE135" s="274"/>
      <c r="AF135" s="273"/>
      <c r="AG135" s="274"/>
      <c r="AH135" s="273"/>
      <c r="AI135" s="274"/>
      <c r="AJ135" s="273"/>
      <c r="AK135" s="274"/>
      <c r="AL135" s="273"/>
      <c r="AM135" s="274"/>
      <c r="AN135" s="273"/>
      <c r="AO135" s="274"/>
      <c r="AP135" s="273"/>
      <c r="AQ135" s="274"/>
      <c r="AR135" s="273"/>
      <c r="AS135" s="274"/>
      <c r="AT135" s="206"/>
    </row>
    <row r="136" spans="1:46" ht="31.5" x14ac:dyDescent="0.2">
      <c r="A136" s="153" t="s">
        <v>709</v>
      </c>
      <c r="B136" s="178" t="s">
        <v>710</v>
      </c>
      <c r="C136" s="160" t="s">
        <v>757</v>
      </c>
      <c r="D136" s="271"/>
      <c r="E136" s="272"/>
      <c r="F136" s="273"/>
      <c r="G136" s="274"/>
      <c r="H136" s="273"/>
      <c r="I136" s="274"/>
      <c r="J136" s="273"/>
      <c r="K136" s="274"/>
      <c r="L136" s="273"/>
      <c r="M136" s="274"/>
      <c r="N136" s="273"/>
      <c r="O136" s="274"/>
      <c r="P136" s="273"/>
      <c r="Q136" s="274"/>
      <c r="R136" s="273"/>
      <c r="S136" s="274"/>
      <c r="T136" s="273"/>
      <c r="U136" s="274"/>
      <c r="V136" s="206"/>
      <c r="W136" s="207"/>
      <c r="X136" s="224"/>
      <c r="Y136" s="224">
        <v>1</v>
      </c>
      <c r="Z136" s="273"/>
      <c r="AA136" s="274"/>
      <c r="AB136" s="273"/>
      <c r="AC136" s="274"/>
      <c r="AD136" s="273"/>
      <c r="AE136" s="274"/>
      <c r="AF136" s="273"/>
      <c r="AG136" s="274"/>
      <c r="AH136" s="273"/>
      <c r="AI136" s="274"/>
      <c r="AJ136" s="273"/>
      <c r="AK136" s="274"/>
      <c r="AL136" s="273"/>
      <c r="AM136" s="274"/>
      <c r="AN136" s="273"/>
      <c r="AO136" s="274"/>
      <c r="AP136" s="273"/>
      <c r="AQ136" s="274"/>
      <c r="AR136" s="273"/>
      <c r="AS136" s="274"/>
      <c r="AT136" s="142"/>
    </row>
    <row r="137" spans="1:46" ht="15.75" x14ac:dyDescent="0.2">
      <c r="A137" s="153" t="s">
        <v>711</v>
      </c>
      <c r="B137" s="178" t="s">
        <v>712</v>
      </c>
      <c r="C137" s="160" t="s">
        <v>758</v>
      </c>
      <c r="D137" s="271"/>
      <c r="E137" s="272"/>
      <c r="F137" s="273"/>
      <c r="G137" s="274"/>
      <c r="H137" s="273"/>
      <c r="I137" s="274"/>
      <c r="J137" s="273"/>
      <c r="K137" s="274"/>
      <c r="L137" s="273"/>
      <c r="M137" s="274"/>
      <c r="N137" s="273"/>
      <c r="O137" s="274"/>
      <c r="P137" s="273"/>
      <c r="Q137" s="274"/>
      <c r="R137" s="273"/>
      <c r="S137" s="274"/>
      <c r="T137" s="273"/>
      <c r="U137" s="274"/>
      <c r="V137" s="206"/>
      <c r="W137" s="207"/>
      <c r="X137" s="224"/>
      <c r="Y137" s="224">
        <v>1</v>
      </c>
      <c r="Z137" s="273"/>
      <c r="AA137" s="274"/>
      <c r="AB137" s="273"/>
      <c r="AC137" s="274"/>
      <c r="AD137" s="273"/>
      <c r="AE137" s="274"/>
      <c r="AF137" s="273"/>
      <c r="AG137" s="274"/>
      <c r="AH137" s="273"/>
      <c r="AI137" s="274"/>
      <c r="AJ137" s="273"/>
      <c r="AK137" s="274"/>
      <c r="AL137" s="273"/>
      <c r="AM137" s="274"/>
      <c r="AN137" s="273"/>
      <c r="AO137" s="274"/>
      <c r="AP137" s="273"/>
      <c r="AQ137" s="274"/>
      <c r="AR137" s="273"/>
      <c r="AS137" s="274"/>
      <c r="AT137" s="142"/>
    </row>
    <row r="138" spans="1:46" ht="31.5" x14ac:dyDescent="0.2">
      <c r="A138" s="153" t="s">
        <v>715</v>
      </c>
      <c r="B138" s="178" t="s">
        <v>716</v>
      </c>
      <c r="C138" s="160" t="s">
        <v>760</v>
      </c>
      <c r="D138" s="271"/>
      <c r="E138" s="272"/>
      <c r="F138" s="273"/>
      <c r="G138" s="274"/>
      <c r="H138" s="273"/>
      <c r="I138" s="274"/>
      <c r="J138" s="273"/>
      <c r="K138" s="274"/>
      <c r="L138" s="273"/>
      <c r="M138" s="274"/>
      <c r="N138" s="273"/>
      <c r="O138" s="274"/>
      <c r="P138" s="273"/>
      <c r="Q138" s="274"/>
      <c r="R138" s="273"/>
      <c r="S138" s="274"/>
      <c r="T138" s="273"/>
      <c r="U138" s="274"/>
      <c r="V138" s="206"/>
      <c r="W138" s="207"/>
      <c r="X138" s="224"/>
      <c r="Y138" s="224">
        <v>1</v>
      </c>
      <c r="Z138" s="273"/>
      <c r="AA138" s="274"/>
      <c r="AB138" s="273"/>
      <c r="AC138" s="274"/>
      <c r="AD138" s="273"/>
      <c r="AE138" s="274"/>
      <c r="AF138" s="273"/>
      <c r="AG138" s="274"/>
      <c r="AH138" s="273"/>
      <c r="AI138" s="274"/>
      <c r="AJ138" s="273"/>
      <c r="AK138" s="274"/>
      <c r="AL138" s="273"/>
      <c r="AM138" s="274"/>
      <c r="AN138" s="273"/>
      <c r="AO138" s="274"/>
      <c r="AP138" s="273"/>
      <c r="AQ138" s="274"/>
      <c r="AR138" s="273"/>
      <c r="AS138" s="274"/>
      <c r="AT138" s="142"/>
    </row>
    <row r="139" spans="1:46" ht="31.5" x14ac:dyDescent="0.2">
      <c r="A139" s="153" t="s">
        <v>905</v>
      </c>
      <c r="B139" s="172" t="s">
        <v>906</v>
      </c>
      <c r="C139" s="160" t="s">
        <v>907</v>
      </c>
      <c r="D139" s="271"/>
      <c r="E139" s="272"/>
      <c r="F139" s="273"/>
      <c r="G139" s="274"/>
      <c r="H139" s="273"/>
      <c r="I139" s="274"/>
      <c r="J139" s="273"/>
      <c r="K139" s="274"/>
      <c r="L139" s="273"/>
      <c r="M139" s="274"/>
      <c r="N139" s="273"/>
      <c r="O139" s="274"/>
      <c r="P139" s="273"/>
      <c r="Q139" s="274"/>
      <c r="R139" s="273"/>
      <c r="S139" s="274"/>
      <c r="T139" s="273"/>
      <c r="U139" s="274"/>
      <c r="V139" s="206"/>
      <c r="W139" s="207"/>
      <c r="X139" s="224"/>
      <c r="Y139" s="224">
        <v>1</v>
      </c>
      <c r="Z139" s="273"/>
      <c r="AA139" s="274"/>
      <c r="AB139" s="273"/>
      <c r="AC139" s="274"/>
      <c r="AD139" s="273"/>
      <c r="AE139" s="274"/>
      <c r="AF139" s="273"/>
      <c r="AG139" s="274"/>
      <c r="AH139" s="273"/>
      <c r="AI139" s="274"/>
      <c r="AJ139" s="273"/>
      <c r="AK139" s="274"/>
      <c r="AL139" s="273"/>
      <c r="AM139" s="274"/>
      <c r="AN139" s="273"/>
      <c r="AO139" s="274"/>
      <c r="AP139" s="273"/>
      <c r="AQ139" s="274"/>
      <c r="AR139" s="273"/>
      <c r="AS139" s="274"/>
      <c r="AT139" s="142"/>
    </row>
    <row r="140" spans="1:46" ht="15.75" x14ac:dyDescent="0.2">
      <c r="A140" s="153" t="s">
        <v>911</v>
      </c>
      <c r="B140" s="172" t="s">
        <v>912</v>
      </c>
      <c r="C140" s="160" t="s">
        <v>913</v>
      </c>
      <c r="D140" s="271"/>
      <c r="E140" s="272"/>
      <c r="F140" s="273"/>
      <c r="G140" s="274"/>
      <c r="H140" s="273"/>
      <c r="I140" s="274"/>
      <c r="J140" s="273"/>
      <c r="K140" s="274"/>
      <c r="L140" s="273"/>
      <c r="M140" s="274"/>
      <c r="N140" s="273"/>
      <c r="O140" s="274"/>
      <c r="P140" s="273"/>
      <c r="Q140" s="274"/>
      <c r="R140" s="273"/>
      <c r="S140" s="274"/>
      <c r="T140" s="273"/>
      <c r="U140" s="274"/>
      <c r="V140" s="206"/>
      <c r="W140" s="207"/>
      <c r="X140" s="224"/>
      <c r="Y140" s="224">
        <v>1</v>
      </c>
      <c r="Z140" s="273"/>
      <c r="AA140" s="274"/>
      <c r="AB140" s="273"/>
      <c r="AC140" s="274"/>
      <c r="AD140" s="273"/>
      <c r="AE140" s="274"/>
      <c r="AF140" s="273"/>
      <c r="AG140" s="274"/>
      <c r="AH140" s="273"/>
      <c r="AI140" s="274"/>
      <c r="AJ140" s="273"/>
      <c r="AK140" s="274"/>
      <c r="AL140" s="273"/>
      <c r="AM140" s="274"/>
      <c r="AN140" s="273"/>
      <c r="AO140" s="274"/>
      <c r="AP140" s="273"/>
      <c r="AQ140" s="274"/>
      <c r="AR140" s="273"/>
      <c r="AS140" s="274"/>
      <c r="AT140" s="142"/>
    </row>
    <row r="141" spans="1:46" ht="15.75" x14ac:dyDescent="0.2">
      <c r="A141" s="153" t="s">
        <v>1048</v>
      </c>
      <c r="B141" s="172" t="s">
        <v>1049</v>
      </c>
      <c r="C141" s="160" t="s">
        <v>1050</v>
      </c>
      <c r="D141" s="271"/>
      <c r="E141" s="272"/>
      <c r="F141" s="273"/>
      <c r="G141" s="274"/>
      <c r="H141" s="273"/>
      <c r="I141" s="274"/>
      <c r="J141" s="273"/>
      <c r="K141" s="274"/>
      <c r="L141" s="273"/>
      <c r="M141" s="274"/>
      <c r="N141" s="273"/>
      <c r="O141" s="274"/>
      <c r="P141" s="273"/>
      <c r="Q141" s="274"/>
      <c r="R141" s="273"/>
      <c r="S141" s="274"/>
      <c r="T141" s="273"/>
      <c r="U141" s="274"/>
      <c r="V141" s="206"/>
      <c r="W141" s="207"/>
      <c r="X141" s="224"/>
      <c r="Y141" s="224">
        <v>1</v>
      </c>
      <c r="Z141" s="273"/>
      <c r="AA141" s="274"/>
      <c r="AB141" s="273"/>
      <c r="AC141" s="274"/>
      <c r="AD141" s="273"/>
      <c r="AE141" s="274"/>
      <c r="AF141" s="273"/>
      <c r="AG141" s="274"/>
      <c r="AH141" s="273"/>
      <c r="AI141" s="274"/>
      <c r="AJ141" s="273"/>
      <c r="AK141" s="274"/>
      <c r="AL141" s="273"/>
      <c r="AM141" s="274"/>
      <c r="AN141" s="273"/>
      <c r="AO141" s="274"/>
      <c r="AP141" s="273"/>
      <c r="AQ141" s="274"/>
      <c r="AR141" s="273"/>
      <c r="AS141" s="274"/>
      <c r="AT141" s="142"/>
    </row>
    <row r="142" spans="1:46" ht="63" x14ac:dyDescent="0.2">
      <c r="A142" s="153" t="s">
        <v>1051</v>
      </c>
      <c r="B142" s="172" t="s">
        <v>1052</v>
      </c>
      <c r="C142" s="160" t="s">
        <v>1053</v>
      </c>
      <c r="D142" s="271"/>
      <c r="E142" s="272"/>
      <c r="F142" s="273"/>
      <c r="G142" s="274"/>
      <c r="H142" s="273"/>
      <c r="I142" s="274"/>
      <c r="J142" s="273"/>
      <c r="K142" s="274"/>
      <c r="L142" s="273"/>
      <c r="M142" s="274"/>
      <c r="N142" s="273"/>
      <c r="O142" s="274"/>
      <c r="P142" s="273"/>
      <c r="Q142" s="274"/>
      <c r="R142" s="273"/>
      <c r="S142" s="274"/>
      <c r="T142" s="273"/>
      <c r="U142" s="274"/>
      <c r="V142" s="273"/>
      <c r="W142" s="274"/>
      <c r="X142" s="224"/>
      <c r="Y142" s="224">
        <v>1</v>
      </c>
      <c r="Z142" s="273"/>
      <c r="AA142" s="274"/>
      <c r="AB142" s="273"/>
      <c r="AC142" s="274"/>
      <c r="AD142" s="273"/>
      <c r="AE142" s="274"/>
      <c r="AF142" s="273"/>
      <c r="AG142" s="274"/>
      <c r="AH142" s="273"/>
      <c r="AI142" s="274"/>
      <c r="AJ142" s="273"/>
      <c r="AK142" s="274"/>
      <c r="AL142" s="273"/>
      <c r="AM142" s="274"/>
      <c r="AN142" s="273"/>
      <c r="AO142" s="274"/>
      <c r="AP142" s="273"/>
      <c r="AQ142" s="274"/>
      <c r="AR142" s="273"/>
      <c r="AS142" s="274"/>
      <c r="AT142" s="142"/>
    </row>
    <row r="143" spans="1:46" ht="15.75" x14ac:dyDescent="0.2">
      <c r="A143" s="153" t="s">
        <v>1054</v>
      </c>
      <c r="B143" s="172" t="s">
        <v>1055</v>
      </c>
      <c r="C143" s="160" t="s">
        <v>1056</v>
      </c>
      <c r="D143" s="271"/>
      <c r="E143" s="272"/>
      <c r="F143" s="273"/>
      <c r="G143" s="274"/>
      <c r="H143" s="273"/>
      <c r="I143" s="274"/>
      <c r="J143" s="273"/>
      <c r="K143" s="274"/>
      <c r="L143" s="273"/>
      <c r="M143" s="274"/>
      <c r="N143" s="273"/>
      <c r="O143" s="274"/>
      <c r="P143" s="273"/>
      <c r="Q143" s="274"/>
      <c r="R143" s="273"/>
      <c r="S143" s="274"/>
      <c r="T143" s="273"/>
      <c r="U143" s="274"/>
      <c r="V143" s="273"/>
      <c r="W143" s="274"/>
      <c r="X143" s="224"/>
      <c r="Y143" s="224">
        <v>1</v>
      </c>
      <c r="Z143" s="273"/>
      <c r="AA143" s="274"/>
      <c r="AB143" s="273"/>
      <c r="AC143" s="274"/>
      <c r="AD143" s="273"/>
      <c r="AE143" s="274"/>
      <c r="AF143" s="273"/>
      <c r="AG143" s="274"/>
      <c r="AH143" s="273"/>
      <c r="AI143" s="274"/>
      <c r="AJ143" s="273"/>
      <c r="AK143" s="274"/>
      <c r="AL143" s="273"/>
      <c r="AM143" s="274"/>
      <c r="AN143" s="273"/>
      <c r="AO143" s="274"/>
      <c r="AP143" s="273"/>
      <c r="AQ143" s="274"/>
      <c r="AR143" s="273"/>
      <c r="AS143" s="274"/>
      <c r="AT143" s="142"/>
    </row>
    <row r="144" spans="1:46" ht="15.75" x14ac:dyDescent="0.2">
      <c r="A144" s="153" t="s">
        <v>1057</v>
      </c>
      <c r="B144" s="172" t="s">
        <v>1058</v>
      </c>
      <c r="C144" s="160" t="s">
        <v>1059</v>
      </c>
      <c r="D144" s="271"/>
      <c r="E144" s="272"/>
      <c r="F144" s="273"/>
      <c r="G144" s="274"/>
      <c r="H144" s="273"/>
      <c r="I144" s="274"/>
      <c r="J144" s="273"/>
      <c r="K144" s="274"/>
      <c r="L144" s="273"/>
      <c r="M144" s="274"/>
      <c r="N144" s="273"/>
      <c r="O144" s="274"/>
      <c r="P144" s="273"/>
      <c r="Q144" s="274"/>
      <c r="R144" s="273"/>
      <c r="S144" s="274"/>
      <c r="T144" s="273"/>
      <c r="U144" s="274"/>
      <c r="V144" s="273"/>
      <c r="W144" s="274"/>
      <c r="X144" s="224"/>
      <c r="Y144" s="224">
        <v>1</v>
      </c>
      <c r="Z144" s="273"/>
      <c r="AA144" s="274"/>
      <c r="AB144" s="273"/>
      <c r="AC144" s="274"/>
      <c r="AD144" s="273"/>
      <c r="AE144" s="274"/>
      <c r="AF144" s="273"/>
      <c r="AG144" s="274"/>
      <c r="AH144" s="273"/>
      <c r="AI144" s="274"/>
      <c r="AJ144" s="273"/>
      <c r="AK144" s="274"/>
      <c r="AL144" s="273"/>
      <c r="AM144" s="274"/>
      <c r="AN144" s="273"/>
      <c r="AO144" s="274"/>
      <c r="AP144" s="273"/>
      <c r="AQ144" s="274"/>
      <c r="AR144" s="273"/>
      <c r="AS144" s="274"/>
      <c r="AT144" s="142"/>
    </row>
    <row r="145" spans="1:46" ht="15.75" x14ac:dyDescent="0.2">
      <c r="A145" s="153" t="s">
        <v>1060</v>
      </c>
      <c r="B145" s="172" t="s">
        <v>1061</v>
      </c>
      <c r="C145" s="160" t="s">
        <v>1062</v>
      </c>
      <c r="D145" s="271"/>
      <c r="E145" s="272"/>
      <c r="F145" s="273"/>
      <c r="G145" s="274"/>
      <c r="H145" s="273"/>
      <c r="I145" s="274"/>
      <c r="J145" s="273"/>
      <c r="K145" s="274"/>
      <c r="L145" s="273"/>
      <c r="M145" s="274"/>
      <c r="N145" s="273"/>
      <c r="O145" s="274"/>
      <c r="P145" s="273"/>
      <c r="Q145" s="274"/>
      <c r="R145" s="273"/>
      <c r="S145" s="274"/>
      <c r="T145" s="273"/>
      <c r="U145" s="274"/>
      <c r="V145" s="273"/>
      <c r="W145" s="274"/>
      <c r="X145" s="224"/>
      <c r="Y145" s="224">
        <v>1</v>
      </c>
      <c r="Z145" s="273"/>
      <c r="AA145" s="274"/>
      <c r="AB145" s="273"/>
      <c r="AC145" s="274"/>
      <c r="AD145" s="273"/>
      <c r="AE145" s="274"/>
      <c r="AF145" s="273"/>
      <c r="AG145" s="274"/>
      <c r="AH145" s="273"/>
      <c r="AI145" s="274"/>
      <c r="AJ145" s="273"/>
      <c r="AK145" s="274"/>
      <c r="AL145" s="273"/>
      <c r="AM145" s="274"/>
      <c r="AN145" s="273"/>
      <c r="AO145" s="274"/>
      <c r="AP145" s="273"/>
      <c r="AQ145" s="274"/>
      <c r="AR145" s="273"/>
      <c r="AS145" s="274"/>
      <c r="AT145" s="142"/>
    </row>
    <row r="146" spans="1:46" ht="15.75" x14ac:dyDescent="0.2">
      <c r="A146" s="153" t="s">
        <v>749</v>
      </c>
      <c r="B146" s="172" t="s">
        <v>750</v>
      </c>
      <c r="C146" s="160" t="s">
        <v>777</v>
      </c>
      <c r="D146" s="271"/>
      <c r="E146" s="272"/>
      <c r="F146" s="273"/>
      <c r="G146" s="274"/>
      <c r="H146" s="273"/>
      <c r="I146" s="274"/>
      <c r="J146" s="273"/>
      <c r="K146" s="274"/>
      <c r="L146" s="273"/>
      <c r="M146" s="274"/>
      <c r="N146" s="273"/>
      <c r="O146" s="274"/>
      <c r="P146" s="273"/>
      <c r="Q146" s="274"/>
      <c r="R146" s="273"/>
      <c r="S146" s="274"/>
      <c r="T146" s="273"/>
      <c r="U146" s="274"/>
      <c r="V146" s="206"/>
      <c r="W146" s="207"/>
      <c r="X146" s="224"/>
      <c r="Y146" s="224">
        <v>1</v>
      </c>
      <c r="Z146" s="273"/>
      <c r="AA146" s="274"/>
      <c r="AB146" s="273"/>
      <c r="AC146" s="274"/>
      <c r="AD146" s="273"/>
      <c r="AE146" s="274"/>
      <c r="AF146" s="273"/>
      <c r="AG146" s="274"/>
      <c r="AH146" s="273"/>
      <c r="AI146" s="274"/>
      <c r="AJ146" s="273"/>
      <c r="AK146" s="274"/>
      <c r="AL146" s="273"/>
      <c r="AM146" s="274"/>
      <c r="AN146" s="273"/>
      <c r="AO146" s="274"/>
      <c r="AP146" s="273"/>
      <c r="AQ146" s="274"/>
      <c r="AR146" s="273"/>
      <c r="AS146" s="274"/>
      <c r="AT146" s="142"/>
    </row>
    <row r="147" spans="1:46" ht="31.5" x14ac:dyDescent="0.2">
      <c r="A147" s="153" t="s">
        <v>1063</v>
      </c>
      <c r="B147" s="172" t="s">
        <v>1064</v>
      </c>
      <c r="C147" s="160" t="s">
        <v>1065</v>
      </c>
      <c r="D147" s="271"/>
      <c r="E147" s="272"/>
      <c r="F147" s="273"/>
      <c r="G147" s="274"/>
      <c r="H147" s="273"/>
      <c r="I147" s="274"/>
      <c r="J147" s="273"/>
      <c r="K147" s="274"/>
      <c r="L147" s="273"/>
      <c r="M147" s="274"/>
      <c r="N147" s="273"/>
      <c r="O147" s="274"/>
      <c r="P147" s="273"/>
      <c r="Q147" s="274"/>
      <c r="R147" s="273"/>
      <c r="S147" s="274"/>
      <c r="T147" s="273"/>
      <c r="U147" s="274"/>
      <c r="V147" s="206"/>
      <c r="W147" s="207"/>
      <c r="X147" s="224"/>
      <c r="Y147" s="224">
        <v>1</v>
      </c>
      <c r="Z147" s="273"/>
      <c r="AA147" s="274"/>
      <c r="AB147" s="273"/>
      <c r="AC147" s="274"/>
      <c r="AD147" s="273"/>
      <c r="AE147" s="274"/>
      <c r="AF147" s="273"/>
      <c r="AG147" s="274"/>
      <c r="AH147" s="273"/>
      <c r="AI147" s="274"/>
      <c r="AJ147" s="273"/>
      <c r="AK147" s="274"/>
      <c r="AL147" s="273"/>
      <c r="AM147" s="274"/>
      <c r="AN147" s="273"/>
      <c r="AO147" s="274"/>
      <c r="AP147" s="273"/>
      <c r="AQ147" s="274"/>
      <c r="AR147" s="273"/>
      <c r="AS147" s="274"/>
      <c r="AT147" s="142"/>
    </row>
    <row r="148" spans="1:46" ht="15.75" x14ac:dyDescent="0.2">
      <c r="A148" s="153" t="s">
        <v>1066</v>
      </c>
      <c r="B148" s="172" t="s">
        <v>1067</v>
      </c>
      <c r="C148" s="160" t="s">
        <v>1068</v>
      </c>
      <c r="D148" s="271"/>
      <c r="E148" s="272"/>
      <c r="F148" s="273"/>
      <c r="G148" s="274"/>
      <c r="H148" s="273"/>
      <c r="I148" s="274"/>
      <c r="J148" s="273"/>
      <c r="K148" s="274"/>
      <c r="L148" s="273"/>
      <c r="M148" s="274"/>
      <c r="N148" s="273"/>
      <c r="O148" s="274"/>
      <c r="P148" s="273"/>
      <c r="Q148" s="274"/>
      <c r="R148" s="273"/>
      <c r="S148" s="274"/>
      <c r="T148" s="273"/>
      <c r="U148" s="274"/>
      <c r="V148" s="206"/>
      <c r="W148" s="207"/>
      <c r="X148" s="224"/>
      <c r="Y148" s="224">
        <v>1</v>
      </c>
      <c r="Z148" s="273"/>
      <c r="AA148" s="274"/>
      <c r="AB148" s="273"/>
      <c r="AC148" s="274"/>
      <c r="AD148" s="273"/>
      <c r="AE148" s="274"/>
      <c r="AF148" s="273"/>
      <c r="AG148" s="274"/>
      <c r="AH148" s="273"/>
      <c r="AI148" s="274"/>
      <c r="AJ148" s="273"/>
      <c r="AK148" s="274"/>
      <c r="AL148" s="273"/>
      <c r="AM148" s="274"/>
      <c r="AN148" s="273"/>
      <c r="AO148" s="274"/>
      <c r="AP148" s="273"/>
      <c r="AQ148" s="274"/>
      <c r="AR148" s="273"/>
      <c r="AS148" s="274"/>
      <c r="AT148" s="142"/>
    </row>
    <row r="149" spans="1:46" ht="31.5" x14ac:dyDescent="0.2">
      <c r="A149" s="153" t="s">
        <v>1069</v>
      </c>
      <c r="B149" s="172" t="s">
        <v>1070</v>
      </c>
      <c r="C149" s="160" t="s">
        <v>1071</v>
      </c>
      <c r="D149" s="271"/>
      <c r="E149" s="272"/>
      <c r="F149" s="273"/>
      <c r="G149" s="274"/>
      <c r="H149" s="273"/>
      <c r="I149" s="274"/>
      <c r="J149" s="273"/>
      <c r="K149" s="274"/>
      <c r="L149" s="273"/>
      <c r="M149" s="274"/>
      <c r="N149" s="273"/>
      <c r="O149" s="274"/>
      <c r="P149" s="273"/>
      <c r="Q149" s="274"/>
      <c r="R149" s="273"/>
      <c r="S149" s="274"/>
      <c r="T149" s="273"/>
      <c r="U149" s="274"/>
      <c r="V149" s="206"/>
      <c r="W149" s="207"/>
      <c r="X149" s="224"/>
      <c r="Y149" s="224">
        <v>1</v>
      </c>
      <c r="Z149" s="273"/>
      <c r="AA149" s="274"/>
      <c r="AB149" s="273"/>
      <c r="AC149" s="274"/>
      <c r="AD149" s="273"/>
      <c r="AE149" s="274"/>
      <c r="AF149" s="273"/>
      <c r="AG149" s="274"/>
      <c r="AH149" s="273"/>
      <c r="AI149" s="274"/>
      <c r="AJ149" s="273"/>
      <c r="AK149" s="274"/>
      <c r="AL149" s="273"/>
      <c r="AM149" s="274"/>
      <c r="AN149" s="273"/>
      <c r="AO149" s="274"/>
      <c r="AP149" s="273"/>
      <c r="AQ149" s="274"/>
      <c r="AR149" s="273"/>
      <c r="AS149" s="274"/>
      <c r="AT149" s="142"/>
    </row>
    <row r="150" spans="1:46" ht="15.75" x14ac:dyDescent="0.2">
      <c r="A150" s="153" t="s">
        <v>508</v>
      </c>
      <c r="B150" s="172" t="s">
        <v>509</v>
      </c>
      <c r="C150" s="160" t="s">
        <v>510</v>
      </c>
      <c r="D150" s="271"/>
      <c r="E150" s="272"/>
      <c r="F150" s="273"/>
      <c r="G150" s="274"/>
      <c r="H150" s="273"/>
      <c r="I150" s="274"/>
      <c r="J150" s="273"/>
      <c r="K150" s="274"/>
      <c r="L150" s="273"/>
      <c r="M150" s="274"/>
      <c r="N150" s="273"/>
      <c r="O150" s="274"/>
      <c r="P150" s="273"/>
      <c r="Q150" s="274"/>
      <c r="R150" s="273"/>
      <c r="S150" s="274"/>
      <c r="T150" s="273"/>
      <c r="U150" s="274"/>
      <c r="V150" s="206"/>
      <c r="W150" s="207"/>
      <c r="X150" s="224"/>
      <c r="Y150" s="224">
        <v>1</v>
      </c>
      <c r="Z150" s="273"/>
      <c r="AA150" s="274"/>
      <c r="AB150" s="273"/>
      <c r="AC150" s="274"/>
      <c r="AD150" s="273"/>
      <c r="AE150" s="274"/>
      <c r="AF150" s="273"/>
      <c r="AG150" s="274"/>
      <c r="AH150" s="273"/>
      <c r="AI150" s="274"/>
      <c r="AJ150" s="273"/>
      <c r="AK150" s="274"/>
      <c r="AL150" s="273"/>
      <c r="AM150" s="274"/>
      <c r="AN150" s="273"/>
      <c r="AO150" s="274"/>
      <c r="AP150" s="273"/>
      <c r="AQ150" s="274"/>
      <c r="AR150" s="273"/>
      <c r="AS150" s="274"/>
      <c r="AT150" s="142"/>
    </row>
    <row r="151" spans="1:46" ht="47.25" x14ac:dyDescent="0.2">
      <c r="A151" s="153" t="s">
        <v>1072</v>
      </c>
      <c r="B151" s="172" t="s">
        <v>1073</v>
      </c>
      <c r="C151" s="160" t="s">
        <v>1074</v>
      </c>
      <c r="D151" s="271"/>
      <c r="E151" s="272"/>
      <c r="F151" s="273"/>
      <c r="G151" s="274"/>
      <c r="H151" s="273"/>
      <c r="I151" s="274"/>
      <c r="J151" s="273"/>
      <c r="K151" s="274"/>
      <c r="L151" s="273"/>
      <c r="M151" s="274"/>
      <c r="N151" s="273"/>
      <c r="O151" s="274"/>
      <c r="P151" s="273"/>
      <c r="Q151" s="274"/>
      <c r="R151" s="273"/>
      <c r="S151" s="274"/>
      <c r="T151" s="273"/>
      <c r="U151" s="274"/>
      <c r="V151" s="273"/>
      <c r="W151" s="274"/>
      <c r="X151" s="224"/>
      <c r="Y151" s="224">
        <v>1</v>
      </c>
      <c r="Z151" s="273"/>
      <c r="AA151" s="274"/>
      <c r="AB151" s="273"/>
      <c r="AC151" s="274"/>
      <c r="AD151" s="273"/>
      <c r="AE151" s="274"/>
      <c r="AF151" s="273"/>
      <c r="AG151" s="274"/>
      <c r="AH151" s="273"/>
      <c r="AI151" s="274"/>
      <c r="AJ151" s="273"/>
      <c r="AK151" s="274"/>
      <c r="AL151" s="273"/>
      <c r="AM151" s="274"/>
      <c r="AN151" s="273"/>
      <c r="AO151" s="274"/>
      <c r="AP151" s="273"/>
      <c r="AQ151" s="274"/>
      <c r="AR151" s="273"/>
      <c r="AS151" s="274"/>
      <c r="AT151" s="142"/>
    </row>
    <row r="152" spans="1:46" ht="31.5" x14ac:dyDescent="0.2">
      <c r="A152" s="153" t="s">
        <v>1075</v>
      </c>
      <c r="B152" s="172" t="s">
        <v>1076</v>
      </c>
      <c r="C152" s="160" t="s">
        <v>1077</v>
      </c>
      <c r="D152" s="271"/>
      <c r="E152" s="272"/>
      <c r="F152" s="273"/>
      <c r="G152" s="274"/>
      <c r="H152" s="273"/>
      <c r="I152" s="274"/>
      <c r="J152" s="273"/>
      <c r="K152" s="274"/>
      <c r="L152" s="273"/>
      <c r="M152" s="274"/>
      <c r="N152" s="273"/>
      <c r="O152" s="274"/>
      <c r="P152" s="273"/>
      <c r="Q152" s="274"/>
      <c r="R152" s="273"/>
      <c r="S152" s="274"/>
      <c r="T152" s="273"/>
      <c r="U152" s="274"/>
      <c r="V152" s="206"/>
      <c r="W152" s="207"/>
      <c r="X152" s="224"/>
      <c r="Y152" s="224">
        <v>1</v>
      </c>
      <c r="Z152" s="273"/>
      <c r="AA152" s="274"/>
      <c r="AB152" s="273"/>
      <c r="AC152" s="274"/>
      <c r="AD152" s="273"/>
      <c r="AE152" s="274"/>
      <c r="AF152" s="273"/>
      <c r="AG152" s="274"/>
      <c r="AH152" s="273"/>
      <c r="AI152" s="274"/>
      <c r="AJ152" s="273"/>
      <c r="AK152" s="274"/>
      <c r="AL152" s="273"/>
      <c r="AM152" s="274"/>
      <c r="AN152" s="273"/>
      <c r="AO152" s="274"/>
      <c r="AP152" s="273"/>
      <c r="AQ152" s="274"/>
      <c r="AR152" s="273"/>
      <c r="AS152" s="274"/>
      <c r="AT152" s="142"/>
    </row>
  </sheetData>
  <mergeCells count="1430">
    <mergeCell ref="AR151:AS151"/>
    <mergeCell ref="D152:E152"/>
    <mergeCell ref="F152:G152"/>
    <mergeCell ref="H152:I152"/>
    <mergeCell ref="J152:K152"/>
    <mergeCell ref="L152:M152"/>
    <mergeCell ref="N152:O152"/>
    <mergeCell ref="P152:Q152"/>
    <mergeCell ref="R152:S152"/>
    <mergeCell ref="T152:U152"/>
    <mergeCell ref="Z152:AA152"/>
    <mergeCell ref="AB152:AC152"/>
    <mergeCell ref="AD152:AE152"/>
    <mergeCell ref="AF152:AG152"/>
    <mergeCell ref="AH152:AI152"/>
    <mergeCell ref="AJ152:AK152"/>
    <mergeCell ref="AL152:AM152"/>
    <mergeCell ref="AN152:AO152"/>
    <mergeCell ref="AP152:AQ152"/>
    <mergeCell ref="AR152:AS152"/>
    <mergeCell ref="V151:W151"/>
    <mergeCell ref="Z151:AA151"/>
    <mergeCell ref="AB151:AC151"/>
    <mergeCell ref="AD151:AE151"/>
    <mergeCell ref="AF151:AG151"/>
    <mergeCell ref="AH151:AI151"/>
    <mergeCell ref="AJ151:AK151"/>
    <mergeCell ref="AL151:AM151"/>
    <mergeCell ref="D151:E151"/>
    <mergeCell ref="F151:G151"/>
    <mergeCell ref="H151:I151"/>
    <mergeCell ref="J151:K151"/>
    <mergeCell ref="L151:M151"/>
    <mergeCell ref="N151:O151"/>
    <mergeCell ref="P151:Q151"/>
    <mergeCell ref="R151:S151"/>
    <mergeCell ref="T151:U151"/>
    <mergeCell ref="AN149:AO149"/>
    <mergeCell ref="AP149:AQ149"/>
    <mergeCell ref="AR149:AS149"/>
    <mergeCell ref="D150:E150"/>
    <mergeCell ref="F150:G150"/>
    <mergeCell ref="H150:I150"/>
    <mergeCell ref="J150:K150"/>
    <mergeCell ref="L150:M150"/>
    <mergeCell ref="N150:O150"/>
    <mergeCell ref="P150:Q150"/>
    <mergeCell ref="R150:S150"/>
    <mergeCell ref="T150:U150"/>
    <mergeCell ref="Z150:AA150"/>
    <mergeCell ref="AB150:AC150"/>
    <mergeCell ref="AD150:AE150"/>
    <mergeCell ref="AF150:AG150"/>
    <mergeCell ref="AH150:AI150"/>
    <mergeCell ref="AJ150:AK150"/>
    <mergeCell ref="AL150:AM150"/>
    <mergeCell ref="AN150:AO150"/>
    <mergeCell ref="AN151:AO151"/>
    <mergeCell ref="AP151:AQ151"/>
    <mergeCell ref="AP150:AQ150"/>
    <mergeCell ref="AR150:AS150"/>
    <mergeCell ref="Z149:AA149"/>
    <mergeCell ref="AB149:AC149"/>
    <mergeCell ref="AD149:AE149"/>
    <mergeCell ref="AF149:AG149"/>
    <mergeCell ref="AH149:AI149"/>
    <mergeCell ref="AJ149:AK149"/>
    <mergeCell ref="AL149:AM149"/>
    <mergeCell ref="D149:E149"/>
    <mergeCell ref="F149:G149"/>
    <mergeCell ref="H149:I149"/>
    <mergeCell ref="J149:K149"/>
    <mergeCell ref="L149:M149"/>
    <mergeCell ref="N149:O149"/>
    <mergeCell ref="P149:Q149"/>
    <mergeCell ref="R149:S149"/>
    <mergeCell ref="T149:U149"/>
    <mergeCell ref="AR147:AS147"/>
    <mergeCell ref="D148:E148"/>
    <mergeCell ref="F148:G148"/>
    <mergeCell ref="H148:I148"/>
    <mergeCell ref="J148:K148"/>
    <mergeCell ref="L148:M148"/>
    <mergeCell ref="N148:O148"/>
    <mergeCell ref="P148:Q148"/>
    <mergeCell ref="R148:S148"/>
    <mergeCell ref="T148:U148"/>
    <mergeCell ref="Z148:AA148"/>
    <mergeCell ref="AB148:AC148"/>
    <mergeCell ref="AD148:AE148"/>
    <mergeCell ref="AF148:AG148"/>
    <mergeCell ref="AH148:AI148"/>
    <mergeCell ref="AJ148:AK148"/>
    <mergeCell ref="AL148:AM148"/>
    <mergeCell ref="AN148:AO148"/>
    <mergeCell ref="AP148:AQ148"/>
    <mergeCell ref="AR148:AS148"/>
    <mergeCell ref="Z147:AA147"/>
    <mergeCell ref="AB147:AC147"/>
    <mergeCell ref="AD147:AE147"/>
    <mergeCell ref="AF147:AG147"/>
    <mergeCell ref="AH147:AI147"/>
    <mergeCell ref="AJ147:AK147"/>
    <mergeCell ref="AL147:AM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AN147:AO147"/>
    <mergeCell ref="AP147:AQ147"/>
    <mergeCell ref="AN145:AO145"/>
    <mergeCell ref="AP145:AQ145"/>
    <mergeCell ref="AR145:AS145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Z146:AA146"/>
    <mergeCell ref="AB146:AC146"/>
    <mergeCell ref="AD146:AE146"/>
    <mergeCell ref="AF146:AG146"/>
    <mergeCell ref="AH146:AI146"/>
    <mergeCell ref="AJ146:AK146"/>
    <mergeCell ref="AL146:AM146"/>
    <mergeCell ref="AN146:AO146"/>
    <mergeCell ref="AP146:AQ146"/>
    <mergeCell ref="AR146:AS146"/>
    <mergeCell ref="V145:W145"/>
    <mergeCell ref="Z145:AA145"/>
    <mergeCell ref="AB145:AC145"/>
    <mergeCell ref="AD145:AE145"/>
    <mergeCell ref="AF145:AG145"/>
    <mergeCell ref="AH145:AI145"/>
    <mergeCell ref="AJ145:AK145"/>
    <mergeCell ref="AL145:AM145"/>
    <mergeCell ref="D145:E145"/>
    <mergeCell ref="F145:G145"/>
    <mergeCell ref="H145:I145"/>
    <mergeCell ref="J145:K145"/>
    <mergeCell ref="L145:M145"/>
    <mergeCell ref="N145:O145"/>
    <mergeCell ref="P145:Q145"/>
    <mergeCell ref="R145:S145"/>
    <mergeCell ref="T145:U145"/>
    <mergeCell ref="AP143:AQ143"/>
    <mergeCell ref="AR143:AS143"/>
    <mergeCell ref="D144:E144"/>
    <mergeCell ref="F144:G144"/>
    <mergeCell ref="H144:I144"/>
    <mergeCell ref="J144:K144"/>
    <mergeCell ref="L144:M144"/>
    <mergeCell ref="N144:O144"/>
    <mergeCell ref="P144:Q144"/>
    <mergeCell ref="R144:S144"/>
    <mergeCell ref="T144:U144"/>
    <mergeCell ref="V144:W144"/>
    <mergeCell ref="Z144:AA144"/>
    <mergeCell ref="AB144:AC144"/>
    <mergeCell ref="AD144:AE144"/>
    <mergeCell ref="AF144:AG144"/>
    <mergeCell ref="AH144:AI144"/>
    <mergeCell ref="AJ144:AK144"/>
    <mergeCell ref="AL144:AM144"/>
    <mergeCell ref="AN144:AO144"/>
    <mergeCell ref="AP144:AQ144"/>
    <mergeCell ref="AR144:AS144"/>
    <mergeCell ref="V143:W143"/>
    <mergeCell ref="Z143:AA143"/>
    <mergeCell ref="AB143:AC143"/>
    <mergeCell ref="J143:K143"/>
    <mergeCell ref="L143:M143"/>
    <mergeCell ref="N143:O143"/>
    <mergeCell ref="P143:Q143"/>
    <mergeCell ref="R143:S143"/>
    <mergeCell ref="T143:U143"/>
    <mergeCell ref="AN141:AO141"/>
    <mergeCell ref="AP141:AQ141"/>
    <mergeCell ref="AR141:AS141"/>
    <mergeCell ref="D142:E142"/>
    <mergeCell ref="F142:G142"/>
    <mergeCell ref="H142:I142"/>
    <mergeCell ref="J142:K142"/>
    <mergeCell ref="L142:M142"/>
    <mergeCell ref="N142:O142"/>
    <mergeCell ref="P142:Q142"/>
    <mergeCell ref="R142:S142"/>
    <mergeCell ref="T142:U142"/>
    <mergeCell ref="V142:W142"/>
    <mergeCell ref="Z142:AA142"/>
    <mergeCell ref="AB142:AC142"/>
    <mergeCell ref="AD142:AE142"/>
    <mergeCell ref="AF142:AG142"/>
    <mergeCell ref="AH142:AI142"/>
    <mergeCell ref="J139:K139"/>
    <mergeCell ref="L139:M139"/>
    <mergeCell ref="AJ142:AK142"/>
    <mergeCell ref="AL142:AM142"/>
    <mergeCell ref="AN142:AO142"/>
    <mergeCell ref="AN143:AO143"/>
    <mergeCell ref="AP142:AQ142"/>
    <mergeCell ref="AR142:AS142"/>
    <mergeCell ref="Z141:AA141"/>
    <mergeCell ref="AB141:AC141"/>
    <mergeCell ref="AD141:AE141"/>
    <mergeCell ref="AF141:AG141"/>
    <mergeCell ref="AH141:AI141"/>
    <mergeCell ref="AJ141:AK141"/>
    <mergeCell ref="AL141:AM141"/>
    <mergeCell ref="D141:E141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AD143:AE143"/>
    <mergeCell ref="AF143:AG143"/>
    <mergeCell ref="AH143:AI143"/>
    <mergeCell ref="AJ143:AK143"/>
    <mergeCell ref="AL143:AM143"/>
    <mergeCell ref="D143:E143"/>
    <mergeCell ref="F143:G143"/>
    <mergeCell ref="H143:I143"/>
    <mergeCell ref="AD137:AE137"/>
    <mergeCell ref="AF137:AG137"/>
    <mergeCell ref="AR139:AS139"/>
    <mergeCell ref="D140:E140"/>
    <mergeCell ref="F140:G140"/>
    <mergeCell ref="H140:I140"/>
    <mergeCell ref="J140:K140"/>
    <mergeCell ref="L140:M140"/>
    <mergeCell ref="N140:O140"/>
    <mergeCell ref="P140:Q140"/>
    <mergeCell ref="R140:S140"/>
    <mergeCell ref="T140:U140"/>
    <mergeCell ref="Z140:AA140"/>
    <mergeCell ref="AB140:AC140"/>
    <mergeCell ref="AD140:AE140"/>
    <mergeCell ref="AF140:AG140"/>
    <mergeCell ref="AH140:AI140"/>
    <mergeCell ref="AJ140:AK140"/>
    <mergeCell ref="AL140:AM140"/>
    <mergeCell ref="AN140:AO140"/>
    <mergeCell ref="AP140:AQ140"/>
    <mergeCell ref="AR140:AS140"/>
    <mergeCell ref="Z139:AA139"/>
    <mergeCell ref="AB139:AC139"/>
    <mergeCell ref="AD139:AE139"/>
    <mergeCell ref="AF139:AG139"/>
    <mergeCell ref="AH139:AI139"/>
    <mergeCell ref="AJ139:AK139"/>
    <mergeCell ref="AL139:AM139"/>
    <mergeCell ref="D139:E139"/>
    <mergeCell ref="F139:G139"/>
    <mergeCell ref="H139:I139"/>
    <mergeCell ref="AP136:AQ136"/>
    <mergeCell ref="AR136:AS136"/>
    <mergeCell ref="N139:O139"/>
    <mergeCell ref="P139:Q139"/>
    <mergeCell ref="R139:S139"/>
    <mergeCell ref="T139:U139"/>
    <mergeCell ref="AN137:AO137"/>
    <mergeCell ref="AP137:AQ137"/>
    <mergeCell ref="AR137:AS137"/>
    <mergeCell ref="D138:E138"/>
    <mergeCell ref="F138:G138"/>
    <mergeCell ref="H138:I138"/>
    <mergeCell ref="J138:K138"/>
    <mergeCell ref="L138:M138"/>
    <mergeCell ref="N138:O138"/>
    <mergeCell ref="P138:Q138"/>
    <mergeCell ref="R138:S138"/>
    <mergeCell ref="T138:U138"/>
    <mergeCell ref="Z138:AA138"/>
    <mergeCell ref="AB138:AC138"/>
    <mergeCell ref="AD138:AE138"/>
    <mergeCell ref="AF138:AG138"/>
    <mergeCell ref="AH138:AI138"/>
    <mergeCell ref="AJ138:AK138"/>
    <mergeCell ref="AL138:AM138"/>
    <mergeCell ref="AN138:AO138"/>
    <mergeCell ref="AN139:AO139"/>
    <mergeCell ref="AP139:AQ139"/>
    <mergeCell ref="AP138:AQ138"/>
    <mergeCell ref="AR138:AS138"/>
    <mergeCell ref="Z137:AA137"/>
    <mergeCell ref="AB137:AC137"/>
    <mergeCell ref="AN133:AO133"/>
    <mergeCell ref="AN135:AO135"/>
    <mergeCell ref="AH137:AI137"/>
    <mergeCell ref="AJ137:AK137"/>
    <mergeCell ref="AL137:AM137"/>
    <mergeCell ref="D137:E137"/>
    <mergeCell ref="F137:G137"/>
    <mergeCell ref="H137:I137"/>
    <mergeCell ref="J137:K137"/>
    <mergeCell ref="L137:M137"/>
    <mergeCell ref="N137:O137"/>
    <mergeCell ref="P137:Q137"/>
    <mergeCell ref="R137:S137"/>
    <mergeCell ref="T137:U137"/>
    <mergeCell ref="AR135:AS135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Z136:AA136"/>
    <mergeCell ref="AB136:AC136"/>
    <mergeCell ref="AD136:AE136"/>
    <mergeCell ref="AF136:AG136"/>
    <mergeCell ref="AH136:AI136"/>
    <mergeCell ref="AJ136:AK136"/>
    <mergeCell ref="AL136:AM136"/>
    <mergeCell ref="AN136:AO136"/>
    <mergeCell ref="Z134:AA134"/>
    <mergeCell ref="AB134:AC134"/>
    <mergeCell ref="AD134:AE134"/>
    <mergeCell ref="AF134:AG134"/>
    <mergeCell ref="AH134:AI134"/>
    <mergeCell ref="AJ134:AK134"/>
    <mergeCell ref="AL134:AM134"/>
    <mergeCell ref="AN134:AO134"/>
    <mergeCell ref="Z135:AA135"/>
    <mergeCell ref="AB135:AC135"/>
    <mergeCell ref="AD135:AE135"/>
    <mergeCell ref="AF135:AG135"/>
    <mergeCell ref="AH135:AI135"/>
    <mergeCell ref="AJ135:AK135"/>
    <mergeCell ref="AL135:AM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J131:K131"/>
    <mergeCell ref="L131:M131"/>
    <mergeCell ref="AP135:AQ135"/>
    <mergeCell ref="AP134:AQ134"/>
    <mergeCell ref="AR134:AS134"/>
    <mergeCell ref="Z133:AA133"/>
    <mergeCell ref="AB133:AC133"/>
    <mergeCell ref="AD133:AE133"/>
    <mergeCell ref="AF133:AG133"/>
    <mergeCell ref="AH133:AI133"/>
    <mergeCell ref="AJ133:AK133"/>
    <mergeCell ref="AL133:AM133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T133:U133"/>
    <mergeCell ref="AP133:AQ133"/>
    <mergeCell ref="AR133:AS133"/>
    <mergeCell ref="D134:E134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AD129:AE129"/>
    <mergeCell ref="AF129:AG129"/>
    <mergeCell ref="AR131:AS131"/>
    <mergeCell ref="D132:E132"/>
    <mergeCell ref="F132:G132"/>
    <mergeCell ref="H132:I132"/>
    <mergeCell ref="J132:K132"/>
    <mergeCell ref="L132:M132"/>
    <mergeCell ref="N132:O132"/>
    <mergeCell ref="P132:Q132"/>
    <mergeCell ref="R132:S132"/>
    <mergeCell ref="T132:U132"/>
    <mergeCell ref="Z132:AA132"/>
    <mergeCell ref="AB132:AC132"/>
    <mergeCell ref="AD132:AE132"/>
    <mergeCell ref="AF132:AG132"/>
    <mergeCell ref="AH132:AI132"/>
    <mergeCell ref="AJ132:AK132"/>
    <mergeCell ref="AL132:AM132"/>
    <mergeCell ref="AN132:AO132"/>
    <mergeCell ref="AP132:AQ132"/>
    <mergeCell ref="AR132:AS132"/>
    <mergeCell ref="Z131:AA131"/>
    <mergeCell ref="AB131:AC131"/>
    <mergeCell ref="AD131:AE131"/>
    <mergeCell ref="AF131:AG131"/>
    <mergeCell ref="AH131:AI131"/>
    <mergeCell ref="AJ131:AK131"/>
    <mergeCell ref="AL131:AM131"/>
    <mergeCell ref="D131:E131"/>
    <mergeCell ref="F131:G131"/>
    <mergeCell ref="H131:I131"/>
    <mergeCell ref="AP128:AQ128"/>
    <mergeCell ref="AR128:AS128"/>
    <mergeCell ref="N131:O131"/>
    <mergeCell ref="P131:Q131"/>
    <mergeCell ref="R131:S131"/>
    <mergeCell ref="T131:U131"/>
    <mergeCell ref="AN129:AO129"/>
    <mergeCell ref="AP129:AQ129"/>
    <mergeCell ref="AR129:AS129"/>
    <mergeCell ref="D130:E130"/>
    <mergeCell ref="F130:G130"/>
    <mergeCell ref="H130:I130"/>
    <mergeCell ref="J130:K130"/>
    <mergeCell ref="L130:M130"/>
    <mergeCell ref="N130:O130"/>
    <mergeCell ref="P130:Q130"/>
    <mergeCell ref="R130:S130"/>
    <mergeCell ref="T130:U130"/>
    <mergeCell ref="Z130:AA130"/>
    <mergeCell ref="AB130:AC130"/>
    <mergeCell ref="AD130:AE130"/>
    <mergeCell ref="AF130:AG130"/>
    <mergeCell ref="AH130:AI130"/>
    <mergeCell ref="AJ130:AK130"/>
    <mergeCell ref="AL130:AM130"/>
    <mergeCell ref="AN130:AO130"/>
    <mergeCell ref="AN131:AO131"/>
    <mergeCell ref="AP131:AQ131"/>
    <mergeCell ref="AP130:AQ130"/>
    <mergeCell ref="AR130:AS130"/>
    <mergeCell ref="Z129:AA129"/>
    <mergeCell ref="AB129:AC129"/>
    <mergeCell ref="AN125:AO125"/>
    <mergeCell ref="AN127:AO127"/>
    <mergeCell ref="AH129:AI129"/>
    <mergeCell ref="AJ129:AK129"/>
    <mergeCell ref="AL129:AM129"/>
    <mergeCell ref="D129:E129"/>
    <mergeCell ref="F129:G129"/>
    <mergeCell ref="H129:I129"/>
    <mergeCell ref="J129:K129"/>
    <mergeCell ref="L129:M129"/>
    <mergeCell ref="N129:O129"/>
    <mergeCell ref="P129:Q129"/>
    <mergeCell ref="R129:S129"/>
    <mergeCell ref="T129:U129"/>
    <mergeCell ref="AR127:AS127"/>
    <mergeCell ref="D128:E128"/>
    <mergeCell ref="F128:G128"/>
    <mergeCell ref="H128:I128"/>
    <mergeCell ref="J128:K128"/>
    <mergeCell ref="L128:M128"/>
    <mergeCell ref="N128:O128"/>
    <mergeCell ref="P128:Q128"/>
    <mergeCell ref="R128:S128"/>
    <mergeCell ref="T128:U128"/>
    <mergeCell ref="Z128:AA128"/>
    <mergeCell ref="AB128:AC128"/>
    <mergeCell ref="AD128:AE128"/>
    <mergeCell ref="AF128:AG128"/>
    <mergeCell ref="AH128:AI128"/>
    <mergeCell ref="AJ128:AK128"/>
    <mergeCell ref="AL128:AM128"/>
    <mergeCell ref="AN128:AO128"/>
    <mergeCell ref="Z126:AA126"/>
    <mergeCell ref="AB126:AC126"/>
    <mergeCell ref="AD126:AE126"/>
    <mergeCell ref="AF126:AG126"/>
    <mergeCell ref="AH126:AI126"/>
    <mergeCell ref="AJ126:AK126"/>
    <mergeCell ref="AL126:AM126"/>
    <mergeCell ref="AN126:AO126"/>
    <mergeCell ref="Z127:AA127"/>
    <mergeCell ref="AB127:AC127"/>
    <mergeCell ref="AD127:AE127"/>
    <mergeCell ref="AF127:AG127"/>
    <mergeCell ref="AH127:AI127"/>
    <mergeCell ref="AJ127:AK127"/>
    <mergeCell ref="AL127:AM127"/>
    <mergeCell ref="D127:E127"/>
    <mergeCell ref="F127:G127"/>
    <mergeCell ref="H127:I127"/>
    <mergeCell ref="J127:K127"/>
    <mergeCell ref="L127:M127"/>
    <mergeCell ref="N127:O127"/>
    <mergeCell ref="P127:Q127"/>
    <mergeCell ref="R127:S127"/>
    <mergeCell ref="T127:U127"/>
    <mergeCell ref="J123:K123"/>
    <mergeCell ref="L123:M123"/>
    <mergeCell ref="AP127:AQ127"/>
    <mergeCell ref="AP126:AQ126"/>
    <mergeCell ref="AR126:AS126"/>
    <mergeCell ref="Z125:AA125"/>
    <mergeCell ref="AB125:AC125"/>
    <mergeCell ref="AD125:AE125"/>
    <mergeCell ref="AF125:AG125"/>
    <mergeCell ref="AH125:AI125"/>
    <mergeCell ref="AJ125:AK125"/>
    <mergeCell ref="AL125:AM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AP125:AQ125"/>
    <mergeCell ref="AR125:AS125"/>
    <mergeCell ref="D126:E126"/>
    <mergeCell ref="F126:G126"/>
    <mergeCell ref="H126:I126"/>
    <mergeCell ref="J126:K126"/>
    <mergeCell ref="L126:M126"/>
    <mergeCell ref="N126:O126"/>
    <mergeCell ref="P126:Q126"/>
    <mergeCell ref="R126:S126"/>
    <mergeCell ref="T126:U126"/>
    <mergeCell ref="AD121:AE121"/>
    <mergeCell ref="AF121:AG121"/>
    <mergeCell ref="AR123:AS123"/>
    <mergeCell ref="D124:E124"/>
    <mergeCell ref="F124:G124"/>
    <mergeCell ref="H124:I124"/>
    <mergeCell ref="J124:K124"/>
    <mergeCell ref="L124:M124"/>
    <mergeCell ref="N124:O124"/>
    <mergeCell ref="P124:Q124"/>
    <mergeCell ref="R124:S124"/>
    <mergeCell ref="T124:U124"/>
    <mergeCell ref="Z124:AA124"/>
    <mergeCell ref="AB124:AC124"/>
    <mergeCell ref="AD124:AE124"/>
    <mergeCell ref="AF124:AG124"/>
    <mergeCell ref="AH124:AI124"/>
    <mergeCell ref="AJ124:AK124"/>
    <mergeCell ref="AL124:AM124"/>
    <mergeCell ref="AN124:AO124"/>
    <mergeCell ref="AP124:AQ124"/>
    <mergeCell ref="AR124:AS124"/>
    <mergeCell ref="Z123:AA123"/>
    <mergeCell ref="AB123:AC123"/>
    <mergeCell ref="AD123:AE123"/>
    <mergeCell ref="AF123:AG123"/>
    <mergeCell ref="AH123:AI123"/>
    <mergeCell ref="AJ123:AK123"/>
    <mergeCell ref="AL123:AM123"/>
    <mergeCell ref="D123:E123"/>
    <mergeCell ref="F123:G123"/>
    <mergeCell ref="H123:I123"/>
    <mergeCell ref="AP120:AQ120"/>
    <mergeCell ref="AR120:AS120"/>
    <mergeCell ref="N123:O123"/>
    <mergeCell ref="P123:Q123"/>
    <mergeCell ref="R123:S123"/>
    <mergeCell ref="T123:U123"/>
    <mergeCell ref="AN121:AO121"/>
    <mergeCell ref="AP121:AQ121"/>
    <mergeCell ref="AR121:AS121"/>
    <mergeCell ref="D122:E122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Z122:AA122"/>
    <mergeCell ref="AB122:AC122"/>
    <mergeCell ref="AD122:AE122"/>
    <mergeCell ref="AF122:AG122"/>
    <mergeCell ref="AH122:AI122"/>
    <mergeCell ref="AJ122:AK122"/>
    <mergeCell ref="AL122:AM122"/>
    <mergeCell ref="AN122:AO122"/>
    <mergeCell ref="AN123:AO123"/>
    <mergeCell ref="AP123:AQ123"/>
    <mergeCell ref="AP122:AQ122"/>
    <mergeCell ref="AR122:AS122"/>
    <mergeCell ref="Z121:AA121"/>
    <mergeCell ref="AB121:AC121"/>
    <mergeCell ref="AN117:AO117"/>
    <mergeCell ref="AN119:AO119"/>
    <mergeCell ref="AH121:AI121"/>
    <mergeCell ref="AJ121:AK121"/>
    <mergeCell ref="AL121:AM121"/>
    <mergeCell ref="D121:E121"/>
    <mergeCell ref="F121:G121"/>
    <mergeCell ref="H121:I121"/>
    <mergeCell ref="J121:K121"/>
    <mergeCell ref="L121:M121"/>
    <mergeCell ref="N121:O121"/>
    <mergeCell ref="P121:Q121"/>
    <mergeCell ref="R121:S121"/>
    <mergeCell ref="T121:U121"/>
    <mergeCell ref="AR119:AS119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Z118:AA118"/>
    <mergeCell ref="AB118:AC118"/>
    <mergeCell ref="AD118:AE118"/>
    <mergeCell ref="AF118:AG118"/>
    <mergeCell ref="AH118:AI118"/>
    <mergeCell ref="AJ118:AK118"/>
    <mergeCell ref="AL118:AM118"/>
    <mergeCell ref="AN118:AO118"/>
    <mergeCell ref="Z119:AA119"/>
    <mergeCell ref="AB119:AC119"/>
    <mergeCell ref="AD119:AE119"/>
    <mergeCell ref="AF119:AG119"/>
    <mergeCell ref="AH119:AI119"/>
    <mergeCell ref="AJ119:AK119"/>
    <mergeCell ref="AL119:AM119"/>
    <mergeCell ref="D119:E119"/>
    <mergeCell ref="F119:G119"/>
    <mergeCell ref="H119:I119"/>
    <mergeCell ref="J119:K119"/>
    <mergeCell ref="L119:M119"/>
    <mergeCell ref="N119:O119"/>
    <mergeCell ref="P119:Q119"/>
    <mergeCell ref="R119:S119"/>
    <mergeCell ref="T119:U119"/>
    <mergeCell ref="J115:K115"/>
    <mergeCell ref="L115:M115"/>
    <mergeCell ref="AP119:AQ119"/>
    <mergeCell ref="AP118:AQ118"/>
    <mergeCell ref="AR118:AS118"/>
    <mergeCell ref="Z117:AA117"/>
    <mergeCell ref="AB117:AC117"/>
    <mergeCell ref="AD117:AE117"/>
    <mergeCell ref="AF117:AG117"/>
    <mergeCell ref="AH117:AI117"/>
    <mergeCell ref="AJ117:AK117"/>
    <mergeCell ref="AL117:AM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AP117:AQ117"/>
    <mergeCell ref="AR117:AS117"/>
    <mergeCell ref="D118:E118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AD113:AE113"/>
    <mergeCell ref="AF113:AG113"/>
    <mergeCell ref="AR115:AS115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Z116:AA116"/>
    <mergeCell ref="AB116:AC116"/>
    <mergeCell ref="AD116:AE116"/>
    <mergeCell ref="AF116:AG116"/>
    <mergeCell ref="AH116:AI116"/>
    <mergeCell ref="AJ116:AK116"/>
    <mergeCell ref="AL116:AM116"/>
    <mergeCell ref="AN116:AO116"/>
    <mergeCell ref="AP116:AQ116"/>
    <mergeCell ref="AR116:AS116"/>
    <mergeCell ref="Z115:AA115"/>
    <mergeCell ref="AB115:AC115"/>
    <mergeCell ref="AD115:AE115"/>
    <mergeCell ref="AF115:AG115"/>
    <mergeCell ref="AH115:AI115"/>
    <mergeCell ref="AJ115:AK115"/>
    <mergeCell ref="AL115:AM115"/>
    <mergeCell ref="D115:E115"/>
    <mergeCell ref="F115:G115"/>
    <mergeCell ref="H115:I115"/>
    <mergeCell ref="AP112:AQ112"/>
    <mergeCell ref="AR112:AS112"/>
    <mergeCell ref="N115:O115"/>
    <mergeCell ref="P115:Q115"/>
    <mergeCell ref="R115:S115"/>
    <mergeCell ref="T115:U115"/>
    <mergeCell ref="AN113:AO113"/>
    <mergeCell ref="AP113:AQ113"/>
    <mergeCell ref="AR113:AS113"/>
    <mergeCell ref="D114:E114"/>
    <mergeCell ref="F114:G114"/>
    <mergeCell ref="H114:I114"/>
    <mergeCell ref="J114:K114"/>
    <mergeCell ref="L114:M114"/>
    <mergeCell ref="N114:O114"/>
    <mergeCell ref="P114:Q114"/>
    <mergeCell ref="R114:S114"/>
    <mergeCell ref="T114:U114"/>
    <mergeCell ref="Z114:AA114"/>
    <mergeCell ref="AB114:AC114"/>
    <mergeCell ref="AD114:AE114"/>
    <mergeCell ref="AF114:AG114"/>
    <mergeCell ref="AH114:AI114"/>
    <mergeCell ref="AJ114:AK114"/>
    <mergeCell ref="AL114:AM114"/>
    <mergeCell ref="AN114:AO114"/>
    <mergeCell ref="AN115:AO115"/>
    <mergeCell ref="AP115:AQ115"/>
    <mergeCell ref="AP114:AQ114"/>
    <mergeCell ref="AR114:AS114"/>
    <mergeCell ref="Z113:AA113"/>
    <mergeCell ref="AB113:AC113"/>
    <mergeCell ref="AN109:AO109"/>
    <mergeCell ref="AN111:AO111"/>
    <mergeCell ref="AH113:AI113"/>
    <mergeCell ref="AJ113:AK113"/>
    <mergeCell ref="AL113:AM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T113:U113"/>
    <mergeCell ref="AR111:AS111"/>
    <mergeCell ref="D112:E112"/>
    <mergeCell ref="F112:G112"/>
    <mergeCell ref="H112:I112"/>
    <mergeCell ref="J112:K112"/>
    <mergeCell ref="L112:M112"/>
    <mergeCell ref="N112:O112"/>
    <mergeCell ref="P112:Q112"/>
    <mergeCell ref="R112:S112"/>
    <mergeCell ref="T112:U112"/>
    <mergeCell ref="Z112:AA112"/>
    <mergeCell ref="AB112:AC112"/>
    <mergeCell ref="AD112:AE112"/>
    <mergeCell ref="AF112:AG112"/>
    <mergeCell ref="AH112:AI112"/>
    <mergeCell ref="AJ112:AK112"/>
    <mergeCell ref="AL112:AM112"/>
    <mergeCell ref="AN112:AO112"/>
    <mergeCell ref="Z110:AA110"/>
    <mergeCell ref="AB110:AC110"/>
    <mergeCell ref="AD110:AE110"/>
    <mergeCell ref="AF110:AG110"/>
    <mergeCell ref="AH110:AI110"/>
    <mergeCell ref="AJ110:AK110"/>
    <mergeCell ref="AL110:AM110"/>
    <mergeCell ref="AN110:AO110"/>
    <mergeCell ref="Z111:AA111"/>
    <mergeCell ref="AB111:AC111"/>
    <mergeCell ref="AD111:AE111"/>
    <mergeCell ref="AF111:AG111"/>
    <mergeCell ref="AH111:AI111"/>
    <mergeCell ref="AJ111:AK111"/>
    <mergeCell ref="AL111:AM111"/>
    <mergeCell ref="D111:E111"/>
    <mergeCell ref="F111:G111"/>
    <mergeCell ref="H111:I111"/>
    <mergeCell ref="J111:K111"/>
    <mergeCell ref="L111:M111"/>
    <mergeCell ref="N111:O111"/>
    <mergeCell ref="P111:Q111"/>
    <mergeCell ref="R111:S111"/>
    <mergeCell ref="T111:U111"/>
    <mergeCell ref="J107:K107"/>
    <mergeCell ref="L107:M107"/>
    <mergeCell ref="AP111:AQ111"/>
    <mergeCell ref="AP110:AQ110"/>
    <mergeCell ref="AR110:AS110"/>
    <mergeCell ref="Z109:AA109"/>
    <mergeCell ref="AB109:AC109"/>
    <mergeCell ref="AD109:AE109"/>
    <mergeCell ref="AF109:AG109"/>
    <mergeCell ref="AH109:AI109"/>
    <mergeCell ref="AJ109:AK109"/>
    <mergeCell ref="AL109:AM109"/>
    <mergeCell ref="D109:E109"/>
    <mergeCell ref="F109:G109"/>
    <mergeCell ref="H109:I109"/>
    <mergeCell ref="J109:K109"/>
    <mergeCell ref="L109:M109"/>
    <mergeCell ref="N109:O109"/>
    <mergeCell ref="P109:Q109"/>
    <mergeCell ref="R109:S109"/>
    <mergeCell ref="T109:U109"/>
    <mergeCell ref="AP109:AQ109"/>
    <mergeCell ref="AR109:AS109"/>
    <mergeCell ref="D110:E110"/>
    <mergeCell ref="F110:G110"/>
    <mergeCell ref="H110:I110"/>
    <mergeCell ref="J110:K110"/>
    <mergeCell ref="L110:M110"/>
    <mergeCell ref="N110:O110"/>
    <mergeCell ref="P110:Q110"/>
    <mergeCell ref="R110:S110"/>
    <mergeCell ref="T110:U110"/>
    <mergeCell ref="AD105:AE105"/>
    <mergeCell ref="AF105:AG105"/>
    <mergeCell ref="AR107:AS107"/>
    <mergeCell ref="D108:E108"/>
    <mergeCell ref="F108:G108"/>
    <mergeCell ref="H108:I108"/>
    <mergeCell ref="J108:K108"/>
    <mergeCell ref="L108:M108"/>
    <mergeCell ref="N108:O108"/>
    <mergeCell ref="P108:Q108"/>
    <mergeCell ref="R108:S108"/>
    <mergeCell ref="T108:U108"/>
    <mergeCell ref="Z108:AA108"/>
    <mergeCell ref="AB108:AC108"/>
    <mergeCell ref="AD108:AE108"/>
    <mergeCell ref="AF108:AG108"/>
    <mergeCell ref="AH108:AI108"/>
    <mergeCell ref="AJ108:AK108"/>
    <mergeCell ref="AL108:AM108"/>
    <mergeCell ref="AN108:AO108"/>
    <mergeCell ref="AP108:AQ108"/>
    <mergeCell ref="AR108:AS108"/>
    <mergeCell ref="Z107:AA107"/>
    <mergeCell ref="AB107:AC107"/>
    <mergeCell ref="AD107:AE107"/>
    <mergeCell ref="AF107:AG107"/>
    <mergeCell ref="AH107:AI107"/>
    <mergeCell ref="AJ107:AK107"/>
    <mergeCell ref="AL107:AM107"/>
    <mergeCell ref="D107:E107"/>
    <mergeCell ref="F107:G107"/>
    <mergeCell ref="H107:I107"/>
    <mergeCell ref="AP104:AQ104"/>
    <mergeCell ref="AR104:AS104"/>
    <mergeCell ref="N107:O107"/>
    <mergeCell ref="P107:Q107"/>
    <mergeCell ref="R107:S107"/>
    <mergeCell ref="T107:U107"/>
    <mergeCell ref="AN105:AO105"/>
    <mergeCell ref="AP105:AQ105"/>
    <mergeCell ref="AR105:AS105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T106:U106"/>
    <mergeCell ref="Z106:AA106"/>
    <mergeCell ref="AB106:AC106"/>
    <mergeCell ref="AD106:AE106"/>
    <mergeCell ref="AF106:AG106"/>
    <mergeCell ref="AH106:AI106"/>
    <mergeCell ref="AJ106:AK106"/>
    <mergeCell ref="AL106:AM106"/>
    <mergeCell ref="AN106:AO106"/>
    <mergeCell ref="AN107:AO107"/>
    <mergeCell ref="AP107:AQ107"/>
    <mergeCell ref="AP106:AQ106"/>
    <mergeCell ref="AR106:AS106"/>
    <mergeCell ref="Z105:AA105"/>
    <mergeCell ref="AB105:AC105"/>
    <mergeCell ref="AN101:AO101"/>
    <mergeCell ref="AN103:AO103"/>
    <mergeCell ref="AH105:AI105"/>
    <mergeCell ref="AJ105:AK105"/>
    <mergeCell ref="AL105:AM105"/>
    <mergeCell ref="D105:E105"/>
    <mergeCell ref="F105:G105"/>
    <mergeCell ref="H105:I105"/>
    <mergeCell ref="J105:K105"/>
    <mergeCell ref="L105:M105"/>
    <mergeCell ref="N105:O105"/>
    <mergeCell ref="P105:Q105"/>
    <mergeCell ref="R105:S105"/>
    <mergeCell ref="T105:U105"/>
    <mergeCell ref="AR103:AS103"/>
    <mergeCell ref="D104:E104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Z104:AA104"/>
    <mergeCell ref="AB104:AC104"/>
    <mergeCell ref="AD104:AE104"/>
    <mergeCell ref="AF104:AG104"/>
    <mergeCell ref="AH104:AI104"/>
    <mergeCell ref="AJ104:AK104"/>
    <mergeCell ref="AL104:AM104"/>
    <mergeCell ref="AN104:AO104"/>
    <mergeCell ref="AB102:AC102"/>
    <mergeCell ref="AD102:AE102"/>
    <mergeCell ref="AF102:AG102"/>
    <mergeCell ref="AH102:AI102"/>
    <mergeCell ref="AJ102:AK102"/>
    <mergeCell ref="AL102:AM102"/>
    <mergeCell ref="AN102:AO102"/>
    <mergeCell ref="Z103:AA103"/>
    <mergeCell ref="AB103:AC103"/>
    <mergeCell ref="AD103:AE103"/>
    <mergeCell ref="AF103:AG103"/>
    <mergeCell ref="AH103:AI103"/>
    <mergeCell ref="AJ103:AK103"/>
    <mergeCell ref="AL103:AM103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T103:U103"/>
    <mergeCell ref="L99:M99"/>
    <mergeCell ref="AP103:AQ103"/>
    <mergeCell ref="AP102:AQ102"/>
    <mergeCell ref="AR102:AS102"/>
    <mergeCell ref="Z101:AA101"/>
    <mergeCell ref="AB101:AC101"/>
    <mergeCell ref="AD101:AE101"/>
    <mergeCell ref="AF101:AG101"/>
    <mergeCell ref="AH101:AI101"/>
    <mergeCell ref="AJ101:AK101"/>
    <mergeCell ref="AL101:AM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AP101:AQ101"/>
    <mergeCell ref="AR101:AS101"/>
    <mergeCell ref="D102:E102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Z102:AA102"/>
    <mergeCell ref="AP99:AQ99"/>
    <mergeCell ref="AR99:AS99"/>
    <mergeCell ref="D100:E100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Z100:AA100"/>
    <mergeCell ref="AB100:AC100"/>
    <mergeCell ref="AD100:AE100"/>
    <mergeCell ref="AF100:AG100"/>
    <mergeCell ref="AH100:AI100"/>
    <mergeCell ref="AJ100:AK100"/>
    <mergeCell ref="AL100:AM100"/>
    <mergeCell ref="AN100:AO100"/>
    <mergeCell ref="AP100:AQ100"/>
    <mergeCell ref="AR100:AS100"/>
    <mergeCell ref="Z99:AA99"/>
    <mergeCell ref="AB99:AC99"/>
    <mergeCell ref="AD99:AE99"/>
    <mergeCell ref="AF99:AG99"/>
    <mergeCell ref="AH99:AI99"/>
    <mergeCell ref="AJ99:AK99"/>
    <mergeCell ref="AL99:AM99"/>
    <mergeCell ref="D99:E99"/>
    <mergeCell ref="F99:G99"/>
    <mergeCell ref="H99:I99"/>
    <mergeCell ref="J99:K99"/>
    <mergeCell ref="AR17:AS17"/>
    <mergeCell ref="AT17:AU17"/>
    <mergeCell ref="AD17:AE17"/>
    <mergeCell ref="AF17:AG17"/>
    <mergeCell ref="AH17:AI17"/>
    <mergeCell ref="A13:AU13"/>
    <mergeCell ref="AR21:AS21"/>
    <mergeCell ref="N99:O99"/>
    <mergeCell ref="P99:Q99"/>
    <mergeCell ref="R99:S99"/>
    <mergeCell ref="T99:U99"/>
    <mergeCell ref="AN97:AO97"/>
    <mergeCell ref="AP97:AQ97"/>
    <mergeCell ref="AR97:AS97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N99:AO99"/>
    <mergeCell ref="AP98:AQ98"/>
    <mergeCell ref="AR98:AS98"/>
    <mergeCell ref="Z97:AA97"/>
    <mergeCell ref="AB97:AC97"/>
    <mergeCell ref="AD97:AE97"/>
    <mergeCell ref="AF97:AG97"/>
    <mergeCell ref="AH97:AI97"/>
    <mergeCell ref="AJ97:AK97"/>
    <mergeCell ref="AL97:AM97"/>
    <mergeCell ref="D97:E97"/>
    <mergeCell ref="F97:G97"/>
    <mergeCell ref="H97:I97"/>
    <mergeCell ref="J97:K97"/>
    <mergeCell ref="L97:M97"/>
    <mergeCell ref="N97:O97"/>
    <mergeCell ref="P97:Q97"/>
    <mergeCell ref="R97:S97"/>
    <mergeCell ref="T97:U97"/>
    <mergeCell ref="AR1:AT1"/>
    <mergeCell ref="AR2:AT2"/>
    <mergeCell ref="AR3:AT3"/>
    <mergeCell ref="AJ17:AK17"/>
    <mergeCell ref="AL17:AM17"/>
    <mergeCell ref="AN17:AO17"/>
    <mergeCell ref="AF16:AI16"/>
    <mergeCell ref="AJ16:AO16"/>
    <mergeCell ref="AB17:AC17"/>
    <mergeCell ref="AP16:AS16"/>
    <mergeCell ref="AT16:AU16"/>
    <mergeCell ref="D17:E17"/>
    <mergeCell ref="F17:G17"/>
    <mergeCell ref="H17:I17"/>
    <mergeCell ref="J17:K17"/>
    <mergeCell ref="L17:M17"/>
    <mergeCell ref="N17:O17"/>
    <mergeCell ref="P17:Q17"/>
    <mergeCell ref="R17:S17"/>
    <mergeCell ref="A14:AQ14"/>
    <mergeCell ref="A15:A17"/>
    <mergeCell ref="B15:B17"/>
    <mergeCell ref="C15:C17"/>
    <mergeCell ref="D15:AU15"/>
    <mergeCell ref="D16:Q16"/>
    <mergeCell ref="R16:AA16"/>
    <mergeCell ref="AB16:AE16"/>
    <mergeCell ref="I2:J2"/>
    <mergeCell ref="K2:L2"/>
    <mergeCell ref="A4:AU4"/>
    <mergeCell ref="A5:AU5"/>
    <mergeCell ref="AP17:AQ17"/>
    <mergeCell ref="AN21:AO21"/>
    <mergeCell ref="AP21:AQ21"/>
    <mergeCell ref="AB20:AC20"/>
    <mergeCell ref="AD20:AE20"/>
    <mergeCell ref="AF20:AG20"/>
    <mergeCell ref="AH20:AI20"/>
    <mergeCell ref="AJ20:AK20"/>
    <mergeCell ref="A7:AU7"/>
    <mergeCell ref="A8:AU8"/>
    <mergeCell ref="A10:AU10"/>
    <mergeCell ref="A12:AU12"/>
    <mergeCell ref="AH19:AI19"/>
    <mergeCell ref="AJ19:AK19"/>
    <mergeCell ref="AL19:AM19"/>
    <mergeCell ref="AB19:AC19"/>
    <mergeCell ref="J20:K20"/>
    <mergeCell ref="L20:M20"/>
    <mergeCell ref="N20:O20"/>
    <mergeCell ref="P20:Q20"/>
    <mergeCell ref="R20:S20"/>
    <mergeCell ref="T20:U20"/>
    <mergeCell ref="Z20:AA20"/>
    <mergeCell ref="J19:K19"/>
    <mergeCell ref="AR20:AS20"/>
    <mergeCell ref="AR19:AS19"/>
    <mergeCell ref="AN19:AO19"/>
    <mergeCell ref="Z19:AA19"/>
    <mergeCell ref="AR18:AS18"/>
    <mergeCell ref="T17:U17"/>
    <mergeCell ref="V17:W17"/>
    <mergeCell ref="Z17:AA17"/>
    <mergeCell ref="AH21:AI21"/>
    <mergeCell ref="AJ21:AK21"/>
    <mergeCell ref="AL21:AM21"/>
    <mergeCell ref="J22:K22"/>
    <mergeCell ref="L22:M22"/>
    <mergeCell ref="N22:O22"/>
    <mergeCell ref="P22:Q22"/>
    <mergeCell ref="R22:S22"/>
    <mergeCell ref="T22:U22"/>
    <mergeCell ref="Z22:AA22"/>
    <mergeCell ref="AJ86:AK86"/>
    <mergeCell ref="AL86:AM86"/>
    <mergeCell ref="J21:K21"/>
    <mergeCell ref="L21:M21"/>
    <mergeCell ref="N21:O21"/>
    <mergeCell ref="P21:Q21"/>
    <mergeCell ref="R21:S21"/>
    <mergeCell ref="T21:U21"/>
    <mergeCell ref="Z21:AA21"/>
    <mergeCell ref="AB21:AC21"/>
    <mergeCell ref="AD21:AE21"/>
    <mergeCell ref="AF21:AG21"/>
    <mergeCell ref="AN86:AO86"/>
    <mergeCell ref="AP86:AQ86"/>
    <mergeCell ref="AR86:AS86"/>
    <mergeCell ref="AN22:AO22"/>
    <mergeCell ref="AP22:AQ22"/>
    <mergeCell ref="AR22:AS22"/>
    <mergeCell ref="J86:K86"/>
    <mergeCell ref="L86:M86"/>
    <mergeCell ref="N86:O86"/>
    <mergeCell ref="P86:Q86"/>
    <mergeCell ref="R86:S86"/>
    <mergeCell ref="T86:U86"/>
    <mergeCell ref="V86:W86"/>
    <mergeCell ref="Z86:AA86"/>
    <mergeCell ref="AB86:AC86"/>
    <mergeCell ref="AD86:AE86"/>
    <mergeCell ref="AF86:AG86"/>
    <mergeCell ref="AH86:AI86"/>
    <mergeCell ref="AB22:AC22"/>
    <mergeCell ref="AD22:AE22"/>
    <mergeCell ref="AF22:AG22"/>
    <mergeCell ref="AH22:AI22"/>
    <mergeCell ref="AJ22:AK22"/>
    <mergeCell ref="AL22:AM22"/>
    <mergeCell ref="AB87:AC87"/>
    <mergeCell ref="J87:K87"/>
    <mergeCell ref="L87:M87"/>
    <mergeCell ref="N87:O87"/>
    <mergeCell ref="P87:Q87"/>
    <mergeCell ref="R87:S87"/>
    <mergeCell ref="AJ88:AK88"/>
    <mergeCell ref="AL88:AM88"/>
    <mergeCell ref="AN88:AO88"/>
    <mergeCell ref="AP88:AQ88"/>
    <mergeCell ref="AR88:AS88"/>
    <mergeCell ref="AN87:AO87"/>
    <mergeCell ref="AP87:AQ87"/>
    <mergeCell ref="AR87:AS87"/>
    <mergeCell ref="J88:K88"/>
    <mergeCell ref="L88:M88"/>
    <mergeCell ref="N88:O88"/>
    <mergeCell ref="P88:Q88"/>
    <mergeCell ref="R88:S88"/>
    <mergeCell ref="T88:U88"/>
    <mergeCell ref="Z88:AA88"/>
    <mergeCell ref="AB88:AC88"/>
    <mergeCell ref="AD88:AE88"/>
    <mergeCell ref="AF88:AG88"/>
    <mergeCell ref="AJ87:AK87"/>
    <mergeCell ref="AL87:AM87"/>
    <mergeCell ref="T87:U87"/>
    <mergeCell ref="V87:W87"/>
    <mergeCell ref="Z87:AA87"/>
    <mergeCell ref="AR90:AS90"/>
    <mergeCell ref="AN89:AO89"/>
    <mergeCell ref="AP89:AQ89"/>
    <mergeCell ref="AR89:AS89"/>
    <mergeCell ref="J90:K90"/>
    <mergeCell ref="L90:M90"/>
    <mergeCell ref="N90:O90"/>
    <mergeCell ref="P90:Q90"/>
    <mergeCell ref="R90:S90"/>
    <mergeCell ref="T90:U90"/>
    <mergeCell ref="V90:W90"/>
    <mergeCell ref="Z90:AA90"/>
    <mergeCell ref="AB90:AC90"/>
    <mergeCell ref="AD90:AE90"/>
    <mergeCell ref="AF90:AG90"/>
    <mergeCell ref="AH90:AI90"/>
    <mergeCell ref="AD89:AE89"/>
    <mergeCell ref="AF89:AG89"/>
    <mergeCell ref="AH89:AI89"/>
    <mergeCell ref="AJ89:AK89"/>
    <mergeCell ref="AL89:AM89"/>
    <mergeCell ref="T89:U89"/>
    <mergeCell ref="V89:W89"/>
    <mergeCell ref="Z89:AA89"/>
    <mergeCell ref="AB89:AC89"/>
    <mergeCell ref="J89:K89"/>
    <mergeCell ref="L89:M89"/>
    <mergeCell ref="N89:O89"/>
    <mergeCell ref="P89:Q89"/>
    <mergeCell ref="R89:S89"/>
    <mergeCell ref="AL90:AM90"/>
    <mergeCell ref="AR92:AS92"/>
    <mergeCell ref="AN91:AO91"/>
    <mergeCell ref="AP91:AQ91"/>
    <mergeCell ref="AR91:AS91"/>
    <mergeCell ref="J92:K92"/>
    <mergeCell ref="L92:M92"/>
    <mergeCell ref="N92:O92"/>
    <mergeCell ref="P92:Q92"/>
    <mergeCell ref="R92:S92"/>
    <mergeCell ref="T92:U92"/>
    <mergeCell ref="V92:W92"/>
    <mergeCell ref="Z92:AA92"/>
    <mergeCell ref="AB92:AC92"/>
    <mergeCell ref="AD92:AE92"/>
    <mergeCell ref="AF92:AG92"/>
    <mergeCell ref="AH92:AI92"/>
    <mergeCell ref="AD91:AE91"/>
    <mergeCell ref="AF91:AG91"/>
    <mergeCell ref="AH91:AI91"/>
    <mergeCell ref="AJ91:AK91"/>
    <mergeCell ref="AL91:AM91"/>
    <mergeCell ref="T91:U91"/>
    <mergeCell ref="V91:W91"/>
    <mergeCell ref="Z91:AA91"/>
    <mergeCell ref="AB91:AC91"/>
    <mergeCell ref="J91:K91"/>
    <mergeCell ref="L91:M91"/>
    <mergeCell ref="N91:O91"/>
    <mergeCell ref="P91:Q91"/>
    <mergeCell ref="R91:S91"/>
    <mergeCell ref="AJ92:AK92"/>
    <mergeCell ref="AL92:AM92"/>
    <mergeCell ref="AN92:AO92"/>
    <mergeCell ref="AP92:AQ92"/>
    <mergeCell ref="AN94:AO94"/>
    <mergeCell ref="AP94:AQ94"/>
    <mergeCell ref="AR94:AS94"/>
    <mergeCell ref="AN93:AO93"/>
    <mergeCell ref="AP93:AQ93"/>
    <mergeCell ref="AR93:AS93"/>
    <mergeCell ref="J94:K94"/>
    <mergeCell ref="L94:M94"/>
    <mergeCell ref="N94:O94"/>
    <mergeCell ref="P94:Q94"/>
    <mergeCell ref="R94:S94"/>
    <mergeCell ref="T94:U94"/>
    <mergeCell ref="V94:W94"/>
    <mergeCell ref="Z94:AA94"/>
    <mergeCell ref="AB94:AC94"/>
    <mergeCell ref="AD94:AE94"/>
    <mergeCell ref="AF94:AG94"/>
    <mergeCell ref="AH94:AI94"/>
    <mergeCell ref="AD93:AE93"/>
    <mergeCell ref="AF93:AG93"/>
    <mergeCell ref="AH93:AI93"/>
    <mergeCell ref="AJ93:AK93"/>
    <mergeCell ref="AL93:AM93"/>
    <mergeCell ref="T93:U93"/>
    <mergeCell ref="V93:W93"/>
    <mergeCell ref="Z93:AA93"/>
    <mergeCell ref="AB93:AC93"/>
    <mergeCell ref="J93:K93"/>
    <mergeCell ref="L93:M93"/>
    <mergeCell ref="N93:O93"/>
    <mergeCell ref="P93:Q93"/>
    <mergeCell ref="R93:S93"/>
    <mergeCell ref="AJ94:AK94"/>
    <mergeCell ref="AL94:AM94"/>
    <mergeCell ref="V95:W95"/>
    <mergeCell ref="Z95:AA95"/>
    <mergeCell ref="AB95:AC95"/>
    <mergeCell ref="J95:K95"/>
    <mergeCell ref="L95:M95"/>
    <mergeCell ref="N95:O95"/>
    <mergeCell ref="P95:Q95"/>
    <mergeCell ref="R95:S95"/>
    <mergeCell ref="AJ96:AK96"/>
    <mergeCell ref="AL96:AM96"/>
    <mergeCell ref="AN96:AO96"/>
    <mergeCell ref="AP96:AQ96"/>
    <mergeCell ref="AR96:AS96"/>
    <mergeCell ref="AN95:AO95"/>
    <mergeCell ref="AP95:AQ95"/>
    <mergeCell ref="AR95:AS95"/>
    <mergeCell ref="J96:K96"/>
    <mergeCell ref="L96:M96"/>
    <mergeCell ref="N96:O96"/>
    <mergeCell ref="P96:Q96"/>
    <mergeCell ref="R96:S96"/>
    <mergeCell ref="T96:U96"/>
    <mergeCell ref="V96:W96"/>
    <mergeCell ref="Z96:AA96"/>
    <mergeCell ref="AB96:AC96"/>
    <mergeCell ref="AD96:AE96"/>
    <mergeCell ref="AF96:AG96"/>
    <mergeCell ref="AH96:AI96"/>
    <mergeCell ref="AD95:AE95"/>
    <mergeCell ref="AF95:AG95"/>
    <mergeCell ref="AH95:AI95"/>
    <mergeCell ref="D20:E20"/>
    <mergeCell ref="F20:G20"/>
    <mergeCell ref="H20:I20"/>
    <mergeCell ref="AF18:AG18"/>
    <mergeCell ref="AH18:AI18"/>
    <mergeCell ref="AJ18:AK18"/>
    <mergeCell ref="AL18:AM18"/>
    <mergeCell ref="AN18:AO18"/>
    <mergeCell ref="V18:W18"/>
    <mergeCell ref="X18:Y18"/>
    <mergeCell ref="Z18:AA18"/>
    <mergeCell ref="AB18:AC18"/>
    <mergeCell ref="AD18:AE18"/>
    <mergeCell ref="L18:M18"/>
    <mergeCell ref="N18:O18"/>
    <mergeCell ref="P18:Q18"/>
    <mergeCell ref="R18:S18"/>
    <mergeCell ref="T18:U18"/>
    <mergeCell ref="D18:E18"/>
    <mergeCell ref="F18:G18"/>
    <mergeCell ref="H18:I18"/>
    <mergeCell ref="AF19:AG19"/>
    <mergeCell ref="D21:E21"/>
    <mergeCell ref="F21:G21"/>
    <mergeCell ref="H21:I21"/>
    <mergeCell ref="AJ95:AK95"/>
    <mergeCell ref="AL95:AM95"/>
    <mergeCell ref="T95:U95"/>
    <mergeCell ref="H91:I91"/>
    <mergeCell ref="D22:E22"/>
    <mergeCell ref="F22:G22"/>
    <mergeCell ref="H22:I22"/>
    <mergeCell ref="AP18:AQ18"/>
    <mergeCell ref="J18:K18"/>
    <mergeCell ref="AL20:AM20"/>
    <mergeCell ref="AN20:AO20"/>
    <mergeCell ref="AP20:AQ20"/>
    <mergeCell ref="AP19:AQ19"/>
    <mergeCell ref="AD19:AE19"/>
    <mergeCell ref="L19:M19"/>
    <mergeCell ref="N19:O19"/>
    <mergeCell ref="P19:Q19"/>
    <mergeCell ref="R19:S19"/>
    <mergeCell ref="T19:U19"/>
    <mergeCell ref="D19:E19"/>
    <mergeCell ref="F19:G19"/>
    <mergeCell ref="H19:I19"/>
    <mergeCell ref="AN90:AO90"/>
    <mergeCell ref="AP90:AQ90"/>
    <mergeCell ref="AH88:AI88"/>
    <mergeCell ref="AD87:AE87"/>
    <mergeCell ref="AF87:AG87"/>
    <mergeCell ref="AH87:AI87"/>
    <mergeCell ref="AJ90:AK90"/>
    <mergeCell ref="D96:E96"/>
    <mergeCell ref="F96:G96"/>
    <mergeCell ref="H96:I96"/>
    <mergeCell ref="D94:E94"/>
    <mergeCell ref="F94:G94"/>
    <mergeCell ref="H94:I94"/>
    <mergeCell ref="D95:E95"/>
    <mergeCell ref="F95:G95"/>
    <mergeCell ref="H95:I95"/>
    <mergeCell ref="D88:E88"/>
    <mergeCell ref="F88:G88"/>
    <mergeCell ref="H88:I88"/>
    <mergeCell ref="D89:E89"/>
    <mergeCell ref="F89:G89"/>
    <mergeCell ref="H89:I89"/>
    <mergeCell ref="D86:E86"/>
    <mergeCell ref="F86:G86"/>
    <mergeCell ref="H86:I86"/>
    <mergeCell ref="D87:E87"/>
    <mergeCell ref="F87:G87"/>
    <mergeCell ref="H87:I87"/>
    <mergeCell ref="D92:E92"/>
    <mergeCell ref="F92:G92"/>
    <mergeCell ref="H92:I92"/>
    <mergeCell ref="D93:E93"/>
    <mergeCell ref="F93:G93"/>
    <mergeCell ref="H93:I93"/>
    <mergeCell ref="D90:E90"/>
    <mergeCell ref="F90:G90"/>
    <mergeCell ref="H90:I90"/>
    <mergeCell ref="D91:E91"/>
    <mergeCell ref="F91:G91"/>
  </mergeCells>
  <pageMargins left="0.70866141732283472" right="0.70866141732283472" top="0.74803149606299213" bottom="0.74803149606299213" header="0.31496062992125984" footer="0.31496062992125984"/>
  <pageSetup paperSize="9" scale="14" orientation="landscape" r:id="rId1"/>
  <ignoredErrors>
    <ignoredError sqref="A21" twoDigitTextYear="1"/>
    <ignoredError sqref="C18 A1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9"/>
  <sheetViews>
    <sheetView view="pageBreakPreview" topLeftCell="A16" zoomScale="80" zoomScaleNormal="55" zoomScaleSheetLayoutView="80" workbookViewId="0">
      <selection activeCell="C22" sqref="C22"/>
    </sheetView>
  </sheetViews>
  <sheetFormatPr defaultRowHeight="12" x14ac:dyDescent="0.2"/>
  <cols>
    <col min="1" max="1" width="20.140625" style="5" customWidth="1"/>
    <col min="2" max="2" width="43" style="5" customWidth="1"/>
    <col min="3" max="3" width="31.5703125" style="5" customWidth="1"/>
    <col min="4" max="23" width="6" style="5" customWidth="1"/>
    <col min="24" max="24" width="10" style="232" customWidth="1"/>
    <col min="25" max="25" width="10.7109375" style="5" customWidth="1"/>
    <col min="26" max="31" width="6" style="5" customWidth="1"/>
    <col min="32" max="45" width="8.28515625" style="5" customWidth="1"/>
    <col min="46" max="46" width="21.7109375" style="5" customWidth="1"/>
    <col min="47" max="47" width="0" style="5" hidden="1" customWidth="1"/>
    <col min="48" max="16384" width="9.140625" style="5"/>
  </cols>
  <sheetData>
    <row r="1" spans="1:47" ht="18.75" x14ac:dyDescent="0.2">
      <c r="X1" s="6"/>
      <c r="AO1" s="98"/>
      <c r="AP1" s="98"/>
      <c r="AQ1" s="98"/>
      <c r="AR1" s="265" t="s">
        <v>253</v>
      </c>
      <c r="AS1" s="265"/>
      <c r="AT1" s="265"/>
      <c r="AU1" s="98"/>
    </row>
    <row r="2" spans="1:47" ht="18.75" x14ac:dyDescent="0.2">
      <c r="H2" s="60"/>
      <c r="I2" s="267"/>
      <c r="J2" s="267"/>
      <c r="K2" s="267"/>
      <c r="L2" s="267"/>
      <c r="M2" s="62"/>
      <c r="X2" s="6"/>
      <c r="AO2" s="98"/>
      <c r="AP2" s="98"/>
      <c r="AQ2" s="98"/>
      <c r="AR2" s="265" t="s">
        <v>254</v>
      </c>
      <c r="AS2" s="265"/>
      <c r="AT2" s="265"/>
      <c r="AU2" s="98"/>
    </row>
    <row r="3" spans="1:47" ht="18.75" x14ac:dyDescent="0.2">
      <c r="H3" s="61"/>
      <c r="I3" s="6"/>
      <c r="J3" s="6"/>
      <c r="K3" s="6"/>
      <c r="L3" s="6"/>
      <c r="M3" s="6"/>
      <c r="X3" s="6"/>
      <c r="AO3" s="98"/>
      <c r="AP3" s="98"/>
      <c r="AQ3" s="98"/>
      <c r="AR3" s="265" t="s">
        <v>255</v>
      </c>
      <c r="AS3" s="265"/>
      <c r="AT3" s="265"/>
      <c r="AU3" s="98"/>
    </row>
    <row r="4" spans="1:47" ht="18.75" x14ac:dyDescent="0.2">
      <c r="A4" s="268" t="s">
        <v>243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4"/>
    </row>
    <row r="5" spans="1:47" ht="18.75" x14ac:dyDescent="0.2">
      <c r="A5" s="268" t="s">
        <v>238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4"/>
    </row>
    <row r="6" spans="1:47" ht="18.75" x14ac:dyDescent="0.2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</row>
    <row r="7" spans="1:47" ht="18.75" x14ac:dyDescent="0.2">
      <c r="A7" s="268" t="s">
        <v>1162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4"/>
    </row>
    <row r="8" spans="1:47" ht="15.75" x14ac:dyDescent="0.2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5"/>
    </row>
    <row r="9" spans="1:47" x14ac:dyDescent="0.2">
      <c r="A9" s="13"/>
      <c r="F9" s="57"/>
      <c r="X9" s="6"/>
    </row>
    <row r="10" spans="1:47" ht="18.75" x14ac:dyDescent="0.2">
      <c r="A10" s="268" t="s">
        <v>88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4"/>
    </row>
    <row r="11" spans="1:47" ht="18.75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4"/>
      <c r="O11" s="4"/>
      <c r="P11" s="4"/>
      <c r="Q11" s="4"/>
      <c r="R11" s="4"/>
      <c r="S11" s="4"/>
      <c r="T11" s="4"/>
      <c r="U11" s="4"/>
      <c r="V11" s="4"/>
      <c r="W11" s="4"/>
      <c r="X11" s="238"/>
      <c r="Y11" s="4"/>
      <c r="Z11" s="4"/>
      <c r="AA11" s="4"/>
      <c r="AB11" s="4"/>
      <c r="AC11" s="4"/>
      <c r="AD11" s="4"/>
      <c r="AE11" s="4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</row>
    <row r="12" spans="1:47" s="6" customFormat="1" ht="18.75" x14ac:dyDescent="0.2">
      <c r="A12" s="265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98"/>
    </row>
    <row r="13" spans="1:47" s="6" customFormat="1" ht="15.75" x14ac:dyDescent="0.2">
      <c r="A13" s="266" t="s">
        <v>1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149"/>
    </row>
    <row r="14" spans="1:47" s="6" customFormat="1" ht="18.75" x14ac:dyDescent="0.3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</row>
    <row r="15" spans="1:47" s="14" customFormat="1" ht="15.75" customHeight="1" x14ac:dyDescent="0.25">
      <c r="A15" s="264" t="s">
        <v>2</v>
      </c>
      <c r="B15" s="264" t="s">
        <v>3</v>
      </c>
      <c r="C15" s="264" t="s">
        <v>4</v>
      </c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3"/>
    </row>
    <row r="16" spans="1:47" ht="116.1" customHeight="1" x14ac:dyDescent="0.2">
      <c r="A16" s="264"/>
      <c r="B16" s="264"/>
      <c r="C16" s="264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3"/>
      <c r="R16" s="281" t="s">
        <v>7</v>
      </c>
      <c r="S16" s="282"/>
      <c r="T16" s="282"/>
      <c r="U16" s="282"/>
      <c r="V16" s="282"/>
      <c r="W16" s="282"/>
      <c r="X16" s="282"/>
      <c r="Y16" s="282"/>
      <c r="Z16" s="282"/>
      <c r="AA16" s="283"/>
      <c r="AB16" s="281" t="s">
        <v>8</v>
      </c>
      <c r="AC16" s="282"/>
      <c r="AD16" s="282"/>
      <c r="AE16" s="283"/>
      <c r="AF16" s="281" t="s">
        <v>9</v>
      </c>
      <c r="AG16" s="282"/>
      <c r="AH16" s="282"/>
      <c r="AI16" s="283"/>
      <c r="AJ16" s="281" t="s">
        <v>10</v>
      </c>
      <c r="AK16" s="282"/>
      <c r="AL16" s="282"/>
      <c r="AM16" s="282"/>
      <c r="AN16" s="282"/>
      <c r="AO16" s="283"/>
      <c r="AP16" s="281" t="s">
        <v>11</v>
      </c>
      <c r="AQ16" s="282"/>
      <c r="AR16" s="282"/>
      <c r="AS16" s="283"/>
      <c r="AT16" s="281" t="s">
        <v>12</v>
      </c>
      <c r="AU16" s="283"/>
    </row>
    <row r="17" spans="1:47" s="15" customFormat="1" ht="258.95" customHeight="1" x14ac:dyDescent="0.2">
      <c r="A17" s="264"/>
      <c r="B17" s="264"/>
      <c r="C17" s="264"/>
      <c r="D17" s="279" t="s">
        <v>89</v>
      </c>
      <c r="E17" s="280"/>
      <c r="F17" s="279" t="s">
        <v>14</v>
      </c>
      <c r="G17" s="280"/>
      <c r="H17" s="279" t="s">
        <v>15</v>
      </c>
      <c r="I17" s="280"/>
      <c r="J17" s="279" t="s">
        <v>16</v>
      </c>
      <c r="K17" s="280"/>
      <c r="L17" s="279" t="s">
        <v>17</v>
      </c>
      <c r="M17" s="280"/>
      <c r="N17" s="279" t="s">
        <v>18</v>
      </c>
      <c r="O17" s="280"/>
      <c r="P17" s="279" t="s">
        <v>19</v>
      </c>
      <c r="Q17" s="280"/>
      <c r="R17" s="279" t="s">
        <v>20</v>
      </c>
      <c r="S17" s="280"/>
      <c r="T17" s="279" t="s">
        <v>21</v>
      </c>
      <c r="U17" s="280"/>
      <c r="V17" s="279" t="s">
        <v>22</v>
      </c>
      <c r="W17" s="280"/>
      <c r="X17" s="130" t="s">
        <v>22</v>
      </c>
      <c r="Y17" s="231" t="s">
        <v>23</v>
      </c>
      <c r="Z17" s="279" t="s">
        <v>24</v>
      </c>
      <c r="AA17" s="280"/>
      <c r="AB17" s="279" t="s">
        <v>25</v>
      </c>
      <c r="AC17" s="280"/>
      <c r="AD17" s="279" t="s">
        <v>26</v>
      </c>
      <c r="AE17" s="280"/>
      <c r="AF17" s="279" t="s">
        <v>27</v>
      </c>
      <c r="AG17" s="280"/>
      <c r="AH17" s="279" t="s">
        <v>28</v>
      </c>
      <c r="AI17" s="280"/>
      <c r="AJ17" s="279" t="s">
        <v>29</v>
      </c>
      <c r="AK17" s="280"/>
      <c r="AL17" s="279" t="s">
        <v>30</v>
      </c>
      <c r="AM17" s="280"/>
      <c r="AN17" s="279" t="s">
        <v>90</v>
      </c>
      <c r="AO17" s="280"/>
      <c r="AP17" s="279" t="s">
        <v>31</v>
      </c>
      <c r="AQ17" s="280"/>
      <c r="AR17" s="279" t="s">
        <v>30</v>
      </c>
      <c r="AS17" s="280"/>
      <c r="AT17" s="279" t="s">
        <v>32</v>
      </c>
      <c r="AU17" s="280"/>
    </row>
    <row r="18" spans="1:47" ht="128.25" hidden="1" customHeight="1" x14ac:dyDescent="0.25">
      <c r="A18" s="264"/>
      <c r="B18" s="264"/>
      <c r="C18" s="264"/>
      <c r="D18" s="275" t="s">
        <v>33</v>
      </c>
      <c r="E18" s="276" t="s">
        <v>34</v>
      </c>
      <c r="F18" s="275" t="s">
        <v>33</v>
      </c>
      <c r="G18" s="276" t="s">
        <v>34</v>
      </c>
      <c r="H18" s="275" t="s">
        <v>33</v>
      </c>
      <c r="I18" s="276" t="s">
        <v>34</v>
      </c>
      <c r="J18" s="275" t="s">
        <v>33</v>
      </c>
      <c r="K18" s="276" t="s">
        <v>34</v>
      </c>
      <c r="L18" s="275" t="s">
        <v>33</v>
      </c>
      <c r="M18" s="276" t="s">
        <v>34</v>
      </c>
      <c r="N18" s="275" t="s">
        <v>33</v>
      </c>
      <c r="O18" s="276" t="s">
        <v>34</v>
      </c>
      <c r="P18" s="275" t="s">
        <v>33</v>
      </c>
      <c r="Q18" s="276" t="s">
        <v>34</v>
      </c>
      <c r="R18" s="275" t="s">
        <v>33</v>
      </c>
      <c r="S18" s="276" t="s">
        <v>34</v>
      </c>
      <c r="T18" s="275" t="s">
        <v>33</v>
      </c>
      <c r="U18" s="276" t="s">
        <v>34</v>
      </c>
      <c r="V18" s="275" t="s">
        <v>33</v>
      </c>
      <c r="W18" s="276" t="s">
        <v>34</v>
      </c>
      <c r="X18" s="275" t="s">
        <v>33</v>
      </c>
      <c r="Y18" s="276" t="s">
        <v>34</v>
      </c>
      <c r="Z18" s="275" t="s">
        <v>33</v>
      </c>
      <c r="AA18" s="276" t="s">
        <v>34</v>
      </c>
      <c r="AB18" s="275" t="s">
        <v>33</v>
      </c>
      <c r="AC18" s="276" t="s">
        <v>34</v>
      </c>
      <c r="AD18" s="275" t="s">
        <v>33</v>
      </c>
      <c r="AE18" s="276" t="s">
        <v>34</v>
      </c>
      <c r="AF18" s="275" t="s">
        <v>33</v>
      </c>
      <c r="AG18" s="276" t="s">
        <v>34</v>
      </c>
      <c r="AH18" s="275" t="s">
        <v>33</v>
      </c>
      <c r="AI18" s="276" t="s">
        <v>34</v>
      </c>
      <c r="AJ18" s="275" t="s">
        <v>33</v>
      </c>
      <c r="AK18" s="276" t="s">
        <v>34</v>
      </c>
      <c r="AL18" s="275" t="s">
        <v>33</v>
      </c>
      <c r="AM18" s="276" t="s">
        <v>34</v>
      </c>
      <c r="AN18" s="275" t="s">
        <v>33</v>
      </c>
      <c r="AO18" s="276" t="s">
        <v>34</v>
      </c>
      <c r="AP18" s="275" t="s">
        <v>33</v>
      </c>
      <c r="AQ18" s="276" t="s">
        <v>34</v>
      </c>
      <c r="AR18" s="275" t="s">
        <v>33</v>
      </c>
      <c r="AS18" s="276" t="s">
        <v>34</v>
      </c>
      <c r="AT18" s="132" t="s">
        <v>33</v>
      </c>
      <c r="AU18" s="8" t="s">
        <v>34</v>
      </c>
    </row>
    <row r="19" spans="1:47" s="4" customFormat="1" ht="15.75" x14ac:dyDescent="0.25">
      <c r="A19" s="118">
        <v>1</v>
      </c>
      <c r="B19" s="118">
        <v>2</v>
      </c>
      <c r="C19" s="118" t="s">
        <v>96</v>
      </c>
      <c r="D19" s="273" t="s">
        <v>36</v>
      </c>
      <c r="E19" s="274" t="s">
        <v>38</v>
      </c>
      <c r="F19" s="273" t="s">
        <v>37</v>
      </c>
      <c r="G19" s="274" t="s">
        <v>40</v>
      </c>
      <c r="H19" s="273" t="s">
        <v>38</v>
      </c>
      <c r="I19" s="274" t="s">
        <v>42</v>
      </c>
      <c r="J19" s="273" t="s">
        <v>39</v>
      </c>
      <c r="K19" s="274" t="s">
        <v>44</v>
      </c>
      <c r="L19" s="273" t="s">
        <v>40</v>
      </c>
      <c r="M19" s="274" t="s">
        <v>46</v>
      </c>
      <c r="N19" s="273" t="s">
        <v>41</v>
      </c>
      <c r="O19" s="274" t="s">
        <v>48</v>
      </c>
      <c r="P19" s="273" t="s">
        <v>42</v>
      </c>
      <c r="Q19" s="274" t="s">
        <v>50</v>
      </c>
      <c r="R19" s="292" t="s">
        <v>51</v>
      </c>
      <c r="S19" s="293" t="s">
        <v>52</v>
      </c>
      <c r="T19" s="292" t="s">
        <v>52</v>
      </c>
      <c r="U19" s="293" t="s">
        <v>54</v>
      </c>
      <c r="V19" s="273" t="s">
        <v>53</v>
      </c>
      <c r="W19" s="274" t="s">
        <v>56</v>
      </c>
      <c r="X19" s="273" t="s">
        <v>54</v>
      </c>
      <c r="Y19" s="274" t="s">
        <v>58</v>
      </c>
      <c r="Z19" s="273" t="s">
        <v>55</v>
      </c>
      <c r="AA19" s="274" t="s">
        <v>60</v>
      </c>
      <c r="AB19" s="273" t="s">
        <v>61</v>
      </c>
      <c r="AC19" s="274" t="s">
        <v>62</v>
      </c>
      <c r="AD19" s="273" t="s">
        <v>62</v>
      </c>
      <c r="AE19" s="274" t="s">
        <v>64</v>
      </c>
      <c r="AF19" s="273" t="s">
        <v>65</v>
      </c>
      <c r="AG19" s="274" t="s">
        <v>66</v>
      </c>
      <c r="AH19" s="273" t="s">
        <v>66</v>
      </c>
      <c r="AI19" s="274" t="s">
        <v>68</v>
      </c>
      <c r="AJ19" s="273" t="s">
        <v>69</v>
      </c>
      <c r="AK19" s="274" t="s">
        <v>70</v>
      </c>
      <c r="AL19" s="273" t="s">
        <v>70</v>
      </c>
      <c r="AM19" s="274" t="s">
        <v>72</v>
      </c>
      <c r="AN19" s="273" t="s">
        <v>71</v>
      </c>
      <c r="AO19" s="274" t="s">
        <v>74</v>
      </c>
      <c r="AP19" s="273" t="s">
        <v>75</v>
      </c>
      <c r="AQ19" s="274"/>
      <c r="AR19" s="273" t="s">
        <v>76</v>
      </c>
      <c r="AS19" s="274"/>
      <c r="AT19" s="132">
        <v>10</v>
      </c>
      <c r="AU19" s="18" t="s">
        <v>79</v>
      </c>
    </row>
    <row r="20" spans="1:47" ht="31.5" x14ac:dyDescent="0.2">
      <c r="A20" s="156" t="s">
        <v>80</v>
      </c>
      <c r="B20" s="157" t="s">
        <v>81</v>
      </c>
      <c r="C20" s="161" t="s">
        <v>95</v>
      </c>
      <c r="D20" s="273"/>
      <c r="E20" s="274"/>
      <c r="F20" s="273"/>
      <c r="G20" s="274"/>
      <c r="H20" s="273"/>
      <c r="I20" s="274"/>
      <c r="J20" s="273"/>
      <c r="K20" s="274"/>
      <c r="L20" s="273"/>
      <c r="M20" s="274"/>
      <c r="N20" s="273"/>
      <c r="O20" s="274"/>
      <c r="P20" s="273"/>
      <c r="Q20" s="274"/>
      <c r="R20" s="291">
        <f t="shared" ref="R20" si="0">R21+R121</f>
        <v>1</v>
      </c>
      <c r="S20" s="291" t="e">
        <f>S21+#REF!</f>
        <v>#REF!</v>
      </c>
      <c r="T20" s="291"/>
      <c r="U20" s="291"/>
      <c r="V20" s="289">
        <f>V21+W121</f>
        <v>20</v>
      </c>
      <c r="W20" s="290"/>
      <c r="X20" s="226">
        <f>X21</f>
        <v>207</v>
      </c>
      <c r="Y20" s="233"/>
      <c r="Z20" s="273"/>
      <c r="AA20" s="274"/>
      <c r="AB20" s="273"/>
      <c r="AC20" s="274"/>
      <c r="AD20" s="273"/>
      <c r="AE20" s="274"/>
      <c r="AF20" s="273"/>
      <c r="AG20" s="274"/>
      <c r="AH20" s="273"/>
      <c r="AI20" s="274"/>
      <c r="AJ20" s="273"/>
      <c r="AK20" s="274"/>
      <c r="AL20" s="273"/>
      <c r="AM20" s="274"/>
      <c r="AN20" s="273"/>
      <c r="AO20" s="274"/>
      <c r="AP20" s="273"/>
      <c r="AQ20" s="274"/>
      <c r="AR20" s="273"/>
      <c r="AS20" s="274"/>
      <c r="AT20" s="138"/>
      <c r="AU20" s="18" t="e">
        <f>AU21+#REF!</f>
        <v>#REF!</v>
      </c>
    </row>
    <row r="21" spans="1:47" ht="47.25" x14ac:dyDescent="0.2">
      <c r="A21" s="153" t="s">
        <v>92</v>
      </c>
      <c r="B21" s="202" t="s">
        <v>91</v>
      </c>
      <c r="C21" s="161" t="s">
        <v>95</v>
      </c>
      <c r="D21" s="273"/>
      <c r="E21" s="274"/>
      <c r="F21" s="273"/>
      <c r="G21" s="274"/>
      <c r="H21" s="273"/>
      <c r="I21" s="274"/>
      <c r="J21" s="273"/>
      <c r="K21" s="274"/>
      <c r="L21" s="273"/>
      <c r="M21" s="274"/>
      <c r="N21" s="273"/>
      <c r="O21" s="274"/>
      <c r="P21" s="273"/>
      <c r="Q21" s="274"/>
      <c r="R21" s="291">
        <f t="shared" ref="R21" si="1">R22</f>
        <v>1</v>
      </c>
      <c r="S21" s="291" t="e">
        <f>S22+#REF!</f>
        <v>#REF!</v>
      </c>
      <c r="T21" s="291"/>
      <c r="U21" s="291"/>
      <c r="V21" s="289">
        <f>V22</f>
        <v>20</v>
      </c>
      <c r="W21" s="290"/>
      <c r="X21" s="226">
        <f>X22</f>
        <v>207</v>
      </c>
      <c r="Y21" s="233"/>
      <c r="Z21" s="273"/>
      <c r="AA21" s="274"/>
      <c r="AB21" s="273"/>
      <c r="AC21" s="274"/>
      <c r="AD21" s="273"/>
      <c r="AE21" s="274"/>
      <c r="AF21" s="273"/>
      <c r="AG21" s="274"/>
      <c r="AH21" s="273"/>
      <c r="AI21" s="274"/>
      <c r="AJ21" s="273"/>
      <c r="AK21" s="274"/>
      <c r="AL21" s="273"/>
      <c r="AM21" s="274"/>
      <c r="AN21" s="273"/>
      <c r="AO21" s="274"/>
      <c r="AP21" s="273"/>
      <c r="AQ21" s="274"/>
      <c r="AR21" s="273"/>
      <c r="AS21" s="274"/>
      <c r="AT21" s="138"/>
      <c r="AU21" s="18" t="e">
        <f>AU22+#REF!</f>
        <v>#REF!</v>
      </c>
    </row>
    <row r="22" spans="1:47" ht="78.75" x14ac:dyDescent="0.2">
      <c r="A22" s="236" t="s">
        <v>94</v>
      </c>
      <c r="B22" s="202" t="s">
        <v>93</v>
      </c>
      <c r="C22" s="161" t="s">
        <v>95</v>
      </c>
      <c r="D22" s="273"/>
      <c r="E22" s="274"/>
      <c r="F22" s="273"/>
      <c r="G22" s="274"/>
      <c r="H22" s="273"/>
      <c r="I22" s="274"/>
      <c r="J22" s="273"/>
      <c r="K22" s="274"/>
      <c r="L22" s="273"/>
      <c r="M22" s="274"/>
      <c r="N22" s="273"/>
      <c r="O22" s="274"/>
      <c r="P22" s="273"/>
      <c r="Q22" s="274"/>
      <c r="R22" s="291">
        <f>R23</f>
        <v>1</v>
      </c>
      <c r="S22" s="291"/>
      <c r="T22" s="291"/>
      <c r="U22" s="291"/>
      <c r="V22" s="289">
        <f>V23</f>
        <v>20</v>
      </c>
      <c r="W22" s="290"/>
      <c r="X22" s="226">
        <f>X23</f>
        <v>207</v>
      </c>
      <c r="Y22" s="233"/>
      <c r="Z22" s="273">
        <f t="shared" ref="D22:AU22" si="2">SUM(Z23:Z123)</f>
        <v>0</v>
      </c>
      <c r="AA22" s="274">
        <f t="shared" si="2"/>
        <v>0</v>
      </c>
      <c r="AB22" s="273">
        <f t="shared" si="2"/>
        <v>0</v>
      </c>
      <c r="AC22" s="274">
        <f t="shared" si="2"/>
        <v>0</v>
      </c>
      <c r="AD22" s="273">
        <f t="shared" si="2"/>
        <v>0</v>
      </c>
      <c r="AE22" s="274">
        <f t="shared" si="2"/>
        <v>0</v>
      </c>
      <c r="AF22" s="273">
        <f t="shared" si="2"/>
        <v>0</v>
      </c>
      <c r="AG22" s="274">
        <f t="shared" si="2"/>
        <v>0</v>
      </c>
      <c r="AH22" s="273">
        <f t="shared" si="2"/>
        <v>0</v>
      </c>
      <c r="AI22" s="274">
        <f t="shared" si="2"/>
        <v>0</v>
      </c>
      <c r="AJ22" s="273">
        <f t="shared" si="2"/>
        <v>0</v>
      </c>
      <c r="AK22" s="274">
        <f t="shared" si="2"/>
        <v>0</v>
      </c>
      <c r="AL22" s="273">
        <f t="shared" si="2"/>
        <v>0</v>
      </c>
      <c r="AM22" s="274">
        <f t="shared" si="2"/>
        <v>0</v>
      </c>
      <c r="AN22" s="273">
        <f t="shared" si="2"/>
        <v>0</v>
      </c>
      <c r="AO22" s="274">
        <f t="shared" si="2"/>
        <v>0</v>
      </c>
      <c r="AP22" s="273">
        <f t="shared" si="2"/>
        <v>0</v>
      </c>
      <c r="AQ22" s="274">
        <f t="shared" si="2"/>
        <v>0</v>
      </c>
      <c r="AR22" s="273">
        <f t="shared" si="2"/>
        <v>0</v>
      </c>
      <c r="AS22" s="274">
        <f t="shared" si="2"/>
        <v>0</v>
      </c>
      <c r="AT22" s="138">
        <f t="shared" si="2"/>
        <v>0</v>
      </c>
      <c r="AU22" s="18">
        <f t="shared" si="2"/>
        <v>0</v>
      </c>
    </row>
    <row r="23" spans="1:47" ht="31.5" x14ac:dyDescent="0.2">
      <c r="A23" s="156" t="s">
        <v>779</v>
      </c>
      <c r="B23" s="157" t="s">
        <v>780</v>
      </c>
      <c r="C23" s="156" t="s">
        <v>95</v>
      </c>
      <c r="D23" s="273"/>
      <c r="E23" s="274"/>
      <c r="F23" s="273"/>
      <c r="G23" s="274"/>
      <c r="H23" s="273"/>
      <c r="I23" s="274"/>
      <c r="J23" s="273"/>
      <c r="K23" s="274"/>
      <c r="L23" s="273"/>
      <c r="M23" s="274"/>
      <c r="N23" s="273"/>
      <c r="O23" s="274"/>
      <c r="P23" s="273"/>
      <c r="Q23" s="274"/>
      <c r="R23" s="291">
        <v>1</v>
      </c>
      <c r="S23" s="291"/>
      <c r="T23" s="291"/>
      <c r="U23" s="291"/>
      <c r="V23" s="289">
        <f>W24+W32+W46+W49+W52+W59+W68+W71+W78+W85+W90+W105++W92+W112</f>
        <v>20</v>
      </c>
      <c r="W23" s="290"/>
      <c r="X23" s="226">
        <f>X24+X32+X46+X49+X52+X59+X68+X71+X78+X85+X90+X105++X92+X112</f>
        <v>207</v>
      </c>
      <c r="Y23" s="233"/>
      <c r="Z23" s="273">
        <v>0</v>
      </c>
      <c r="AA23" s="274">
        <v>0</v>
      </c>
      <c r="AB23" s="273">
        <v>0</v>
      </c>
      <c r="AC23" s="274">
        <v>0</v>
      </c>
      <c r="AD23" s="273">
        <v>0</v>
      </c>
      <c r="AE23" s="274">
        <v>0</v>
      </c>
      <c r="AF23" s="273">
        <v>0</v>
      </c>
      <c r="AG23" s="274">
        <v>0</v>
      </c>
      <c r="AH23" s="273">
        <v>0</v>
      </c>
      <c r="AI23" s="274">
        <v>0</v>
      </c>
      <c r="AJ23" s="273">
        <v>0</v>
      </c>
      <c r="AK23" s="274">
        <v>0</v>
      </c>
      <c r="AL23" s="273">
        <v>0</v>
      </c>
      <c r="AM23" s="274">
        <v>0</v>
      </c>
      <c r="AN23" s="273">
        <v>0</v>
      </c>
      <c r="AO23" s="274">
        <v>0</v>
      </c>
      <c r="AP23" s="273">
        <v>0</v>
      </c>
      <c r="AQ23" s="274">
        <v>0</v>
      </c>
      <c r="AR23" s="273">
        <v>0</v>
      </c>
      <c r="AS23" s="274">
        <v>0</v>
      </c>
      <c r="AT23" s="138">
        <v>0</v>
      </c>
      <c r="AU23" s="2">
        <v>0</v>
      </c>
    </row>
    <row r="24" spans="1:47" ht="15.75" x14ac:dyDescent="0.2">
      <c r="A24" s="156" t="s">
        <v>332</v>
      </c>
      <c r="B24" s="157" t="s">
        <v>333</v>
      </c>
      <c r="C24" s="156" t="s">
        <v>95</v>
      </c>
      <c r="D24" s="142"/>
      <c r="E24" s="143"/>
      <c r="F24" s="142"/>
      <c r="G24" s="143"/>
      <c r="H24" s="142"/>
      <c r="I24" s="143"/>
      <c r="J24" s="142"/>
      <c r="K24" s="143"/>
      <c r="L24" s="142"/>
      <c r="M24" s="143"/>
      <c r="N24" s="142"/>
      <c r="O24" s="143"/>
      <c r="P24" s="142"/>
      <c r="Q24" s="143"/>
      <c r="R24" s="132"/>
      <c r="S24" s="223"/>
      <c r="T24" s="132"/>
      <c r="U24" s="223"/>
      <c r="V24" s="289"/>
      <c r="W24" s="290"/>
      <c r="X24" s="223">
        <f>SUM(X25:X31)</f>
        <v>15</v>
      </c>
      <c r="Y24" s="223"/>
      <c r="Z24" s="142"/>
      <c r="AA24" s="143"/>
      <c r="AB24" s="142"/>
      <c r="AC24" s="143"/>
      <c r="AD24" s="142"/>
      <c r="AE24" s="143"/>
      <c r="AF24" s="142"/>
      <c r="AG24" s="143"/>
      <c r="AH24" s="142"/>
      <c r="AI24" s="143"/>
      <c r="AJ24" s="142"/>
      <c r="AK24" s="143"/>
      <c r="AL24" s="142"/>
      <c r="AM24" s="143"/>
      <c r="AN24" s="142"/>
      <c r="AO24" s="143"/>
      <c r="AP24" s="142"/>
      <c r="AQ24" s="143"/>
      <c r="AR24" s="142"/>
      <c r="AS24" s="143"/>
      <c r="AT24" s="142"/>
      <c r="AU24" s="2"/>
    </row>
    <row r="25" spans="1:47" ht="15.75" x14ac:dyDescent="0.2">
      <c r="A25" s="153" t="s">
        <v>511</v>
      </c>
      <c r="B25" s="241" t="s">
        <v>512</v>
      </c>
      <c r="C25" s="155" t="s">
        <v>513</v>
      </c>
      <c r="D25" s="142"/>
      <c r="E25" s="143"/>
      <c r="F25" s="142"/>
      <c r="G25" s="143"/>
      <c r="H25" s="142"/>
      <c r="I25" s="143"/>
      <c r="J25" s="142"/>
      <c r="K25" s="143"/>
      <c r="L25" s="142"/>
      <c r="M25" s="143"/>
      <c r="N25" s="142"/>
      <c r="O25" s="143"/>
      <c r="P25" s="142"/>
      <c r="Q25" s="143"/>
      <c r="R25" s="132"/>
      <c r="S25" s="223"/>
      <c r="T25" s="132"/>
      <c r="U25" s="223"/>
      <c r="V25" s="226"/>
      <c r="W25" s="226"/>
      <c r="X25" s="226">
        <v>12</v>
      </c>
      <c r="Y25" s="226"/>
      <c r="Z25" s="142"/>
      <c r="AA25" s="143"/>
      <c r="AB25" s="142"/>
      <c r="AC25" s="143"/>
      <c r="AD25" s="142"/>
      <c r="AE25" s="143"/>
      <c r="AF25" s="142"/>
      <c r="AG25" s="143"/>
      <c r="AH25" s="142"/>
      <c r="AI25" s="143"/>
      <c r="AJ25" s="142"/>
      <c r="AK25" s="143"/>
      <c r="AL25" s="142"/>
      <c r="AM25" s="143"/>
      <c r="AN25" s="142"/>
      <c r="AO25" s="143"/>
      <c r="AP25" s="142"/>
      <c r="AQ25" s="143"/>
      <c r="AR25" s="142"/>
      <c r="AS25" s="143"/>
      <c r="AT25" s="142"/>
      <c r="AU25" s="2"/>
    </row>
    <row r="26" spans="1:47" ht="15.75" x14ac:dyDescent="0.2">
      <c r="A26" s="153" t="s">
        <v>522</v>
      </c>
      <c r="B26" s="159" t="s">
        <v>523</v>
      </c>
      <c r="C26" s="160" t="s">
        <v>524</v>
      </c>
      <c r="D26" s="142"/>
      <c r="E26" s="143"/>
      <c r="F26" s="142"/>
      <c r="G26" s="143"/>
      <c r="H26" s="142"/>
      <c r="I26" s="143"/>
      <c r="J26" s="142"/>
      <c r="K26" s="143"/>
      <c r="L26" s="142"/>
      <c r="M26" s="143"/>
      <c r="N26" s="142"/>
      <c r="O26" s="143"/>
      <c r="P26" s="142"/>
      <c r="Q26" s="143"/>
      <c r="R26" s="132"/>
      <c r="S26" s="223"/>
      <c r="T26" s="132"/>
      <c r="U26" s="223"/>
      <c r="V26" s="226"/>
      <c r="W26" s="226"/>
      <c r="X26" s="226">
        <v>3</v>
      </c>
      <c r="Y26" s="226"/>
      <c r="Z26" s="142"/>
      <c r="AA26" s="143"/>
      <c r="AB26" s="142"/>
      <c r="AC26" s="143"/>
      <c r="AD26" s="142"/>
      <c r="AE26" s="143"/>
      <c r="AF26" s="142"/>
      <c r="AG26" s="143"/>
      <c r="AH26" s="142"/>
      <c r="AI26" s="143"/>
      <c r="AJ26" s="142"/>
      <c r="AK26" s="143"/>
      <c r="AL26" s="142"/>
      <c r="AM26" s="143"/>
      <c r="AN26" s="142"/>
      <c r="AO26" s="143"/>
      <c r="AP26" s="142"/>
      <c r="AQ26" s="143"/>
      <c r="AR26" s="142"/>
      <c r="AS26" s="143"/>
      <c r="AT26" s="142"/>
      <c r="AU26" s="2"/>
    </row>
    <row r="27" spans="1:47" ht="15.75" x14ac:dyDescent="0.2">
      <c r="A27" s="153" t="s">
        <v>1078</v>
      </c>
      <c r="B27" s="242" t="s">
        <v>1079</v>
      </c>
      <c r="C27" s="160" t="s">
        <v>1080</v>
      </c>
      <c r="D27" s="142"/>
      <c r="E27" s="143"/>
      <c r="F27" s="142"/>
      <c r="G27" s="143"/>
      <c r="H27" s="142"/>
      <c r="I27" s="143"/>
      <c r="J27" s="142"/>
      <c r="K27" s="143"/>
      <c r="L27" s="142"/>
      <c r="M27" s="143"/>
      <c r="N27" s="142"/>
      <c r="O27" s="143"/>
      <c r="P27" s="142"/>
      <c r="Q27" s="143"/>
      <c r="R27" s="132"/>
      <c r="S27" s="223"/>
      <c r="T27" s="132"/>
      <c r="U27" s="223"/>
      <c r="V27" s="226"/>
      <c r="W27" s="226"/>
      <c r="X27" s="226"/>
      <c r="Y27" s="226"/>
      <c r="Z27" s="142"/>
      <c r="AA27" s="143"/>
      <c r="AB27" s="142"/>
      <c r="AC27" s="143"/>
      <c r="AD27" s="142"/>
      <c r="AE27" s="143"/>
      <c r="AF27" s="142"/>
      <c r="AG27" s="143"/>
      <c r="AH27" s="142"/>
      <c r="AI27" s="143"/>
      <c r="AJ27" s="142"/>
      <c r="AK27" s="143"/>
      <c r="AL27" s="142"/>
      <c r="AM27" s="143"/>
      <c r="AN27" s="142"/>
      <c r="AO27" s="143"/>
      <c r="AP27" s="142"/>
      <c r="AQ27" s="143"/>
      <c r="AR27" s="142"/>
      <c r="AS27" s="143"/>
      <c r="AT27" s="142"/>
      <c r="AU27" s="2"/>
    </row>
    <row r="28" spans="1:47" ht="15.75" x14ac:dyDescent="0.2">
      <c r="A28" s="153" t="s">
        <v>1081</v>
      </c>
      <c r="B28" s="242" t="s">
        <v>1082</v>
      </c>
      <c r="C28" s="160" t="s">
        <v>1083</v>
      </c>
      <c r="D28" s="142"/>
      <c r="E28" s="143"/>
      <c r="F28" s="142"/>
      <c r="G28" s="143"/>
      <c r="H28" s="142"/>
      <c r="I28" s="143"/>
      <c r="J28" s="142"/>
      <c r="K28" s="143"/>
      <c r="L28" s="142"/>
      <c r="M28" s="143"/>
      <c r="N28" s="142"/>
      <c r="O28" s="143"/>
      <c r="P28" s="142"/>
      <c r="Q28" s="143"/>
      <c r="R28" s="132"/>
      <c r="S28" s="223"/>
      <c r="T28" s="132"/>
      <c r="U28" s="223"/>
      <c r="V28" s="226"/>
      <c r="W28" s="226"/>
      <c r="X28" s="226"/>
      <c r="Y28" s="226"/>
      <c r="Z28" s="142"/>
      <c r="AA28" s="143"/>
      <c r="AB28" s="142"/>
      <c r="AC28" s="143"/>
      <c r="AD28" s="142"/>
      <c r="AE28" s="143"/>
      <c r="AF28" s="142"/>
      <c r="AG28" s="143"/>
      <c r="AH28" s="142"/>
      <c r="AI28" s="143"/>
      <c r="AJ28" s="142"/>
      <c r="AK28" s="143"/>
      <c r="AL28" s="142"/>
      <c r="AM28" s="143"/>
      <c r="AN28" s="142"/>
      <c r="AO28" s="143"/>
      <c r="AP28" s="142"/>
      <c r="AQ28" s="143"/>
      <c r="AR28" s="142"/>
      <c r="AS28" s="143"/>
      <c r="AT28" s="142"/>
      <c r="AU28" s="2"/>
    </row>
    <row r="29" spans="1:47" ht="15.75" x14ac:dyDescent="0.2">
      <c r="A29" s="153" t="s">
        <v>1084</v>
      </c>
      <c r="B29" s="242" t="s">
        <v>1085</v>
      </c>
      <c r="C29" s="160" t="s">
        <v>1086</v>
      </c>
      <c r="D29" s="142"/>
      <c r="E29" s="143"/>
      <c r="F29" s="142"/>
      <c r="G29" s="143"/>
      <c r="H29" s="142"/>
      <c r="I29" s="143"/>
      <c r="J29" s="142"/>
      <c r="K29" s="143"/>
      <c r="L29" s="142"/>
      <c r="M29" s="143"/>
      <c r="N29" s="142"/>
      <c r="O29" s="143"/>
      <c r="P29" s="142"/>
      <c r="Q29" s="143"/>
      <c r="R29" s="132"/>
      <c r="S29" s="223"/>
      <c r="T29" s="132"/>
      <c r="U29" s="223"/>
      <c r="V29" s="226"/>
      <c r="W29" s="226"/>
      <c r="X29" s="226"/>
      <c r="Y29" s="226"/>
      <c r="Z29" s="142"/>
      <c r="AA29" s="143"/>
      <c r="AB29" s="142"/>
      <c r="AC29" s="143"/>
      <c r="AD29" s="142"/>
      <c r="AE29" s="143"/>
      <c r="AF29" s="142"/>
      <c r="AG29" s="143"/>
      <c r="AH29" s="142"/>
      <c r="AI29" s="143"/>
      <c r="AJ29" s="142"/>
      <c r="AK29" s="143"/>
      <c r="AL29" s="142"/>
      <c r="AM29" s="143"/>
      <c r="AN29" s="142"/>
      <c r="AO29" s="143"/>
      <c r="AP29" s="142"/>
      <c r="AQ29" s="143"/>
      <c r="AR29" s="142"/>
      <c r="AS29" s="143"/>
      <c r="AT29" s="142"/>
      <c r="AU29" s="2"/>
    </row>
    <row r="30" spans="1:47" ht="15.75" x14ac:dyDescent="0.2">
      <c r="A30" s="153" t="s">
        <v>1087</v>
      </c>
      <c r="B30" s="242" t="s">
        <v>1088</v>
      </c>
      <c r="C30" s="160" t="s">
        <v>1089</v>
      </c>
      <c r="D30" s="142"/>
      <c r="E30" s="143"/>
      <c r="F30" s="142"/>
      <c r="G30" s="143"/>
      <c r="H30" s="142"/>
      <c r="I30" s="143"/>
      <c r="J30" s="142"/>
      <c r="K30" s="143"/>
      <c r="L30" s="142"/>
      <c r="M30" s="143"/>
      <c r="N30" s="142"/>
      <c r="O30" s="143"/>
      <c r="P30" s="142"/>
      <c r="Q30" s="143"/>
      <c r="R30" s="132"/>
      <c r="S30" s="223"/>
      <c r="T30" s="132"/>
      <c r="U30" s="223"/>
      <c r="V30" s="226"/>
      <c r="W30" s="226"/>
      <c r="X30" s="226"/>
      <c r="Y30" s="226"/>
      <c r="Z30" s="142"/>
      <c r="AA30" s="143"/>
      <c r="AB30" s="142"/>
      <c r="AC30" s="143"/>
      <c r="AD30" s="142"/>
      <c r="AE30" s="143"/>
      <c r="AF30" s="142"/>
      <c r="AG30" s="143"/>
      <c r="AH30" s="142"/>
      <c r="AI30" s="143"/>
      <c r="AJ30" s="142"/>
      <c r="AK30" s="143"/>
      <c r="AL30" s="142"/>
      <c r="AM30" s="143"/>
      <c r="AN30" s="142"/>
      <c r="AO30" s="143"/>
      <c r="AP30" s="142"/>
      <c r="AQ30" s="143"/>
      <c r="AR30" s="142"/>
      <c r="AS30" s="143"/>
      <c r="AT30" s="142"/>
      <c r="AU30" s="2"/>
    </row>
    <row r="31" spans="1:47" ht="30" x14ac:dyDescent="0.2">
      <c r="A31" s="153" t="s">
        <v>1090</v>
      </c>
      <c r="B31" s="242" t="s">
        <v>1091</v>
      </c>
      <c r="C31" s="160" t="s">
        <v>1092</v>
      </c>
      <c r="D31" s="142"/>
      <c r="E31" s="143"/>
      <c r="F31" s="142"/>
      <c r="G31" s="143"/>
      <c r="H31" s="142"/>
      <c r="I31" s="143"/>
      <c r="J31" s="142"/>
      <c r="K31" s="143"/>
      <c r="L31" s="142"/>
      <c r="M31" s="143"/>
      <c r="N31" s="142"/>
      <c r="O31" s="143"/>
      <c r="P31" s="142"/>
      <c r="Q31" s="143"/>
      <c r="R31" s="132"/>
      <c r="S31" s="223"/>
      <c r="T31" s="132"/>
      <c r="U31" s="223"/>
      <c r="V31" s="226"/>
      <c r="W31" s="226"/>
      <c r="X31" s="226"/>
      <c r="Y31" s="226"/>
      <c r="Z31" s="142"/>
      <c r="AA31" s="143"/>
      <c r="AB31" s="142"/>
      <c r="AC31" s="143"/>
      <c r="AD31" s="142"/>
      <c r="AE31" s="143"/>
      <c r="AF31" s="142"/>
      <c r="AG31" s="143"/>
      <c r="AH31" s="142"/>
      <c r="AI31" s="143"/>
      <c r="AJ31" s="142"/>
      <c r="AK31" s="143"/>
      <c r="AL31" s="142"/>
      <c r="AM31" s="143"/>
      <c r="AN31" s="142"/>
      <c r="AO31" s="143"/>
      <c r="AP31" s="142"/>
      <c r="AQ31" s="143"/>
      <c r="AR31" s="142"/>
      <c r="AS31" s="143"/>
      <c r="AT31" s="142"/>
      <c r="AU31" s="2"/>
    </row>
    <row r="32" spans="1:47" ht="15.75" x14ac:dyDescent="0.2">
      <c r="A32" s="157" t="s">
        <v>346</v>
      </c>
      <c r="B32" s="161" t="s">
        <v>347</v>
      </c>
      <c r="C32" s="161" t="s">
        <v>95</v>
      </c>
      <c r="D32" s="142"/>
      <c r="E32" s="143"/>
      <c r="F32" s="142"/>
      <c r="G32" s="143"/>
      <c r="H32" s="142"/>
      <c r="I32" s="143"/>
      <c r="J32" s="142"/>
      <c r="K32" s="143"/>
      <c r="L32" s="142"/>
      <c r="M32" s="143"/>
      <c r="N32" s="142"/>
      <c r="O32" s="143"/>
      <c r="P32" s="142"/>
      <c r="Q32" s="143"/>
      <c r="R32" s="226"/>
      <c r="S32" s="226">
        <f t="shared" ref="R32:W32" si="3">SUM(S33:S45)</f>
        <v>1</v>
      </c>
      <c r="T32" s="226"/>
      <c r="U32" s="226"/>
      <c r="V32" s="226"/>
      <c r="W32" s="226"/>
      <c r="X32" s="226">
        <f>SUM(X33:X45)</f>
        <v>33</v>
      </c>
      <c r="Y32" s="226"/>
      <c r="Z32" s="142"/>
      <c r="AA32" s="143"/>
      <c r="AB32" s="142"/>
      <c r="AC32" s="143"/>
      <c r="AD32" s="142"/>
      <c r="AE32" s="143"/>
      <c r="AF32" s="142"/>
      <c r="AG32" s="143"/>
      <c r="AH32" s="142"/>
      <c r="AI32" s="143"/>
      <c r="AJ32" s="142"/>
      <c r="AK32" s="143"/>
      <c r="AL32" s="142"/>
      <c r="AM32" s="143"/>
      <c r="AN32" s="142"/>
      <c r="AO32" s="143"/>
      <c r="AP32" s="142"/>
      <c r="AQ32" s="143"/>
      <c r="AR32" s="142"/>
      <c r="AS32" s="143"/>
      <c r="AT32" s="142"/>
      <c r="AU32" s="2"/>
    </row>
    <row r="33" spans="1:47" ht="15.75" x14ac:dyDescent="0.2">
      <c r="A33" s="153" t="s">
        <v>929</v>
      </c>
      <c r="B33" s="172" t="s">
        <v>930</v>
      </c>
      <c r="C33" s="160" t="s">
        <v>931</v>
      </c>
      <c r="D33" s="142"/>
      <c r="E33" s="143"/>
      <c r="F33" s="142"/>
      <c r="G33" s="143"/>
      <c r="H33" s="142"/>
      <c r="I33" s="143"/>
      <c r="J33" s="142"/>
      <c r="K33" s="143"/>
      <c r="L33" s="142"/>
      <c r="M33" s="143"/>
      <c r="N33" s="142"/>
      <c r="O33" s="143"/>
      <c r="P33" s="142"/>
      <c r="Q33" s="143"/>
      <c r="R33" s="234"/>
      <c r="S33" s="235">
        <v>1</v>
      </c>
      <c r="T33" s="132"/>
      <c r="U33" s="223"/>
      <c r="V33" s="226"/>
      <c r="W33" s="226"/>
      <c r="X33" s="226"/>
      <c r="Y33" s="226"/>
      <c r="Z33" s="142"/>
      <c r="AA33" s="143"/>
      <c r="AB33" s="142"/>
      <c r="AC33" s="143"/>
      <c r="AD33" s="142"/>
      <c r="AE33" s="143"/>
      <c r="AF33" s="142"/>
      <c r="AG33" s="143"/>
      <c r="AH33" s="142"/>
      <c r="AI33" s="143"/>
      <c r="AJ33" s="142"/>
      <c r="AK33" s="143"/>
      <c r="AL33" s="142"/>
      <c r="AM33" s="143"/>
      <c r="AN33" s="142"/>
      <c r="AO33" s="143"/>
      <c r="AP33" s="142"/>
      <c r="AQ33" s="143"/>
      <c r="AR33" s="142"/>
      <c r="AS33" s="143"/>
      <c r="AT33" s="142"/>
      <c r="AU33" s="2"/>
    </row>
    <row r="34" spans="1:47" ht="15.75" x14ac:dyDescent="0.2">
      <c r="A34" s="153" t="s">
        <v>932</v>
      </c>
      <c r="B34" s="242" t="s">
        <v>933</v>
      </c>
      <c r="C34" s="160" t="s">
        <v>934</v>
      </c>
      <c r="D34" s="142"/>
      <c r="E34" s="143"/>
      <c r="F34" s="142"/>
      <c r="G34" s="143"/>
      <c r="H34" s="142"/>
      <c r="I34" s="143"/>
      <c r="J34" s="142"/>
      <c r="K34" s="143"/>
      <c r="L34" s="142"/>
      <c r="M34" s="143"/>
      <c r="N34" s="142"/>
      <c r="O34" s="143"/>
      <c r="P34" s="142"/>
      <c r="Q34" s="143"/>
      <c r="R34" s="132"/>
      <c r="S34" s="223"/>
      <c r="T34" s="132"/>
      <c r="U34" s="223"/>
      <c r="V34" s="226"/>
      <c r="W34" s="226"/>
      <c r="X34" s="226">
        <v>3</v>
      </c>
      <c r="Y34" s="226"/>
      <c r="Z34" s="142"/>
      <c r="AA34" s="143"/>
      <c r="AB34" s="142"/>
      <c r="AC34" s="143"/>
      <c r="AD34" s="142"/>
      <c r="AE34" s="143"/>
      <c r="AF34" s="142"/>
      <c r="AG34" s="143"/>
      <c r="AH34" s="142"/>
      <c r="AI34" s="143"/>
      <c r="AJ34" s="142"/>
      <c r="AK34" s="143"/>
      <c r="AL34" s="142"/>
      <c r="AM34" s="143"/>
      <c r="AN34" s="142"/>
      <c r="AO34" s="143"/>
      <c r="AP34" s="142"/>
      <c r="AQ34" s="143"/>
      <c r="AR34" s="142"/>
      <c r="AS34" s="143"/>
      <c r="AT34" s="142"/>
      <c r="AU34" s="2"/>
    </row>
    <row r="35" spans="1:47" ht="15.75" x14ac:dyDescent="0.2">
      <c r="A35" s="153" t="s">
        <v>935</v>
      </c>
      <c r="B35" s="242" t="s">
        <v>936</v>
      </c>
      <c r="C35" s="160" t="s">
        <v>937</v>
      </c>
      <c r="D35" s="142"/>
      <c r="E35" s="143"/>
      <c r="F35" s="142"/>
      <c r="G35" s="143"/>
      <c r="H35" s="142"/>
      <c r="I35" s="143"/>
      <c r="J35" s="142"/>
      <c r="K35" s="143"/>
      <c r="L35" s="142"/>
      <c r="M35" s="143"/>
      <c r="N35" s="142"/>
      <c r="O35" s="143"/>
      <c r="P35" s="142"/>
      <c r="Q35" s="143"/>
      <c r="R35" s="132"/>
      <c r="S35" s="223"/>
      <c r="T35" s="132"/>
      <c r="U35" s="223"/>
      <c r="V35" s="226"/>
      <c r="W35" s="226"/>
      <c r="X35" s="226">
        <v>6</v>
      </c>
      <c r="Y35" s="226"/>
      <c r="Z35" s="142"/>
      <c r="AA35" s="143"/>
      <c r="AB35" s="142"/>
      <c r="AC35" s="143"/>
      <c r="AD35" s="142"/>
      <c r="AE35" s="143"/>
      <c r="AF35" s="142"/>
      <c r="AG35" s="143"/>
      <c r="AH35" s="142"/>
      <c r="AI35" s="143"/>
      <c r="AJ35" s="142"/>
      <c r="AK35" s="143"/>
      <c r="AL35" s="142"/>
      <c r="AM35" s="143"/>
      <c r="AN35" s="142"/>
      <c r="AO35" s="143"/>
      <c r="AP35" s="142"/>
      <c r="AQ35" s="143"/>
      <c r="AR35" s="142"/>
      <c r="AS35" s="143"/>
      <c r="AT35" s="142"/>
      <c r="AU35" s="2"/>
    </row>
    <row r="36" spans="1:47" ht="15.75" x14ac:dyDescent="0.2">
      <c r="A36" s="153" t="s">
        <v>938</v>
      </c>
      <c r="B36" s="242" t="s">
        <v>939</v>
      </c>
      <c r="C36" s="160" t="s">
        <v>940</v>
      </c>
      <c r="D36" s="142"/>
      <c r="E36" s="143"/>
      <c r="F36" s="142"/>
      <c r="G36" s="143"/>
      <c r="H36" s="142"/>
      <c r="I36" s="143"/>
      <c r="J36" s="142"/>
      <c r="K36" s="143"/>
      <c r="L36" s="142"/>
      <c r="M36" s="143"/>
      <c r="N36" s="142"/>
      <c r="O36" s="143"/>
      <c r="P36" s="142"/>
      <c r="Q36" s="143"/>
      <c r="R36" s="132"/>
      <c r="S36" s="223"/>
      <c r="T36" s="132"/>
      <c r="U36" s="223"/>
      <c r="V36" s="226"/>
      <c r="W36" s="226"/>
      <c r="X36" s="223">
        <v>6</v>
      </c>
      <c r="Y36" s="223"/>
      <c r="Z36" s="142"/>
      <c r="AA36" s="143"/>
      <c r="AB36" s="142"/>
      <c r="AC36" s="143"/>
      <c r="AD36" s="142"/>
      <c r="AE36" s="143"/>
      <c r="AF36" s="142"/>
      <c r="AG36" s="143"/>
      <c r="AH36" s="142"/>
      <c r="AI36" s="143"/>
      <c r="AJ36" s="142"/>
      <c r="AK36" s="143"/>
      <c r="AL36" s="142"/>
      <c r="AM36" s="143"/>
      <c r="AN36" s="142"/>
      <c r="AO36" s="143"/>
      <c r="AP36" s="142"/>
      <c r="AQ36" s="143"/>
      <c r="AR36" s="142"/>
      <c r="AS36" s="143"/>
      <c r="AT36" s="142"/>
      <c r="AU36" s="2"/>
    </row>
    <row r="37" spans="1:47" ht="15.75" x14ac:dyDescent="0.2">
      <c r="A37" s="153" t="s">
        <v>944</v>
      </c>
      <c r="B37" s="242" t="s">
        <v>945</v>
      </c>
      <c r="C37" s="160" t="s">
        <v>946</v>
      </c>
      <c r="D37" s="142"/>
      <c r="E37" s="143"/>
      <c r="F37" s="142"/>
      <c r="G37" s="143"/>
      <c r="H37" s="142"/>
      <c r="I37" s="143"/>
      <c r="J37" s="142"/>
      <c r="K37" s="143"/>
      <c r="L37" s="142"/>
      <c r="M37" s="143"/>
      <c r="N37" s="142"/>
      <c r="O37" s="143"/>
      <c r="P37" s="142"/>
      <c r="Q37" s="143"/>
      <c r="R37" s="132"/>
      <c r="S37" s="223"/>
      <c r="T37" s="132"/>
      <c r="U37" s="223"/>
      <c r="V37" s="226"/>
      <c r="W37" s="226"/>
      <c r="X37" s="223">
        <v>2</v>
      </c>
      <c r="Y37" s="223"/>
      <c r="Z37" s="142"/>
      <c r="AA37" s="143"/>
      <c r="AB37" s="142"/>
      <c r="AC37" s="143"/>
      <c r="AD37" s="142"/>
      <c r="AE37" s="143"/>
      <c r="AF37" s="142"/>
      <c r="AG37" s="143"/>
      <c r="AH37" s="142"/>
      <c r="AI37" s="143"/>
      <c r="AJ37" s="142"/>
      <c r="AK37" s="143"/>
      <c r="AL37" s="142"/>
      <c r="AM37" s="143"/>
      <c r="AN37" s="142"/>
      <c r="AO37" s="143"/>
      <c r="AP37" s="142"/>
      <c r="AQ37" s="143"/>
      <c r="AR37" s="142"/>
      <c r="AS37" s="143"/>
      <c r="AT37" s="142"/>
      <c r="AU37" s="2"/>
    </row>
    <row r="38" spans="1:47" ht="15.75" x14ac:dyDescent="0.2">
      <c r="A38" s="153" t="s">
        <v>947</v>
      </c>
      <c r="B38" s="242" t="s">
        <v>948</v>
      </c>
      <c r="C38" s="160" t="s">
        <v>949</v>
      </c>
      <c r="D38" s="142"/>
      <c r="E38" s="143"/>
      <c r="F38" s="142"/>
      <c r="G38" s="143"/>
      <c r="H38" s="142"/>
      <c r="I38" s="143"/>
      <c r="J38" s="142"/>
      <c r="K38" s="143"/>
      <c r="L38" s="142"/>
      <c r="M38" s="143"/>
      <c r="N38" s="142"/>
      <c r="O38" s="143"/>
      <c r="P38" s="142"/>
      <c r="Q38" s="143"/>
      <c r="R38" s="132"/>
      <c r="S38" s="223"/>
      <c r="T38" s="132"/>
      <c r="U38" s="223"/>
      <c r="V38" s="226"/>
      <c r="W38" s="226"/>
      <c r="X38" s="223">
        <v>2</v>
      </c>
      <c r="Y38" s="223"/>
      <c r="Z38" s="142"/>
      <c r="AA38" s="143"/>
      <c r="AB38" s="142"/>
      <c r="AC38" s="143"/>
      <c r="AD38" s="142"/>
      <c r="AE38" s="143"/>
      <c r="AF38" s="142"/>
      <c r="AG38" s="143"/>
      <c r="AH38" s="142"/>
      <c r="AI38" s="143"/>
      <c r="AJ38" s="142"/>
      <c r="AK38" s="143"/>
      <c r="AL38" s="142"/>
      <c r="AM38" s="143"/>
      <c r="AN38" s="142"/>
      <c r="AO38" s="143"/>
      <c r="AP38" s="142"/>
      <c r="AQ38" s="143"/>
      <c r="AR38" s="142"/>
      <c r="AS38" s="143"/>
      <c r="AT38" s="142"/>
      <c r="AU38" s="2"/>
    </row>
    <row r="39" spans="1:47" ht="15.75" x14ac:dyDescent="0.2">
      <c r="A39" s="153" t="s">
        <v>1093</v>
      </c>
      <c r="B39" s="242" t="s">
        <v>1094</v>
      </c>
      <c r="C39" s="160" t="s">
        <v>1095</v>
      </c>
      <c r="D39" s="142"/>
      <c r="E39" s="143"/>
      <c r="F39" s="142"/>
      <c r="G39" s="143"/>
      <c r="H39" s="142"/>
      <c r="I39" s="143"/>
      <c r="J39" s="142"/>
      <c r="K39" s="143"/>
      <c r="L39" s="142"/>
      <c r="M39" s="143"/>
      <c r="N39" s="142"/>
      <c r="O39" s="143"/>
      <c r="P39" s="142"/>
      <c r="Q39" s="143"/>
      <c r="R39" s="132"/>
      <c r="S39" s="223"/>
      <c r="T39" s="132"/>
      <c r="U39" s="223"/>
      <c r="V39" s="226"/>
      <c r="W39" s="226"/>
      <c r="X39" s="223">
        <v>2</v>
      </c>
      <c r="Y39" s="223"/>
      <c r="Z39" s="142"/>
      <c r="AA39" s="143"/>
      <c r="AB39" s="142"/>
      <c r="AC39" s="143"/>
      <c r="AD39" s="142"/>
      <c r="AE39" s="143"/>
      <c r="AF39" s="142"/>
      <c r="AG39" s="143"/>
      <c r="AH39" s="142"/>
      <c r="AI39" s="143"/>
      <c r="AJ39" s="142"/>
      <c r="AK39" s="143"/>
      <c r="AL39" s="142"/>
      <c r="AM39" s="143"/>
      <c r="AN39" s="142"/>
      <c r="AO39" s="143"/>
      <c r="AP39" s="142"/>
      <c r="AQ39" s="143"/>
      <c r="AR39" s="142"/>
      <c r="AS39" s="143"/>
      <c r="AT39" s="142"/>
      <c r="AU39" s="2"/>
    </row>
    <row r="40" spans="1:47" ht="15.75" x14ac:dyDescent="0.2">
      <c r="A40" s="153" t="s">
        <v>1096</v>
      </c>
      <c r="B40" s="242" t="s">
        <v>1097</v>
      </c>
      <c r="C40" s="160" t="s">
        <v>1098</v>
      </c>
      <c r="D40" s="142"/>
      <c r="E40" s="143"/>
      <c r="F40" s="142"/>
      <c r="G40" s="143"/>
      <c r="H40" s="142"/>
      <c r="I40" s="143"/>
      <c r="J40" s="142"/>
      <c r="K40" s="143"/>
      <c r="L40" s="142"/>
      <c r="M40" s="143"/>
      <c r="N40" s="142"/>
      <c r="O40" s="143"/>
      <c r="P40" s="142"/>
      <c r="Q40" s="143"/>
      <c r="R40" s="132"/>
      <c r="S40" s="223"/>
      <c r="T40" s="132"/>
      <c r="U40" s="223"/>
      <c r="V40" s="226"/>
      <c r="W40" s="226"/>
      <c r="X40" s="223"/>
      <c r="Y40" s="223"/>
      <c r="Z40" s="142"/>
      <c r="AA40" s="143"/>
      <c r="AB40" s="142"/>
      <c r="AC40" s="143"/>
      <c r="AD40" s="142"/>
      <c r="AE40" s="143"/>
      <c r="AF40" s="142"/>
      <c r="AG40" s="143"/>
      <c r="AH40" s="142"/>
      <c r="AI40" s="143"/>
      <c r="AJ40" s="142"/>
      <c r="AK40" s="143"/>
      <c r="AL40" s="142"/>
      <c r="AM40" s="143"/>
      <c r="AN40" s="142"/>
      <c r="AO40" s="143"/>
      <c r="AP40" s="142"/>
      <c r="AQ40" s="143"/>
      <c r="AR40" s="142"/>
      <c r="AS40" s="143"/>
      <c r="AT40" s="142"/>
      <c r="AU40" s="2"/>
    </row>
    <row r="41" spans="1:47" ht="15.75" x14ac:dyDescent="0.2">
      <c r="A41" s="153" t="s">
        <v>1099</v>
      </c>
      <c r="B41" s="242" t="s">
        <v>1100</v>
      </c>
      <c r="C41" s="160" t="s">
        <v>1101</v>
      </c>
      <c r="D41" s="142"/>
      <c r="E41" s="143"/>
      <c r="F41" s="142"/>
      <c r="G41" s="143"/>
      <c r="H41" s="142"/>
      <c r="I41" s="143"/>
      <c r="J41" s="142"/>
      <c r="K41" s="143"/>
      <c r="L41" s="142"/>
      <c r="M41" s="143"/>
      <c r="N41" s="142"/>
      <c r="O41" s="143"/>
      <c r="P41" s="142"/>
      <c r="Q41" s="143"/>
      <c r="R41" s="132"/>
      <c r="S41" s="223"/>
      <c r="T41" s="132"/>
      <c r="U41" s="223"/>
      <c r="V41" s="226"/>
      <c r="W41" s="226"/>
      <c r="X41" s="223"/>
      <c r="Y41" s="223"/>
      <c r="Z41" s="142"/>
      <c r="AA41" s="143"/>
      <c r="AB41" s="142"/>
      <c r="AC41" s="143"/>
      <c r="AD41" s="142"/>
      <c r="AE41" s="143"/>
      <c r="AF41" s="142"/>
      <c r="AG41" s="143"/>
      <c r="AH41" s="142"/>
      <c r="AI41" s="143"/>
      <c r="AJ41" s="142"/>
      <c r="AK41" s="143"/>
      <c r="AL41" s="142"/>
      <c r="AM41" s="143"/>
      <c r="AN41" s="142"/>
      <c r="AO41" s="143"/>
      <c r="AP41" s="142"/>
      <c r="AQ41" s="143"/>
      <c r="AR41" s="142"/>
      <c r="AS41" s="143"/>
      <c r="AT41" s="142"/>
      <c r="AU41" s="2"/>
    </row>
    <row r="42" spans="1:47" ht="15.75" x14ac:dyDescent="0.2">
      <c r="A42" s="153" t="s">
        <v>950</v>
      </c>
      <c r="B42" s="242" t="s">
        <v>831</v>
      </c>
      <c r="C42" s="160" t="s">
        <v>951</v>
      </c>
      <c r="D42" s="142"/>
      <c r="E42" s="143"/>
      <c r="F42" s="142"/>
      <c r="G42" s="143"/>
      <c r="H42" s="142"/>
      <c r="I42" s="143"/>
      <c r="J42" s="142"/>
      <c r="K42" s="143"/>
      <c r="L42" s="142"/>
      <c r="M42" s="143"/>
      <c r="N42" s="142"/>
      <c r="O42" s="143"/>
      <c r="P42" s="142"/>
      <c r="Q42" s="143"/>
      <c r="R42" s="132"/>
      <c r="S42" s="223"/>
      <c r="T42" s="132"/>
      <c r="U42" s="223"/>
      <c r="V42" s="226"/>
      <c r="W42" s="226"/>
      <c r="X42" s="223">
        <v>12</v>
      </c>
      <c r="Y42" s="223"/>
      <c r="Z42" s="142"/>
      <c r="AA42" s="143"/>
      <c r="AB42" s="142"/>
      <c r="AC42" s="143"/>
      <c r="AD42" s="142"/>
      <c r="AE42" s="143"/>
      <c r="AF42" s="142"/>
      <c r="AG42" s="143"/>
      <c r="AH42" s="142"/>
      <c r="AI42" s="143"/>
      <c r="AJ42" s="142"/>
      <c r="AK42" s="143"/>
      <c r="AL42" s="142"/>
      <c r="AM42" s="143"/>
      <c r="AN42" s="142"/>
      <c r="AO42" s="143"/>
      <c r="AP42" s="142"/>
      <c r="AQ42" s="143"/>
      <c r="AR42" s="142"/>
      <c r="AS42" s="143"/>
      <c r="AT42" s="142"/>
      <c r="AU42" s="2"/>
    </row>
    <row r="43" spans="1:47" ht="15.75" x14ac:dyDescent="0.2">
      <c r="A43" s="153" t="s">
        <v>1102</v>
      </c>
      <c r="B43" s="242" t="s">
        <v>1103</v>
      </c>
      <c r="C43" s="160" t="s">
        <v>1104</v>
      </c>
      <c r="D43" s="142"/>
      <c r="E43" s="143"/>
      <c r="F43" s="142"/>
      <c r="G43" s="143"/>
      <c r="H43" s="142"/>
      <c r="I43" s="143"/>
      <c r="J43" s="142"/>
      <c r="K43" s="143"/>
      <c r="L43" s="142"/>
      <c r="M43" s="143"/>
      <c r="N43" s="142"/>
      <c r="O43" s="143"/>
      <c r="P43" s="142"/>
      <c r="Q43" s="143"/>
      <c r="R43" s="132"/>
      <c r="S43" s="223"/>
      <c r="T43" s="132"/>
      <c r="U43" s="223"/>
      <c r="V43" s="226"/>
      <c r="W43" s="226"/>
      <c r="X43" s="223"/>
      <c r="Y43" s="223"/>
      <c r="Z43" s="142"/>
      <c r="AA43" s="143"/>
      <c r="AB43" s="142"/>
      <c r="AC43" s="143"/>
      <c r="AD43" s="142"/>
      <c r="AE43" s="143"/>
      <c r="AF43" s="142"/>
      <c r="AG43" s="143"/>
      <c r="AH43" s="142"/>
      <c r="AI43" s="143"/>
      <c r="AJ43" s="142"/>
      <c r="AK43" s="143"/>
      <c r="AL43" s="142"/>
      <c r="AM43" s="143"/>
      <c r="AN43" s="142"/>
      <c r="AO43" s="143"/>
      <c r="AP43" s="142"/>
      <c r="AQ43" s="143"/>
      <c r="AR43" s="142"/>
      <c r="AS43" s="143"/>
      <c r="AT43" s="142"/>
      <c r="AU43" s="2"/>
    </row>
    <row r="44" spans="1:47" ht="15.75" x14ac:dyDescent="0.2">
      <c r="A44" s="153" t="s">
        <v>1102</v>
      </c>
      <c r="B44" s="242" t="s">
        <v>1088</v>
      </c>
      <c r="C44" s="160" t="s">
        <v>1105</v>
      </c>
      <c r="D44" s="142"/>
      <c r="E44" s="143"/>
      <c r="F44" s="142"/>
      <c r="G44" s="143"/>
      <c r="H44" s="142"/>
      <c r="I44" s="143"/>
      <c r="J44" s="142"/>
      <c r="K44" s="143"/>
      <c r="L44" s="142"/>
      <c r="M44" s="143"/>
      <c r="N44" s="142"/>
      <c r="O44" s="143"/>
      <c r="P44" s="142"/>
      <c r="Q44" s="143"/>
      <c r="R44" s="132"/>
      <c r="S44" s="223"/>
      <c r="T44" s="132"/>
      <c r="U44" s="223"/>
      <c r="V44" s="226"/>
      <c r="W44" s="226"/>
      <c r="X44" s="223"/>
      <c r="Y44" s="223"/>
      <c r="Z44" s="142"/>
      <c r="AA44" s="143"/>
      <c r="AB44" s="142"/>
      <c r="AC44" s="143"/>
      <c r="AD44" s="142"/>
      <c r="AE44" s="143"/>
      <c r="AF44" s="142"/>
      <c r="AG44" s="143"/>
      <c r="AH44" s="142"/>
      <c r="AI44" s="143"/>
      <c r="AJ44" s="142"/>
      <c r="AK44" s="143"/>
      <c r="AL44" s="142"/>
      <c r="AM44" s="143"/>
      <c r="AN44" s="142"/>
      <c r="AO44" s="143"/>
      <c r="AP44" s="142"/>
      <c r="AQ44" s="143"/>
      <c r="AR44" s="142"/>
      <c r="AS44" s="143"/>
      <c r="AT44" s="142"/>
      <c r="AU44" s="2"/>
    </row>
    <row r="45" spans="1:47" ht="30" x14ac:dyDescent="0.2">
      <c r="A45" s="153" t="s">
        <v>1106</v>
      </c>
      <c r="B45" s="242" t="s">
        <v>1091</v>
      </c>
      <c r="C45" s="160" t="s">
        <v>1107</v>
      </c>
      <c r="D45" s="142"/>
      <c r="E45" s="143"/>
      <c r="F45" s="142"/>
      <c r="G45" s="143"/>
      <c r="H45" s="142"/>
      <c r="I45" s="143"/>
      <c r="J45" s="142"/>
      <c r="K45" s="143"/>
      <c r="L45" s="142"/>
      <c r="M45" s="143"/>
      <c r="N45" s="142"/>
      <c r="O45" s="143"/>
      <c r="P45" s="142"/>
      <c r="Q45" s="143"/>
      <c r="R45" s="132"/>
      <c r="S45" s="223"/>
      <c r="T45" s="132"/>
      <c r="U45" s="223"/>
      <c r="V45" s="226"/>
      <c r="W45" s="226"/>
      <c r="X45" s="223"/>
      <c r="Y45" s="223"/>
      <c r="Z45" s="142"/>
      <c r="AA45" s="143"/>
      <c r="AB45" s="142"/>
      <c r="AC45" s="143"/>
      <c r="AD45" s="142"/>
      <c r="AE45" s="143"/>
      <c r="AF45" s="142"/>
      <c r="AG45" s="143"/>
      <c r="AH45" s="142"/>
      <c r="AI45" s="143"/>
      <c r="AJ45" s="142"/>
      <c r="AK45" s="143"/>
      <c r="AL45" s="142"/>
      <c r="AM45" s="143"/>
      <c r="AN45" s="142"/>
      <c r="AO45" s="143"/>
      <c r="AP45" s="142"/>
      <c r="AQ45" s="143"/>
      <c r="AR45" s="142"/>
      <c r="AS45" s="143"/>
      <c r="AT45" s="142"/>
      <c r="AU45" s="2"/>
    </row>
    <row r="46" spans="1:47" ht="15.75" x14ac:dyDescent="0.2">
      <c r="A46" s="156" t="s">
        <v>359</v>
      </c>
      <c r="B46" s="157" t="s">
        <v>360</v>
      </c>
      <c r="C46" s="156" t="s">
        <v>95</v>
      </c>
      <c r="D46" s="142"/>
      <c r="E46" s="143"/>
      <c r="F46" s="142"/>
      <c r="G46" s="143"/>
      <c r="H46" s="142"/>
      <c r="I46" s="143"/>
      <c r="J46" s="142"/>
      <c r="K46" s="143"/>
      <c r="L46" s="142"/>
      <c r="M46" s="143"/>
      <c r="N46" s="142"/>
      <c r="O46" s="143"/>
      <c r="P46" s="142"/>
      <c r="Q46" s="143"/>
      <c r="R46" s="132"/>
      <c r="S46" s="223"/>
      <c r="T46" s="132"/>
      <c r="U46" s="223"/>
      <c r="V46" s="226"/>
      <c r="W46" s="226"/>
      <c r="X46" s="223">
        <f>SUM(X47:X48)</f>
        <v>5</v>
      </c>
      <c r="Y46" s="223"/>
      <c r="Z46" s="142"/>
      <c r="AA46" s="143"/>
      <c r="AB46" s="142"/>
      <c r="AC46" s="143"/>
      <c r="AD46" s="142"/>
      <c r="AE46" s="143"/>
      <c r="AF46" s="142"/>
      <c r="AG46" s="143"/>
      <c r="AH46" s="142"/>
      <c r="AI46" s="143"/>
      <c r="AJ46" s="142"/>
      <c r="AK46" s="143"/>
      <c r="AL46" s="142"/>
      <c r="AM46" s="143"/>
      <c r="AN46" s="142"/>
      <c r="AO46" s="143"/>
      <c r="AP46" s="142"/>
      <c r="AQ46" s="143"/>
      <c r="AR46" s="142"/>
      <c r="AS46" s="143"/>
      <c r="AT46" s="142"/>
      <c r="AU46" s="2"/>
    </row>
    <row r="47" spans="1:47" ht="15.75" x14ac:dyDescent="0.2">
      <c r="A47" s="153" t="s">
        <v>570</v>
      </c>
      <c r="B47" s="172" t="s">
        <v>571</v>
      </c>
      <c r="C47" s="160" t="s">
        <v>572</v>
      </c>
      <c r="D47" s="142"/>
      <c r="E47" s="143"/>
      <c r="F47" s="142"/>
      <c r="G47" s="143"/>
      <c r="H47" s="142"/>
      <c r="I47" s="143"/>
      <c r="J47" s="142"/>
      <c r="K47" s="143"/>
      <c r="L47" s="142"/>
      <c r="M47" s="143"/>
      <c r="N47" s="142"/>
      <c r="O47" s="143"/>
      <c r="P47" s="142"/>
      <c r="Q47" s="143"/>
      <c r="R47" s="132"/>
      <c r="S47" s="223"/>
      <c r="T47" s="132"/>
      <c r="U47" s="223"/>
      <c r="V47" s="226"/>
      <c r="W47" s="226"/>
      <c r="X47" s="223">
        <v>3</v>
      </c>
      <c r="Y47" s="223"/>
      <c r="Z47" s="142"/>
      <c r="AA47" s="143"/>
      <c r="AB47" s="142"/>
      <c r="AC47" s="143"/>
      <c r="AD47" s="142"/>
      <c r="AE47" s="143"/>
      <c r="AF47" s="142"/>
      <c r="AG47" s="143"/>
      <c r="AH47" s="142"/>
      <c r="AI47" s="143"/>
      <c r="AJ47" s="142"/>
      <c r="AK47" s="143"/>
      <c r="AL47" s="142"/>
      <c r="AM47" s="143"/>
      <c r="AN47" s="142"/>
      <c r="AO47" s="143"/>
      <c r="AP47" s="142"/>
      <c r="AQ47" s="143"/>
      <c r="AR47" s="142"/>
      <c r="AS47" s="143"/>
      <c r="AT47" s="142"/>
      <c r="AU47" s="2"/>
    </row>
    <row r="48" spans="1:47" ht="15.75" x14ac:dyDescent="0.2">
      <c r="A48" s="153" t="s">
        <v>575</v>
      </c>
      <c r="B48" s="242" t="s">
        <v>576</v>
      </c>
      <c r="C48" s="160" t="s">
        <v>577</v>
      </c>
      <c r="D48" s="142"/>
      <c r="E48" s="143"/>
      <c r="F48" s="142"/>
      <c r="G48" s="143"/>
      <c r="H48" s="142"/>
      <c r="I48" s="143"/>
      <c r="J48" s="142"/>
      <c r="K48" s="143"/>
      <c r="L48" s="142"/>
      <c r="M48" s="143"/>
      <c r="N48" s="142"/>
      <c r="O48" s="143"/>
      <c r="P48" s="142"/>
      <c r="Q48" s="143"/>
      <c r="R48" s="132"/>
      <c r="S48" s="223"/>
      <c r="T48" s="132"/>
      <c r="U48" s="223"/>
      <c r="V48" s="226"/>
      <c r="W48" s="226"/>
      <c r="X48" s="223">
        <v>2</v>
      </c>
      <c r="Y48" s="223"/>
      <c r="Z48" s="142"/>
      <c r="AA48" s="143"/>
      <c r="AB48" s="142"/>
      <c r="AC48" s="143"/>
      <c r="AD48" s="142"/>
      <c r="AE48" s="143"/>
      <c r="AF48" s="142"/>
      <c r="AG48" s="143"/>
      <c r="AH48" s="142"/>
      <c r="AI48" s="143"/>
      <c r="AJ48" s="142"/>
      <c r="AK48" s="143"/>
      <c r="AL48" s="142"/>
      <c r="AM48" s="143"/>
      <c r="AN48" s="142"/>
      <c r="AO48" s="143"/>
      <c r="AP48" s="142"/>
      <c r="AQ48" s="143"/>
      <c r="AR48" s="142"/>
      <c r="AS48" s="143"/>
      <c r="AT48" s="142"/>
      <c r="AU48" s="2"/>
    </row>
    <row r="49" spans="1:47" ht="15.75" x14ac:dyDescent="0.2">
      <c r="A49" s="156" t="s">
        <v>364</v>
      </c>
      <c r="B49" s="157" t="s">
        <v>365</v>
      </c>
      <c r="C49" s="156" t="s">
        <v>95</v>
      </c>
      <c r="D49" s="142"/>
      <c r="E49" s="143"/>
      <c r="F49" s="142"/>
      <c r="G49" s="143"/>
      <c r="H49" s="142"/>
      <c r="I49" s="143"/>
      <c r="J49" s="142"/>
      <c r="K49" s="143"/>
      <c r="L49" s="142"/>
      <c r="M49" s="143"/>
      <c r="N49" s="142"/>
      <c r="O49" s="143"/>
      <c r="P49" s="142"/>
      <c r="Q49" s="143"/>
      <c r="R49" s="132"/>
      <c r="S49" s="223"/>
      <c r="T49" s="132"/>
      <c r="U49" s="223"/>
      <c r="V49" s="226"/>
      <c r="W49" s="223">
        <f>SUM(W50:W58)</f>
        <v>1</v>
      </c>
      <c r="X49" s="223">
        <f>SUM(X50:X58)</f>
        <v>32</v>
      </c>
      <c r="Y49" s="223"/>
      <c r="Z49" s="142"/>
      <c r="AA49" s="143"/>
      <c r="AB49" s="142"/>
      <c r="AC49" s="143"/>
      <c r="AD49" s="142"/>
      <c r="AE49" s="143"/>
      <c r="AF49" s="142"/>
      <c r="AG49" s="143"/>
      <c r="AH49" s="142"/>
      <c r="AI49" s="143"/>
      <c r="AJ49" s="142"/>
      <c r="AK49" s="143"/>
      <c r="AL49" s="142"/>
      <c r="AM49" s="143"/>
      <c r="AN49" s="142"/>
      <c r="AO49" s="143"/>
      <c r="AP49" s="142"/>
      <c r="AQ49" s="143"/>
      <c r="AR49" s="142"/>
      <c r="AS49" s="143"/>
      <c r="AT49" s="142"/>
      <c r="AU49" s="2"/>
    </row>
    <row r="50" spans="1:47" ht="15.75" x14ac:dyDescent="0.2">
      <c r="A50" s="153" t="s">
        <v>366</v>
      </c>
      <c r="B50" s="241" t="s">
        <v>367</v>
      </c>
      <c r="C50" s="153" t="s">
        <v>368</v>
      </c>
      <c r="D50" s="142"/>
      <c r="E50" s="143"/>
      <c r="F50" s="142"/>
      <c r="G50" s="143"/>
      <c r="H50" s="142"/>
      <c r="I50" s="143"/>
      <c r="J50" s="142"/>
      <c r="K50" s="143"/>
      <c r="L50" s="142"/>
      <c r="M50" s="143"/>
      <c r="N50" s="142"/>
      <c r="O50" s="143"/>
      <c r="P50" s="142"/>
      <c r="Q50" s="143"/>
      <c r="R50" s="132"/>
      <c r="S50" s="223"/>
      <c r="T50" s="132"/>
      <c r="U50" s="223"/>
      <c r="V50" s="226"/>
      <c r="W50" s="223"/>
      <c r="X50" s="223">
        <v>3</v>
      </c>
      <c r="Y50" s="223"/>
      <c r="Z50" s="142"/>
      <c r="AA50" s="143"/>
      <c r="AB50" s="142"/>
      <c r="AC50" s="143"/>
      <c r="AD50" s="142"/>
      <c r="AE50" s="143"/>
      <c r="AF50" s="142"/>
      <c r="AG50" s="143"/>
      <c r="AH50" s="142"/>
      <c r="AI50" s="143"/>
      <c r="AJ50" s="142"/>
      <c r="AK50" s="143"/>
      <c r="AL50" s="142"/>
      <c r="AM50" s="143"/>
      <c r="AN50" s="142"/>
      <c r="AO50" s="143"/>
      <c r="AP50" s="142"/>
      <c r="AQ50" s="143"/>
      <c r="AR50" s="142"/>
      <c r="AS50" s="143"/>
      <c r="AT50" s="142"/>
      <c r="AU50" s="2"/>
    </row>
    <row r="51" spans="1:47" ht="15.75" x14ac:dyDescent="0.2">
      <c r="A51" s="153" t="s">
        <v>366</v>
      </c>
      <c r="B51" s="241" t="s">
        <v>831</v>
      </c>
      <c r="C51" s="153" t="s">
        <v>368</v>
      </c>
      <c r="D51" s="142"/>
      <c r="E51" s="143"/>
      <c r="F51" s="142"/>
      <c r="G51" s="143"/>
      <c r="H51" s="142"/>
      <c r="I51" s="143"/>
      <c r="J51" s="142"/>
      <c r="K51" s="143"/>
      <c r="L51" s="142"/>
      <c r="M51" s="143"/>
      <c r="N51" s="142"/>
      <c r="O51" s="143"/>
      <c r="P51" s="142"/>
      <c r="Q51" s="143"/>
      <c r="R51" s="132"/>
      <c r="S51" s="223"/>
      <c r="T51" s="132"/>
      <c r="U51" s="223"/>
      <c r="V51" s="226"/>
      <c r="W51" s="226"/>
      <c r="X51" s="223">
        <v>9</v>
      </c>
      <c r="Y51" s="223"/>
      <c r="Z51" s="142"/>
      <c r="AA51" s="143"/>
      <c r="AB51" s="142"/>
      <c r="AC51" s="143"/>
      <c r="AD51" s="142"/>
      <c r="AE51" s="143"/>
      <c r="AF51" s="142"/>
      <c r="AG51" s="143"/>
      <c r="AH51" s="142"/>
      <c r="AI51" s="143"/>
      <c r="AJ51" s="142"/>
      <c r="AK51" s="143"/>
      <c r="AL51" s="142"/>
      <c r="AM51" s="143"/>
      <c r="AN51" s="142"/>
      <c r="AO51" s="143"/>
      <c r="AP51" s="142"/>
      <c r="AQ51" s="143"/>
      <c r="AR51" s="142"/>
      <c r="AS51" s="143"/>
      <c r="AT51" s="142"/>
      <c r="AU51" s="2"/>
    </row>
    <row r="52" spans="1:47" ht="15.75" x14ac:dyDescent="0.2">
      <c r="A52" s="153" t="s">
        <v>954</v>
      </c>
      <c r="B52" s="242" t="s">
        <v>955</v>
      </c>
      <c r="C52" s="160" t="s">
        <v>956</v>
      </c>
      <c r="D52" s="142"/>
      <c r="E52" s="143"/>
      <c r="F52" s="142"/>
      <c r="G52" s="143"/>
      <c r="H52" s="142"/>
      <c r="I52" s="143"/>
      <c r="J52" s="142"/>
      <c r="K52" s="143"/>
      <c r="L52" s="142"/>
      <c r="M52" s="143"/>
      <c r="N52" s="142"/>
      <c r="O52" s="143"/>
      <c r="P52" s="142"/>
      <c r="Q52" s="143"/>
      <c r="R52" s="132"/>
      <c r="S52" s="223"/>
      <c r="T52" s="132"/>
      <c r="U52" s="223"/>
      <c r="V52" s="226"/>
      <c r="W52" s="226">
        <v>1</v>
      </c>
      <c r="X52" s="223">
        <v>1</v>
      </c>
      <c r="Y52" s="223"/>
      <c r="Z52" s="142"/>
      <c r="AA52" s="143"/>
      <c r="AB52" s="142"/>
      <c r="AC52" s="143"/>
      <c r="AD52" s="142"/>
      <c r="AE52" s="143"/>
      <c r="AF52" s="142"/>
      <c r="AG52" s="143"/>
      <c r="AH52" s="142"/>
      <c r="AI52" s="143"/>
      <c r="AJ52" s="142"/>
      <c r="AK52" s="143"/>
      <c r="AL52" s="142"/>
      <c r="AM52" s="143"/>
      <c r="AN52" s="142"/>
      <c r="AO52" s="143"/>
      <c r="AP52" s="142"/>
      <c r="AQ52" s="143"/>
      <c r="AR52" s="142"/>
      <c r="AS52" s="143"/>
      <c r="AT52" s="142"/>
      <c r="AU52" s="2"/>
    </row>
    <row r="53" spans="1:47" ht="15.75" x14ac:dyDescent="0.2">
      <c r="A53" s="153" t="s">
        <v>805</v>
      </c>
      <c r="B53" s="243" t="s">
        <v>806</v>
      </c>
      <c r="C53" s="160" t="s">
        <v>807</v>
      </c>
      <c r="D53" s="142"/>
      <c r="E53" s="143"/>
      <c r="F53" s="142"/>
      <c r="G53" s="143"/>
      <c r="H53" s="142"/>
      <c r="I53" s="143"/>
      <c r="J53" s="142"/>
      <c r="K53" s="143"/>
      <c r="L53" s="142"/>
      <c r="M53" s="143"/>
      <c r="N53" s="142"/>
      <c r="O53" s="143"/>
      <c r="P53" s="142"/>
      <c r="Q53" s="143"/>
      <c r="R53" s="132"/>
      <c r="S53" s="223"/>
      <c r="T53" s="132"/>
      <c r="U53" s="223"/>
      <c r="V53" s="226"/>
      <c r="W53" s="226"/>
      <c r="X53" s="223">
        <v>5</v>
      </c>
      <c r="Y53" s="223"/>
      <c r="Z53" s="142"/>
      <c r="AA53" s="143"/>
      <c r="AB53" s="142"/>
      <c r="AC53" s="143"/>
      <c r="AD53" s="142"/>
      <c r="AE53" s="143"/>
      <c r="AF53" s="142"/>
      <c r="AG53" s="143"/>
      <c r="AH53" s="142"/>
      <c r="AI53" s="143"/>
      <c r="AJ53" s="142"/>
      <c r="AK53" s="143"/>
      <c r="AL53" s="142"/>
      <c r="AM53" s="143"/>
      <c r="AN53" s="142"/>
      <c r="AO53" s="143"/>
      <c r="AP53" s="142"/>
      <c r="AQ53" s="143"/>
      <c r="AR53" s="142"/>
      <c r="AS53" s="143"/>
      <c r="AT53" s="142"/>
      <c r="AU53" s="2"/>
    </row>
    <row r="54" spans="1:47" ht="15.75" x14ac:dyDescent="0.2">
      <c r="A54" s="153" t="s">
        <v>957</v>
      </c>
      <c r="B54" s="242" t="s">
        <v>811</v>
      </c>
      <c r="C54" s="160" t="s">
        <v>958</v>
      </c>
      <c r="D54" s="142"/>
      <c r="E54" s="143"/>
      <c r="F54" s="142"/>
      <c r="G54" s="143"/>
      <c r="H54" s="142"/>
      <c r="I54" s="143"/>
      <c r="J54" s="142"/>
      <c r="K54" s="143"/>
      <c r="L54" s="142"/>
      <c r="M54" s="143"/>
      <c r="N54" s="142"/>
      <c r="O54" s="143"/>
      <c r="P54" s="142"/>
      <c r="Q54" s="143"/>
      <c r="R54" s="132"/>
      <c r="S54" s="223"/>
      <c r="T54" s="132"/>
      <c r="U54" s="223"/>
      <c r="V54" s="226"/>
      <c r="W54" s="226"/>
      <c r="X54" s="223">
        <v>3</v>
      </c>
      <c r="Y54" s="223"/>
      <c r="Z54" s="142"/>
      <c r="AA54" s="143"/>
      <c r="AB54" s="142"/>
      <c r="AC54" s="143"/>
      <c r="AD54" s="142"/>
      <c r="AE54" s="143"/>
      <c r="AF54" s="142"/>
      <c r="AG54" s="143"/>
      <c r="AH54" s="142"/>
      <c r="AI54" s="143"/>
      <c r="AJ54" s="142"/>
      <c r="AK54" s="143"/>
      <c r="AL54" s="142"/>
      <c r="AM54" s="143"/>
      <c r="AN54" s="142"/>
      <c r="AO54" s="143"/>
      <c r="AP54" s="142"/>
      <c r="AQ54" s="143"/>
      <c r="AR54" s="142"/>
      <c r="AS54" s="143"/>
      <c r="AT54" s="142"/>
      <c r="AU54" s="2"/>
    </row>
    <row r="55" spans="1:47" ht="15.75" x14ac:dyDescent="0.2">
      <c r="A55" s="153" t="s">
        <v>959</v>
      </c>
      <c r="B55" s="242" t="s">
        <v>960</v>
      </c>
      <c r="C55" s="160" t="s">
        <v>961</v>
      </c>
      <c r="D55" s="142"/>
      <c r="E55" s="143"/>
      <c r="F55" s="142"/>
      <c r="G55" s="143"/>
      <c r="H55" s="142"/>
      <c r="I55" s="143"/>
      <c r="J55" s="142"/>
      <c r="K55" s="143"/>
      <c r="L55" s="142"/>
      <c r="M55" s="143"/>
      <c r="N55" s="142"/>
      <c r="O55" s="143"/>
      <c r="P55" s="142"/>
      <c r="Q55" s="143"/>
      <c r="R55" s="132"/>
      <c r="S55" s="223"/>
      <c r="T55" s="132"/>
      <c r="U55" s="223"/>
      <c r="V55" s="226"/>
      <c r="W55" s="226"/>
      <c r="X55" s="223">
        <v>3</v>
      </c>
      <c r="Y55" s="223"/>
      <c r="Z55" s="142"/>
      <c r="AA55" s="143"/>
      <c r="AB55" s="142"/>
      <c r="AC55" s="143"/>
      <c r="AD55" s="142"/>
      <c r="AE55" s="143"/>
      <c r="AF55" s="142"/>
      <c r="AG55" s="143"/>
      <c r="AH55" s="142"/>
      <c r="AI55" s="143"/>
      <c r="AJ55" s="142"/>
      <c r="AK55" s="143"/>
      <c r="AL55" s="142"/>
      <c r="AM55" s="143"/>
      <c r="AN55" s="142"/>
      <c r="AO55" s="143"/>
      <c r="AP55" s="142"/>
      <c r="AQ55" s="143"/>
      <c r="AR55" s="142"/>
      <c r="AS55" s="143"/>
      <c r="AT55" s="142"/>
      <c r="AU55" s="2"/>
    </row>
    <row r="56" spans="1:47" ht="15.75" x14ac:dyDescent="0.2">
      <c r="A56" s="153" t="s">
        <v>808</v>
      </c>
      <c r="B56" s="242" t="s">
        <v>523</v>
      </c>
      <c r="C56" s="160" t="s">
        <v>809</v>
      </c>
      <c r="D56" s="142"/>
      <c r="E56" s="143"/>
      <c r="F56" s="142"/>
      <c r="G56" s="143"/>
      <c r="H56" s="142"/>
      <c r="I56" s="143"/>
      <c r="J56" s="142"/>
      <c r="K56" s="143"/>
      <c r="L56" s="142"/>
      <c r="M56" s="143"/>
      <c r="N56" s="142"/>
      <c r="O56" s="143"/>
      <c r="P56" s="142"/>
      <c r="Q56" s="143"/>
      <c r="R56" s="132"/>
      <c r="S56" s="223"/>
      <c r="T56" s="132"/>
      <c r="U56" s="223"/>
      <c r="V56" s="226"/>
      <c r="W56" s="226"/>
      <c r="X56" s="223">
        <v>6</v>
      </c>
      <c r="Y56" s="223"/>
      <c r="Z56" s="142"/>
      <c r="AA56" s="143"/>
      <c r="AB56" s="142"/>
      <c r="AC56" s="143"/>
      <c r="AD56" s="142"/>
      <c r="AE56" s="143"/>
      <c r="AF56" s="142"/>
      <c r="AG56" s="143"/>
      <c r="AH56" s="142"/>
      <c r="AI56" s="143"/>
      <c r="AJ56" s="142"/>
      <c r="AK56" s="143"/>
      <c r="AL56" s="142"/>
      <c r="AM56" s="143"/>
      <c r="AN56" s="142"/>
      <c r="AO56" s="143"/>
      <c r="AP56" s="142"/>
      <c r="AQ56" s="143"/>
      <c r="AR56" s="142"/>
      <c r="AS56" s="143"/>
      <c r="AT56" s="142"/>
      <c r="AU56" s="2"/>
    </row>
    <row r="57" spans="1:47" ht="15.75" x14ac:dyDescent="0.2">
      <c r="A57" s="153" t="s">
        <v>962</v>
      </c>
      <c r="B57" s="172" t="s">
        <v>797</v>
      </c>
      <c r="C57" s="160" t="s">
        <v>963</v>
      </c>
      <c r="D57" s="142"/>
      <c r="E57" s="143"/>
      <c r="F57" s="142"/>
      <c r="G57" s="143"/>
      <c r="H57" s="142"/>
      <c r="I57" s="143"/>
      <c r="J57" s="142"/>
      <c r="K57" s="143"/>
      <c r="L57" s="142"/>
      <c r="M57" s="143"/>
      <c r="N57" s="142"/>
      <c r="O57" s="143"/>
      <c r="P57" s="142"/>
      <c r="Q57" s="143"/>
      <c r="R57" s="132"/>
      <c r="S57" s="223"/>
      <c r="T57" s="132"/>
      <c r="U57" s="223"/>
      <c r="V57" s="226"/>
      <c r="W57" s="226"/>
      <c r="X57" s="223">
        <v>2</v>
      </c>
      <c r="Y57" s="223"/>
      <c r="Z57" s="142"/>
      <c r="AA57" s="143"/>
      <c r="AB57" s="142"/>
      <c r="AC57" s="143"/>
      <c r="AD57" s="142"/>
      <c r="AE57" s="143"/>
      <c r="AF57" s="142"/>
      <c r="AG57" s="143"/>
      <c r="AH57" s="142"/>
      <c r="AI57" s="143"/>
      <c r="AJ57" s="142"/>
      <c r="AK57" s="143"/>
      <c r="AL57" s="142"/>
      <c r="AM57" s="143"/>
      <c r="AN57" s="142"/>
      <c r="AO57" s="143"/>
      <c r="AP57" s="142"/>
      <c r="AQ57" s="143"/>
      <c r="AR57" s="142"/>
      <c r="AS57" s="143"/>
      <c r="AT57" s="142"/>
      <c r="AU57" s="2"/>
    </row>
    <row r="58" spans="1:47" ht="30" x14ac:dyDescent="0.2">
      <c r="A58" s="153" t="s">
        <v>964</v>
      </c>
      <c r="B58" s="242" t="s">
        <v>800</v>
      </c>
      <c r="C58" s="160" t="s">
        <v>965</v>
      </c>
      <c r="D58" s="142"/>
      <c r="E58" s="143"/>
      <c r="F58" s="142"/>
      <c r="G58" s="143"/>
      <c r="H58" s="142"/>
      <c r="I58" s="143"/>
      <c r="J58" s="142"/>
      <c r="K58" s="143"/>
      <c r="L58" s="142"/>
      <c r="M58" s="143"/>
      <c r="N58" s="142"/>
      <c r="O58" s="143"/>
      <c r="P58" s="142"/>
      <c r="Q58" s="143"/>
      <c r="R58" s="132"/>
      <c r="S58" s="223"/>
      <c r="T58" s="132"/>
      <c r="U58" s="223"/>
      <c r="V58" s="226"/>
      <c r="W58" s="226"/>
      <c r="X58" s="223"/>
      <c r="Y58" s="223"/>
      <c r="Z58" s="142"/>
      <c r="AA58" s="143"/>
      <c r="AB58" s="142"/>
      <c r="AC58" s="143"/>
      <c r="AD58" s="142"/>
      <c r="AE58" s="143"/>
      <c r="AF58" s="142"/>
      <c r="AG58" s="143"/>
      <c r="AH58" s="142"/>
      <c r="AI58" s="143"/>
      <c r="AJ58" s="142"/>
      <c r="AK58" s="143"/>
      <c r="AL58" s="142"/>
      <c r="AM58" s="143"/>
      <c r="AN58" s="142"/>
      <c r="AO58" s="143"/>
      <c r="AP58" s="142"/>
      <c r="AQ58" s="143"/>
      <c r="AR58" s="142"/>
      <c r="AS58" s="143"/>
      <c r="AT58" s="142"/>
      <c r="AU58" s="2"/>
    </row>
    <row r="59" spans="1:47" ht="15.75" x14ac:dyDescent="0.2">
      <c r="A59" s="156" t="s">
        <v>372</v>
      </c>
      <c r="B59" s="157" t="s">
        <v>373</v>
      </c>
      <c r="C59" s="156" t="s">
        <v>95</v>
      </c>
      <c r="D59" s="142"/>
      <c r="E59" s="143"/>
      <c r="F59" s="142"/>
      <c r="G59" s="143"/>
      <c r="H59" s="142"/>
      <c r="I59" s="143"/>
      <c r="J59" s="142"/>
      <c r="K59" s="143"/>
      <c r="L59" s="142"/>
      <c r="M59" s="143"/>
      <c r="N59" s="142"/>
      <c r="O59" s="143"/>
      <c r="P59" s="142"/>
      <c r="Q59" s="143"/>
      <c r="R59" s="132"/>
      <c r="S59" s="223"/>
      <c r="T59" s="132"/>
      <c r="U59" s="223"/>
      <c r="V59" s="226"/>
      <c r="W59" s="226"/>
      <c r="X59" s="223">
        <f>SUM(X60:X67)</f>
        <v>14</v>
      </c>
      <c r="Y59" s="223"/>
      <c r="Z59" s="142"/>
      <c r="AA59" s="143"/>
      <c r="AB59" s="142"/>
      <c r="AC59" s="143"/>
      <c r="AD59" s="142"/>
      <c r="AE59" s="143"/>
      <c r="AF59" s="142"/>
      <c r="AG59" s="143"/>
      <c r="AH59" s="142"/>
      <c r="AI59" s="143"/>
      <c r="AJ59" s="142"/>
      <c r="AK59" s="143"/>
      <c r="AL59" s="142"/>
      <c r="AM59" s="143"/>
      <c r="AN59" s="142"/>
      <c r="AO59" s="143"/>
      <c r="AP59" s="142"/>
      <c r="AQ59" s="143"/>
      <c r="AR59" s="142"/>
      <c r="AS59" s="143"/>
      <c r="AT59" s="142"/>
      <c r="AU59" s="2"/>
    </row>
    <row r="60" spans="1:47" ht="15.75" x14ac:dyDescent="0.2">
      <c r="A60" s="153" t="s">
        <v>813</v>
      </c>
      <c r="B60" s="242" t="s">
        <v>814</v>
      </c>
      <c r="C60" s="160" t="s">
        <v>815</v>
      </c>
      <c r="D60" s="142"/>
      <c r="E60" s="143"/>
      <c r="F60" s="142"/>
      <c r="G60" s="143"/>
      <c r="H60" s="142"/>
      <c r="I60" s="143"/>
      <c r="J60" s="142"/>
      <c r="K60" s="143"/>
      <c r="L60" s="142"/>
      <c r="M60" s="143"/>
      <c r="N60" s="142"/>
      <c r="O60" s="143"/>
      <c r="P60" s="142"/>
      <c r="Q60" s="143"/>
      <c r="R60" s="132"/>
      <c r="S60" s="223"/>
      <c r="T60" s="132"/>
      <c r="U60" s="223"/>
      <c r="V60" s="226"/>
      <c r="W60" s="226"/>
      <c r="X60" s="223">
        <v>3</v>
      </c>
      <c r="Y60" s="223"/>
      <c r="Z60" s="142"/>
      <c r="AA60" s="143"/>
      <c r="AB60" s="142"/>
      <c r="AC60" s="143"/>
      <c r="AD60" s="142"/>
      <c r="AE60" s="143"/>
      <c r="AF60" s="142"/>
      <c r="AG60" s="143"/>
      <c r="AH60" s="142"/>
      <c r="AI60" s="143"/>
      <c r="AJ60" s="142"/>
      <c r="AK60" s="143"/>
      <c r="AL60" s="142"/>
      <c r="AM60" s="143"/>
      <c r="AN60" s="142"/>
      <c r="AO60" s="143"/>
      <c r="AP60" s="142"/>
      <c r="AQ60" s="143"/>
      <c r="AR60" s="142"/>
      <c r="AS60" s="143"/>
      <c r="AT60" s="142"/>
      <c r="AU60" s="2"/>
    </row>
    <row r="61" spans="1:47" ht="15.75" x14ac:dyDescent="0.2">
      <c r="A61" s="153" t="s">
        <v>966</v>
      </c>
      <c r="B61" s="164" t="s">
        <v>806</v>
      </c>
      <c r="C61" s="160" t="s">
        <v>967</v>
      </c>
      <c r="D61" s="142"/>
      <c r="E61" s="143"/>
      <c r="F61" s="142"/>
      <c r="G61" s="143"/>
      <c r="H61" s="142"/>
      <c r="I61" s="143"/>
      <c r="J61" s="142"/>
      <c r="K61" s="143"/>
      <c r="L61" s="142"/>
      <c r="M61" s="143"/>
      <c r="N61" s="142"/>
      <c r="O61" s="143"/>
      <c r="P61" s="142"/>
      <c r="Q61" s="143"/>
      <c r="R61" s="132"/>
      <c r="S61" s="223"/>
      <c r="T61" s="132"/>
      <c r="U61" s="223"/>
      <c r="V61" s="226"/>
      <c r="W61" s="226"/>
      <c r="X61" s="223">
        <v>5</v>
      </c>
      <c r="Y61" s="223"/>
      <c r="Z61" s="142"/>
      <c r="AA61" s="143"/>
      <c r="AB61" s="142"/>
      <c r="AC61" s="143"/>
      <c r="AD61" s="142"/>
      <c r="AE61" s="143"/>
      <c r="AF61" s="142"/>
      <c r="AG61" s="143"/>
      <c r="AH61" s="142"/>
      <c r="AI61" s="143"/>
      <c r="AJ61" s="142"/>
      <c r="AK61" s="143"/>
      <c r="AL61" s="142"/>
      <c r="AM61" s="143"/>
      <c r="AN61" s="142"/>
      <c r="AO61" s="143"/>
      <c r="AP61" s="142"/>
      <c r="AQ61" s="143"/>
      <c r="AR61" s="142"/>
      <c r="AS61" s="143"/>
      <c r="AT61" s="142"/>
      <c r="AU61" s="2"/>
    </row>
    <row r="62" spans="1:47" ht="15.75" x14ac:dyDescent="0.2">
      <c r="A62" s="153" t="s">
        <v>1108</v>
      </c>
      <c r="B62" s="164" t="s">
        <v>1109</v>
      </c>
      <c r="C62" s="160" t="s">
        <v>1110</v>
      </c>
      <c r="D62" s="142"/>
      <c r="E62" s="143"/>
      <c r="F62" s="142"/>
      <c r="G62" s="143"/>
      <c r="H62" s="142"/>
      <c r="I62" s="143"/>
      <c r="J62" s="142"/>
      <c r="K62" s="143"/>
      <c r="L62" s="142"/>
      <c r="M62" s="143"/>
      <c r="N62" s="142"/>
      <c r="O62" s="143"/>
      <c r="P62" s="142"/>
      <c r="Q62" s="143"/>
      <c r="R62" s="132"/>
      <c r="S62" s="223"/>
      <c r="T62" s="132"/>
      <c r="U62" s="223"/>
      <c r="V62" s="226"/>
      <c r="W62" s="226"/>
      <c r="X62" s="223"/>
      <c r="Y62" s="223"/>
      <c r="Z62" s="142"/>
      <c r="AA62" s="143"/>
      <c r="AB62" s="142"/>
      <c r="AC62" s="143"/>
      <c r="AD62" s="142"/>
      <c r="AE62" s="143"/>
      <c r="AF62" s="142"/>
      <c r="AG62" s="143"/>
      <c r="AH62" s="142"/>
      <c r="AI62" s="143"/>
      <c r="AJ62" s="142"/>
      <c r="AK62" s="143"/>
      <c r="AL62" s="142"/>
      <c r="AM62" s="143"/>
      <c r="AN62" s="142"/>
      <c r="AO62" s="143"/>
      <c r="AP62" s="142"/>
      <c r="AQ62" s="143"/>
      <c r="AR62" s="142"/>
      <c r="AS62" s="143"/>
      <c r="AT62" s="142"/>
      <c r="AU62" s="2"/>
    </row>
    <row r="63" spans="1:47" ht="31.5" x14ac:dyDescent="0.2">
      <c r="A63" s="153" t="s">
        <v>1111</v>
      </c>
      <c r="B63" s="164" t="s">
        <v>1112</v>
      </c>
      <c r="C63" s="160" t="s">
        <v>1113</v>
      </c>
      <c r="D63" s="142"/>
      <c r="E63" s="143"/>
      <c r="F63" s="142"/>
      <c r="G63" s="143"/>
      <c r="H63" s="142"/>
      <c r="I63" s="143"/>
      <c r="J63" s="142"/>
      <c r="K63" s="143"/>
      <c r="L63" s="142"/>
      <c r="M63" s="143"/>
      <c r="N63" s="142"/>
      <c r="O63" s="143"/>
      <c r="P63" s="142"/>
      <c r="Q63" s="143"/>
      <c r="R63" s="132"/>
      <c r="S63" s="223"/>
      <c r="T63" s="132"/>
      <c r="U63" s="223"/>
      <c r="V63" s="226"/>
      <c r="W63" s="226"/>
      <c r="X63" s="223"/>
      <c r="Y63" s="223"/>
      <c r="Z63" s="142"/>
      <c r="AA63" s="143"/>
      <c r="AB63" s="142"/>
      <c r="AC63" s="143"/>
      <c r="AD63" s="142"/>
      <c r="AE63" s="143"/>
      <c r="AF63" s="142"/>
      <c r="AG63" s="143"/>
      <c r="AH63" s="142"/>
      <c r="AI63" s="143"/>
      <c r="AJ63" s="142"/>
      <c r="AK63" s="143"/>
      <c r="AL63" s="142"/>
      <c r="AM63" s="143"/>
      <c r="AN63" s="142"/>
      <c r="AO63" s="143"/>
      <c r="AP63" s="142"/>
      <c r="AQ63" s="143"/>
      <c r="AR63" s="142"/>
      <c r="AS63" s="143"/>
      <c r="AT63" s="142"/>
      <c r="AU63" s="2"/>
    </row>
    <row r="64" spans="1:47" ht="31.5" x14ac:dyDescent="0.2">
      <c r="A64" s="153" t="s">
        <v>614</v>
      </c>
      <c r="B64" s="164" t="s">
        <v>615</v>
      </c>
      <c r="C64" s="160" t="s">
        <v>616</v>
      </c>
      <c r="D64" s="142"/>
      <c r="E64" s="143"/>
      <c r="F64" s="142"/>
      <c r="G64" s="143"/>
      <c r="H64" s="142"/>
      <c r="I64" s="143"/>
      <c r="J64" s="142"/>
      <c r="K64" s="143"/>
      <c r="L64" s="142"/>
      <c r="M64" s="143"/>
      <c r="N64" s="142"/>
      <c r="O64" s="143"/>
      <c r="P64" s="142"/>
      <c r="Q64" s="143"/>
      <c r="R64" s="132"/>
      <c r="S64" s="223"/>
      <c r="T64" s="132"/>
      <c r="U64" s="223"/>
      <c r="V64" s="226"/>
      <c r="W64" s="226"/>
      <c r="X64" s="223">
        <v>6</v>
      </c>
      <c r="Y64" s="223"/>
      <c r="Z64" s="142"/>
      <c r="AA64" s="143"/>
      <c r="AB64" s="142"/>
      <c r="AC64" s="143"/>
      <c r="AD64" s="142"/>
      <c r="AE64" s="143"/>
      <c r="AF64" s="142"/>
      <c r="AG64" s="143"/>
      <c r="AH64" s="142"/>
      <c r="AI64" s="143"/>
      <c r="AJ64" s="142"/>
      <c r="AK64" s="143"/>
      <c r="AL64" s="142"/>
      <c r="AM64" s="143"/>
      <c r="AN64" s="142"/>
      <c r="AO64" s="143"/>
      <c r="AP64" s="142"/>
      <c r="AQ64" s="143"/>
      <c r="AR64" s="142"/>
      <c r="AS64" s="143"/>
      <c r="AT64" s="142"/>
      <c r="AU64" s="2"/>
    </row>
    <row r="65" spans="1:47" ht="15.75" x14ac:dyDescent="0.2">
      <c r="A65" s="153" t="s">
        <v>1114</v>
      </c>
      <c r="B65" s="164" t="s">
        <v>1115</v>
      </c>
      <c r="C65" s="160" t="s">
        <v>1116</v>
      </c>
      <c r="D65" s="142"/>
      <c r="E65" s="143"/>
      <c r="F65" s="142"/>
      <c r="G65" s="143"/>
      <c r="H65" s="142"/>
      <c r="I65" s="143"/>
      <c r="J65" s="142"/>
      <c r="K65" s="143"/>
      <c r="L65" s="142"/>
      <c r="M65" s="143"/>
      <c r="N65" s="142"/>
      <c r="O65" s="143"/>
      <c r="P65" s="142"/>
      <c r="Q65" s="143"/>
      <c r="R65" s="132"/>
      <c r="S65" s="223"/>
      <c r="T65" s="132"/>
      <c r="U65" s="223"/>
      <c r="V65" s="226"/>
      <c r="W65" s="226"/>
      <c r="X65" s="223"/>
      <c r="Y65" s="223"/>
      <c r="Z65" s="142"/>
      <c r="AA65" s="143"/>
      <c r="AB65" s="142"/>
      <c r="AC65" s="143"/>
      <c r="AD65" s="142"/>
      <c r="AE65" s="143"/>
      <c r="AF65" s="142"/>
      <c r="AG65" s="143"/>
      <c r="AH65" s="142"/>
      <c r="AI65" s="143"/>
      <c r="AJ65" s="142"/>
      <c r="AK65" s="143"/>
      <c r="AL65" s="142"/>
      <c r="AM65" s="143"/>
      <c r="AN65" s="142"/>
      <c r="AO65" s="143"/>
      <c r="AP65" s="142"/>
      <c r="AQ65" s="143"/>
      <c r="AR65" s="142"/>
      <c r="AS65" s="143"/>
      <c r="AT65" s="142"/>
      <c r="AU65" s="2"/>
    </row>
    <row r="66" spans="1:47" ht="15.75" x14ac:dyDescent="0.2">
      <c r="A66" s="153" t="s">
        <v>1117</v>
      </c>
      <c r="B66" s="172" t="s">
        <v>797</v>
      </c>
      <c r="C66" s="160" t="s">
        <v>1118</v>
      </c>
      <c r="D66" s="142"/>
      <c r="E66" s="143"/>
      <c r="F66" s="142"/>
      <c r="G66" s="143"/>
      <c r="H66" s="142"/>
      <c r="I66" s="143"/>
      <c r="J66" s="142"/>
      <c r="K66" s="143"/>
      <c r="L66" s="142"/>
      <c r="M66" s="143"/>
      <c r="N66" s="142"/>
      <c r="O66" s="143"/>
      <c r="P66" s="142"/>
      <c r="Q66" s="143"/>
      <c r="R66" s="132"/>
      <c r="S66" s="223"/>
      <c r="T66" s="132"/>
      <c r="U66" s="223"/>
      <c r="V66" s="226"/>
      <c r="W66" s="226"/>
      <c r="X66" s="223"/>
      <c r="Y66" s="223"/>
      <c r="Z66" s="142"/>
      <c r="AA66" s="143"/>
      <c r="AB66" s="142"/>
      <c r="AC66" s="143"/>
      <c r="AD66" s="142"/>
      <c r="AE66" s="143"/>
      <c r="AF66" s="142"/>
      <c r="AG66" s="143"/>
      <c r="AH66" s="142"/>
      <c r="AI66" s="143"/>
      <c r="AJ66" s="142"/>
      <c r="AK66" s="143"/>
      <c r="AL66" s="142"/>
      <c r="AM66" s="143"/>
      <c r="AN66" s="142"/>
      <c r="AO66" s="143"/>
      <c r="AP66" s="142"/>
      <c r="AQ66" s="143"/>
      <c r="AR66" s="142"/>
      <c r="AS66" s="143"/>
      <c r="AT66" s="142"/>
      <c r="AU66" s="2"/>
    </row>
    <row r="67" spans="1:47" ht="30" x14ac:dyDescent="0.2">
      <c r="A67" s="153" t="s">
        <v>1119</v>
      </c>
      <c r="B67" s="242" t="s">
        <v>1091</v>
      </c>
      <c r="C67" s="160" t="s">
        <v>1120</v>
      </c>
      <c r="D67" s="142"/>
      <c r="E67" s="143"/>
      <c r="F67" s="142"/>
      <c r="G67" s="143"/>
      <c r="H67" s="142"/>
      <c r="I67" s="143"/>
      <c r="J67" s="142"/>
      <c r="K67" s="143"/>
      <c r="L67" s="142"/>
      <c r="M67" s="143"/>
      <c r="N67" s="142"/>
      <c r="O67" s="143"/>
      <c r="P67" s="142"/>
      <c r="Q67" s="143"/>
      <c r="R67" s="132"/>
      <c r="S67" s="223"/>
      <c r="T67" s="132"/>
      <c r="U67" s="223"/>
      <c r="V67" s="226"/>
      <c r="W67" s="226"/>
      <c r="X67" s="223"/>
      <c r="Y67" s="223"/>
      <c r="Z67" s="142"/>
      <c r="AA67" s="143"/>
      <c r="AB67" s="142"/>
      <c r="AC67" s="143"/>
      <c r="AD67" s="142"/>
      <c r="AE67" s="143"/>
      <c r="AF67" s="142"/>
      <c r="AG67" s="143"/>
      <c r="AH67" s="142"/>
      <c r="AI67" s="143"/>
      <c r="AJ67" s="142"/>
      <c r="AK67" s="143"/>
      <c r="AL67" s="142"/>
      <c r="AM67" s="143"/>
      <c r="AN67" s="142"/>
      <c r="AO67" s="143"/>
      <c r="AP67" s="142"/>
      <c r="AQ67" s="143"/>
      <c r="AR67" s="142"/>
      <c r="AS67" s="143"/>
      <c r="AT67" s="142"/>
      <c r="AU67" s="2"/>
    </row>
    <row r="68" spans="1:47" ht="15.75" x14ac:dyDescent="0.2">
      <c r="A68" s="156" t="s">
        <v>383</v>
      </c>
      <c r="B68" s="157" t="s">
        <v>384</v>
      </c>
      <c r="C68" s="156" t="s">
        <v>95</v>
      </c>
      <c r="D68" s="142"/>
      <c r="E68" s="143"/>
      <c r="F68" s="142"/>
      <c r="G68" s="143"/>
      <c r="H68" s="142"/>
      <c r="I68" s="143"/>
      <c r="J68" s="142"/>
      <c r="K68" s="143"/>
      <c r="L68" s="142"/>
      <c r="M68" s="143"/>
      <c r="N68" s="142"/>
      <c r="O68" s="143"/>
      <c r="P68" s="142"/>
      <c r="Q68" s="143"/>
      <c r="R68" s="132"/>
      <c r="S68" s="223"/>
      <c r="T68" s="132"/>
      <c r="U68" s="223"/>
      <c r="V68" s="226"/>
      <c r="W68" s="226"/>
      <c r="X68" s="223">
        <f>SUM(X69:X70)</f>
        <v>9</v>
      </c>
      <c r="Y68" s="223"/>
      <c r="Z68" s="142"/>
      <c r="AA68" s="143"/>
      <c r="AB68" s="142"/>
      <c r="AC68" s="143"/>
      <c r="AD68" s="142"/>
      <c r="AE68" s="143"/>
      <c r="AF68" s="142"/>
      <c r="AG68" s="143"/>
      <c r="AH68" s="142"/>
      <c r="AI68" s="143"/>
      <c r="AJ68" s="142"/>
      <c r="AK68" s="143"/>
      <c r="AL68" s="142"/>
      <c r="AM68" s="143"/>
      <c r="AN68" s="142"/>
      <c r="AO68" s="143"/>
      <c r="AP68" s="142"/>
      <c r="AQ68" s="143"/>
      <c r="AR68" s="142"/>
      <c r="AS68" s="143"/>
      <c r="AT68" s="142"/>
      <c r="AU68" s="2"/>
    </row>
    <row r="69" spans="1:47" ht="15.75" x14ac:dyDescent="0.2">
      <c r="A69" s="153" t="s">
        <v>830</v>
      </c>
      <c r="B69" s="242" t="s">
        <v>831</v>
      </c>
      <c r="C69" s="160" t="s">
        <v>832</v>
      </c>
      <c r="D69" s="142"/>
      <c r="E69" s="143"/>
      <c r="F69" s="142"/>
      <c r="G69" s="143"/>
      <c r="H69" s="142"/>
      <c r="I69" s="143"/>
      <c r="J69" s="142"/>
      <c r="K69" s="143"/>
      <c r="L69" s="142"/>
      <c r="M69" s="143"/>
      <c r="N69" s="142"/>
      <c r="O69" s="143"/>
      <c r="P69" s="142"/>
      <c r="Q69" s="143"/>
      <c r="R69" s="132"/>
      <c r="S69" s="223"/>
      <c r="T69" s="132"/>
      <c r="U69" s="223"/>
      <c r="V69" s="226"/>
      <c r="W69" s="226"/>
      <c r="X69" s="223">
        <v>6</v>
      </c>
      <c r="Y69" s="223"/>
      <c r="Z69" s="142"/>
      <c r="AA69" s="143"/>
      <c r="AB69" s="142"/>
      <c r="AC69" s="143"/>
      <c r="AD69" s="142"/>
      <c r="AE69" s="143"/>
      <c r="AF69" s="142"/>
      <c r="AG69" s="143"/>
      <c r="AH69" s="142"/>
      <c r="AI69" s="143"/>
      <c r="AJ69" s="142"/>
      <c r="AK69" s="143"/>
      <c r="AL69" s="142"/>
      <c r="AM69" s="143"/>
      <c r="AN69" s="142"/>
      <c r="AO69" s="143"/>
      <c r="AP69" s="142"/>
      <c r="AQ69" s="143"/>
      <c r="AR69" s="142"/>
      <c r="AS69" s="143"/>
      <c r="AT69" s="142"/>
      <c r="AU69" s="2"/>
    </row>
    <row r="70" spans="1:47" ht="15.75" x14ac:dyDescent="0.2">
      <c r="A70" s="153" t="s">
        <v>971</v>
      </c>
      <c r="B70" s="242" t="s">
        <v>972</v>
      </c>
      <c r="C70" s="160" t="s">
        <v>973</v>
      </c>
      <c r="D70" s="142"/>
      <c r="E70" s="143"/>
      <c r="F70" s="142"/>
      <c r="G70" s="143"/>
      <c r="H70" s="142"/>
      <c r="I70" s="143"/>
      <c r="J70" s="142"/>
      <c r="K70" s="143"/>
      <c r="L70" s="142"/>
      <c r="M70" s="143"/>
      <c r="N70" s="142"/>
      <c r="O70" s="143"/>
      <c r="P70" s="142"/>
      <c r="Q70" s="143"/>
      <c r="R70" s="132"/>
      <c r="S70" s="223"/>
      <c r="T70" s="132"/>
      <c r="U70" s="223"/>
      <c r="V70" s="226"/>
      <c r="W70" s="226"/>
      <c r="X70" s="223">
        <v>3</v>
      </c>
      <c r="Y70" s="223"/>
      <c r="Z70" s="142"/>
      <c r="AA70" s="143"/>
      <c r="AB70" s="142"/>
      <c r="AC70" s="143"/>
      <c r="AD70" s="142"/>
      <c r="AE70" s="143"/>
      <c r="AF70" s="142"/>
      <c r="AG70" s="143"/>
      <c r="AH70" s="142"/>
      <c r="AI70" s="143"/>
      <c r="AJ70" s="142"/>
      <c r="AK70" s="143"/>
      <c r="AL70" s="142"/>
      <c r="AM70" s="143"/>
      <c r="AN70" s="142"/>
      <c r="AO70" s="143"/>
      <c r="AP70" s="142"/>
      <c r="AQ70" s="143"/>
      <c r="AR70" s="142"/>
      <c r="AS70" s="143"/>
      <c r="AT70" s="142"/>
      <c r="AU70" s="2"/>
    </row>
    <row r="71" spans="1:47" ht="15.75" x14ac:dyDescent="0.2">
      <c r="A71" s="156" t="s">
        <v>394</v>
      </c>
      <c r="B71" s="157" t="s">
        <v>395</v>
      </c>
      <c r="C71" s="156" t="s">
        <v>95</v>
      </c>
      <c r="D71" s="142"/>
      <c r="E71" s="143"/>
      <c r="F71" s="142"/>
      <c r="G71" s="143"/>
      <c r="H71" s="142"/>
      <c r="I71" s="143"/>
      <c r="J71" s="142"/>
      <c r="K71" s="143"/>
      <c r="L71" s="142"/>
      <c r="M71" s="143"/>
      <c r="N71" s="142"/>
      <c r="O71" s="143"/>
      <c r="P71" s="142"/>
      <c r="Q71" s="143"/>
      <c r="R71" s="132"/>
      <c r="S71" s="223"/>
      <c r="T71" s="132"/>
      <c r="U71" s="223"/>
      <c r="V71" s="226"/>
      <c r="W71" s="226"/>
      <c r="X71" s="223">
        <f>SUM(X72:X77)</f>
        <v>6</v>
      </c>
      <c r="Y71" s="223"/>
      <c r="Z71" s="142"/>
      <c r="AA71" s="143"/>
      <c r="AB71" s="142"/>
      <c r="AC71" s="143"/>
      <c r="AD71" s="142"/>
      <c r="AE71" s="143"/>
      <c r="AF71" s="142"/>
      <c r="AG71" s="143"/>
      <c r="AH71" s="142"/>
      <c r="AI71" s="143"/>
      <c r="AJ71" s="142"/>
      <c r="AK71" s="143"/>
      <c r="AL71" s="142"/>
      <c r="AM71" s="143"/>
      <c r="AN71" s="142"/>
      <c r="AO71" s="143"/>
      <c r="AP71" s="142"/>
      <c r="AQ71" s="143"/>
      <c r="AR71" s="142"/>
      <c r="AS71" s="143"/>
      <c r="AT71" s="142"/>
      <c r="AU71" s="2"/>
    </row>
    <row r="72" spans="1:47" ht="15.75" x14ac:dyDescent="0.2">
      <c r="A72" s="153" t="s">
        <v>844</v>
      </c>
      <c r="B72" s="164" t="s">
        <v>576</v>
      </c>
      <c r="C72" s="160" t="s">
        <v>845</v>
      </c>
      <c r="D72" s="142"/>
      <c r="E72" s="143"/>
      <c r="F72" s="142"/>
      <c r="G72" s="143"/>
      <c r="H72" s="142"/>
      <c r="I72" s="143"/>
      <c r="J72" s="142"/>
      <c r="K72" s="143"/>
      <c r="L72" s="142"/>
      <c r="M72" s="143"/>
      <c r="N72" s="142"/>
      <c r="O72" s="143"/>
      <c r="P72" s="142"/>
      <c r="Q72" s="143"/>
      <c r="R72" s="132"/>
      <c r="S72" s="223"/>
      <c r="T72" s="132"/>
      <c r="U72" s="223"/>
      <c r="V72" s="226"/>
      <c r="W72" s="226"/>
      <c r="X72" s="223">
        <v>1</v>
      </c>
      <c r="Y72" s="223"/>
      <c r="Z72" s="142"/>
      <c r="AA72" s="143"/>
      <c r="AB72" s="142"/>
      <c r="AC72" s="143"/>
      <c r="AD72" s="142"/>
      <c r="AE72" s="143"/>
      <c r="AF72" s="142"/>
      <c r="AG72" s="143"/>
      <c r="AH72" s="142"/>
      <c r="AI72" s="143"/>
      <c r="AJ72" s="142"/>
      <c r="AK72" s="143"/>
      <c r="AL72" s="142"/>
      <c r="AM72" s="143"/>
      <c r="AN72" s="142"/>
      <c r="AO72" s="143"/>
      <c r="AP72" s="142"/>
      <c r="AQ72" s="143"/>
      <c r="AR72" s="142"/>
      <c r="AS72" s="143"/>
      <c r="AT72" s="142"/>
      <c r="AU72" s="2"/>
    </row>
    <row r="73" spans="1:47" ht="15.75" x14ac:dyDescent="0.2">
      <c r="A73" s="153" t="s">
        <v>1121</v>
      </c>
      <c r="B73" s="242" t="s">
        <v>1122</v>
      </c>
      <c r="C73" s="160" t="s">
        <v>1123</v>
      </c>
      <c r="D73" s="142"/>
      <c r="E73" s="143"/>
      <c r="F73" s="142"/>
      <c r="G73" s="143"/>
      <c r="H73" s="142"/>
      <c r="I73" s="143"/>
      <c r="J73" s="142"/>
      <c r="K73" s="143"/>
      <c r="L73" s="142"/>
      <c r="M73" s="143"/>
      <c r="N73" s="142"/>
      <c r="O73" s="143"/>
      <c r="P73" s="142"/>
      <c r="Q73" s="143"/>
      <c r="R73" s="132"/>
      <c r="S73" s="223"/>
      <c r="T73" s="132"/>
      <c r="U73" s="223"/>
      <c r="V73" s="226"/>
      <c r="W73" s="226"/>
      <c r="X73" s="223"/>
      <c r="Y73" s="223"/>
      <c r="Z73" s="142"/>
      <c r="AA73" s="143"/>
      <c r="AB73" s="142"/>
      <c r="AC73" s="143"/>
      <c r="AD73" s="142"/>
      <c r="AE73" s="143"/>
      <c r="AF73" s="142"/>
      <c r="AG73" s="143"/>
      <c r="AH73" s="142"/>
      <c r="AI73" s="143"/>
      <c r="AJ73" s="142"/>
      <c r="AK73" s="143"/>
      <c r="AL73" s="142"/>
      <c r="AM73" s="143"/>
      <c r="AN73" s="142"/>
      <c r="AO73" s="143"/>
      <c r="AP73" s="142"/>
      <c r="AQ73" s="143"/>
      <c r="AR73" s="142"/>
      <c r="AS73" s="143"/>
      <c r="AT73" s="142"/>
      <c r="AU73" s="2"/>
    </row>
    <row r="74" spans="1:47" ht="15.75" x14ac:dyDescent="0.2">
      <c r="A74" s="153" t="s">
        <v>1124</v>
      </c>
      <c r="B74" s="172" t="s">
        <v>797</v>
      </c>
      <c r="C74" s="160" t="s">
        <v>1125</v>
      </c>
      <c r="D74" s="142"/>
      <c r="E74" s="143"/>
      <c r="F74" s="142"/>
      <c r="G74" s="143"/>
      <c r="H74" s="142"/>
      <c r="I74" s="143"/>
      <c r="J74" s="142"/>
      <c r="K74" s="143"/>
      <c r="L74" s="142"/>
      <c r="M74" s="143"/>
      <c r="N74" s="142"/>
      <c r="O74" s="143"/>
      <c r="P74" s="142"/>
      <c r="Q74" s="143"/>
      <c r="R74" s="132"/>
      <c r="S74" s="223"/>
      <c r="T74" s="132"/>
      <c r="U74" s="223"/>
      <c r="V74" s="226"/>
      <c r="W74" s="226"/>
      <c r="X74" s="223"/>
      <c r="Y74" s="223"/>
      <c r="Z74" s="142"/>
      <c r="AA74" s="143"/>
      <c r="AB74" s="142"/>
      <c r="AC74" s="143"/>
      <c r="AD74" s="142"/>
      <c r="AE74" s="143"/>
      <c r="AF74" s="142"/>
      <c r="AG74" s="143"/>
      <c r="AH74" s="142"/>
      <c r="AI74" s="143"/>
      <c r="AJ74" s="142"/>
      <c r="AK74" s="143"/>
      <c r="AL74" s="142"/>
      <c r="AM74" s="143"/>
      <c r="AN74" s="142"/>
      <c r="AO74" s="143"/>
      <c r="AP74" s="142"/>
      <c r="AQ74" s="143"/>
      <c r="AR74" s="142"/>
      <c r="AS74" s="143"/>
      <c r="AT74" s="142"/>
      <c r="AU74" s="2"/>
    </row>
    <row r="75" spans="1:47" ht="30" x14ac:dyDescent="0.2">
      <c r="A75" s="153" t="s">
        <v>1126</v>
      </c>
      <c r="B75" s="242" t="s">
        <v>1091</v>
      </c>
      <c r="C75" s="160" t="s">
        <v>1127</v>
      </c>
      <c r="D75" s="142"/>
      <c r="E75" s="143"/>
      <c r="F75" s="142"/>
      <c r="G75" s="143"/>
      <c r="H75" s="142"/>
      <c r="I75" s="143"/>
      <c r="J75" s="142"/>
      <c r="K75" s="143"/>
      <c r="L75" s="142"/>
      <c r="M75" s="143"/>
      <c r="N75" s="142"/>
      <c r="O75" s="143"/>
      <c r="P75" s="142"/>
      <c r="Q75" s="143"/>
      <c r="R75" s="132"/>
      <c r="S75" s="223"/>
      <c r="T75" s="132"/>
      <c r="U75" s="223"/>
      <c r="V75" s="226"/>
      <c r="W75" s="226"/>
      <c r="X75" s="223"/>
      <c r="Y75" s="223"/>
      <c r="Z75" s="142"/>
      <c r="AA75" s="143"/>
      <c r="AB75" s="142"/>
      <c r="AC75" s="143"/>
      <c r="AD75" s="142"/>
      <c r="AE75" s="143"/>
      <c r="AF75" s="142"/>
      <c r="AG75" s="143"/>
      <c r="AH75" s="142"/>
      <c r="AI75" s="143"/>
      <c r="AJ75" s="142"/>
      <c r="AK75" s="143"/>
      <c r="AL75" s="142"/>
      <c r="AM75" s="143"/>
      <c r="AN75" s="142"/>
      <c r="AO75" s="143"/>
      <c r="AP75" s="142"/>
      <c r="AQ75" s="143"/>
      <c r="AR75" s="142"/>
      <c r="AS75" s="143"/>
      <c r="AT75" s="142"/>
      <c r="AU75" s="2"/>
    </row>
    <row r="76" spans="1:47" ht="15.75" x14ac:dyDescent="0.2">
      <c r="A76" s="153" t="s">
        <v>983</v>
      </c>
      <c r="B76" s="242" t="s">
        <v>984</v>
      </c>
      <c r="C76" s="160" t="s">
        <v>985</v>
      </c>
      <c r="D76" s="142"/>
      <c r="E76" s="143"/>
      <c r="F76" s="142"/>
      <c r="G76" s="143"/>
      <c r="H76" s="142"/>
      <c r="I76" s="143"/>
      <c r="J76" s="142"/>
      <c r="K76" s="143"/>
      <c r="L76" s="142"/>
      <c r="M76" s="143"/>
      <c r="N76" s="142"/>
      <c r="O76" s="143"/>
      <c r="P76" s="142"/>
      <c r="Q76" s="143"/>
      <c r="R76" s="132"/>
      <c r="S76" s="223"/>
      <c r="T76" s="132"/>
      <c r="U76" s="223"/>
      <c r="V76" s="226"/>
      <c r="W76" s="226"/>
      <c r="X76" s="223">
        <v>3</v>
      </c>
      <c r="Y76" s="223"/>
      <c r="Z76" s="142"/>
      <c r="AA76" s="143"/>
      <c r="AB76" s="142"/>
      <c r="AC76" s="143"/>
      <c r="AD76" s="142"/>
      <c r="AE76" s="143"/>
      <c r="AF76" s="142"/>
      <c r="AG76" s="143"/>
      <c r="AH76" s="142"/>
      <c r="AI76" s="143"/>
      <c r="AJ76" s="142"/>
      <c r="AK76" s="143"/>
      <c r="AL76" s="142"/>
      <c r="AM76" s="143"/>
      <c r="AN76" s="142"/>
      <c r="AO76" s="143"/>
      <c r="AP76" s="142"/>
      <c r="AQ76" s="143"/>
      <c r="AR76" s="142"/>
      <c r="AS76" s="143"/>
      <c r="AT76" s="142"/>
      <c r="AU76" s="2"/>
    </row>
    <row r="77" spans="1:47" ht="15.75" x14ac:dyDescent="0.2">
      <c r="A77" s="153" t="s">
        <v>986</v>
      </c>
      <c r="B77" s="242" t="s">
        <v>987</v>
      </c>
      <c r="C77" s="160" t="s">
        <v>988</v>
      </c>
      <c r="D77" s="142"/>
      <c r="E77" s="143"/>
      <c r="F77" s="142"/>
      <c r="G77" s="143"/>
      <c r="H77" s="142"/>
      <c r="I77" s="143"/>
      <c r="J77" s="142"/>
      <c r="K77" s="143"/>
      <c r="L77" s="142"/>
      <c r="M77" s="143"/>
      <c r="N77" s="142"/>
      <c r="O77" s="143"/>
      <c r="P77" s="142"/>
      <c r="Q77" s="143"/>
      <c r="R77" s="132"/>
      <c r="S77" s="223"/>
      <c r="T77" s="132"/>
      <c r="U77" s="223"/>
      <c r="V77" s="226"/>
      <c r="W77" s="226"/>
      <c r="X77" s="223">
        <v>2</v>
      </c>
      <c r="Y77" s="223"/>
      <c r="Z77" s="142"/>
      <c r="AA77" s="143"/>
      <c r="AB77" s="142"/>
      <c r="AC77" s="143"/>
      <c r="AD77" s="142"/>
      <c r="AE77" s="143"/>
      <c r="AF77" s="142"/>
      <c r="AG77" s="143"/>
      <c r="AH77" s="142"/>
      <c r="AI77" s="143"/>
      <c r="AJ77" s="142"/>
      <c r="AK77" s="143"/>
      <c r="AL77" s="142"/>
      <c r="AM77" s="143"/>
      <c r="AN77" s="142"/>
      <c r="AO77" s="143"/>
      <c r="AP77" s="142"/>
      <c r="AQ77" s="143"/>
      <c r="AR77" s="142"/>
      <c r="AS77" s="143"/>
      <c r="AT77" s="142"/>
      <c r="AU77" s="2"/>
    </row>
    <row r="78" spans="1:47" ht="15.75" x14ac:dyDescent="0.2">
      <c r="A78" s="156" t="s">
        <v>402</v>
      </c>
      <c r="B78" s="157" t="s">
        <v>403</v>
      </c>
      <c r="C78" s="156" t="s">
        <v>95</v>
      </c>
      <c r="D78" s="142"/>
      <c r="E78" s="143"/>
      <c r="F78" s="142"/>
      <c r="G78" s="143"/>
      <c r="H78" s="142"/>
      <c r="I78" s="143"/>
      <c r="J78" s="142"/>
      <c r="K78" s="143"/>
      <c r="L78" s="142"/>
      <c r="M78" s="143"/>
      <c r="N78" s="142"/>
      <c r="O78" s="143"/>
      <c r="P78" s="142"/>
      <c r="Q78" s="143"/>
      <c r="R78" s="132"/>
      <c r="S78" s="223"/>
      <c r="T78" s="132"/>
      <c r="U78" s="223"/>
      <c r="V78" s="226"/>
      <c r="W78" s="226"/>
      <c r="X78" s="223">
        <f>SUM(X79:X84)</f>
        <v>11</v>
      </c>
      <c r="Y78" s="223"/>
      <c r="Z78" s="142"/>
      <c r="AA78" s="143"/>
      <c r="AB78" s="142"/>
      <c r="AC78" s="143"/>
      <c r="AD78" s="142"/>
      <c r="AE78" s="143"/>
      <c r="AF78" s="142"/>
      <c r="AG78" s="143"/>
      <c r="AH78" s="142"/>
      <c r="AI78" s="143"/>
      <c r="AJ78" s="142"/>
      <c r="AK78" s="143"/>
      <c r="AL78" s="142"/>
      <c r="AM78" s="143"/>
      <c r="AN78" s="142"/>
      <c r="AO78" s="143"/>
      <c r="AP78" s="142"/>
      <c r="AQ78" s="143"/>
      <c r="AR78" s="142"/>
      <c r="AS78" s="143"/>
      <c r="AT78" s="142"/>
      <c r="AU78" s="2"/>
    </row>
    <row r="79" spans="1:47" ht="15.75" x14ac:dyDescent="0.2">
      <c r="A79" s="153" t="s">
        <v>1128</v>
      </c>
      <c r="B79" s="164" t="s">
        <v>1129</v>
      </c>
      <c r="C79" s="160" t="s">
        <v>1130</v>
      </c>
      <c r="D79" s="142"/>
      <c r="E79" s="143"/>
      <c r="F79" s="142"/>
      <c r="G79" s="143"/>
      <c r="H79" s="142"/>
      <c r="I79" s="143"/>
      <c r="J79" s="142"/>
      <c r="K79" s="143"/>
      <c r="L79" s="142"/>
      <c r="M79" s="143"/>
      <c r="N79" s="142"/>
      <c r="O79" s="143"/>
      <c r="P79" s="142"/>
      <c r="Q79" s="143"/>
      <c r="R79" s="132"/>
      <c r="S79" s="223"/>
      <c r="T79" s="132"/>
      <c r="U79" s="223"/>
      <c r="V79" s="226"/>
      <c r="W79" s="226"/>
      <c r="X79" s="223"/>
      <c r="Y79" s="223"/>
      <c r="Z79" s="142"/>
      <c r="AA79" s="143"/>
      <c r="AB79" s="142"/>
      <c r="AC79" s="143"/>
      <c r="AD79" s="142"/>
      <c r="AE79" s="143"/>
      <c r="AF79" s="142"/>
      <c r="AG79" s="143"/>
      <c r="AH79" s="142"/>
      <c r="AI79" s="143"/>
      <c r="AJ79" s="142"/>
      <c r="AK79" s="143"/>
      <c r="AL79" s="142"/>
      <c r="AM79" s="143"/>
      <c r="AN79" s="142"/>
      <c r="AO79" s="143"/>
      <c r="AP79" s="142"/>
      <c r="AQ79" s="143"/>
      <c r="AR79" s="142"/>
      <c r="AS79" s="143"/>
      <c r="AT79" s="142"/>
      <c r="AU79" s="2"/>
    </row>
    <row r="80" spans="1:47" ht="15.75" x14ac:dyDescent="0.2">
      <c r="A80" s="153" t="s">
        <v>848</v>
      </c>
      <c r="B80" s="242" t="s">
        <v>849</v>
      </c>
      <c r="C80" s="160" t="s">
        <v>850</v>
      </c>
      <c r="D80" s="142"/>
      <c r="E80" s="143"/>
      <c r="F80" s="142"/>
      <c r="G80" s="143"/>
      <c r="H80" s="142"/>
      <c r="I80" s="143"/>
      <c r="J80" s="142"/>
      <c r="K80" s="143"/>
      <c r="L80" s="142"/>
      <c r="M80" s="143"/>
      <c r="N80" s="142"/>
      <c r="O80" s="143"/>
      <c r="P80" s="142"/>
      <c r="Q80" s="143"/>
      <c r="R80" s="132"/>
      <c r="S80" s="223"/>
      <c r="T80" s="132"/>
      <c r="U80" s="223"/>
      <c r="V80" s="226"/>
      <c r="W80" s="226"/>
      <c r="X80" s="223">
        <v>5</v>
      </c>
      <c r="Y80" s="223"/>
      <c r="Z80" s="142"/>
      <c r="AA80" s="143"/>
      <c r="AB80" s="142"/>
      <c r="AC80" s="143"/>
      <c r="AD80" s="142"/>
      <c r="AE80" s="143"/>
      <c r="AF80" s="142"/>
      <c r="AG80" s="143"/>
      <c r="AH80" s="142"/>
      <c r="AI80" s="143"/>
      <c r="AJ80" s="142"/>
      <c r="AK80" s="143"/>
      <c r="AL80" s="142"/>
      <c r="AM80" s="143"/>
      <c r="AN80" s="142"/>
      <c r="AO80" s="143"/>
      <c r="AP80" s="142"/>
      <c r="AQ80" s="143"/>
      <c r="AR80" s="142"/>
      <c r="AS80" s="143"/>
      <c r="AT80" s="142"/>
      <c r="AU80" s="2"/>
    </row>
    <row r="81" spans="1:47" ht="15.75" x14ac:dyDescent="0.2">
      <c r="A81" s="153" t="s">
        <v>989</v>
      </c>
      <c r="B81" s="242" t="s">
        <v>990</v>
      </c>
      <c r="C81" s="160" t="s">
        <v>991</v>
      </c>
      <c r="D81" s="142"/>
      <c r="E81" s="143"/>
      <c r="F81" s="142"/>
      <c r="G81" s="143"/>
      <c r="H81" s="142"/>
      <c r="I81" s="143"/>
      <c r="J81" s="142"/>
      <c r="K81" s="143"/>
      <c r="L81" s="142"/>
      <c r="M81" s="143"/>
      <c r="N81" s="142"/>
      <c r="O81" s="143"/>
      <c r="P81" s="142"/>
      <c r="Q81" s="143"/>
      <c r="R81" s="132"/>
      <c r="S81" s="223"/>
      <c r="T81" s="132"/>
      <c r="U81" s="223"/>
      <c r="V81" s="226"/>
      <c r="W81" s="226"/>
      <c r="X81" s="223">
        <v>1</v>
      </c>
      <c r="Y81" s="223"/>
      <c r="Z81" s="142"/>
      <c r="AA81" s="143"/>
      <c r="AB81" s="142"/>
      <c r="AC81" s="143"/>
      <c r="AD81" s="142"/>
      <c r="AE81" s="143"/>
      <c r="AF81" s="142"/>
      <c r="AG81" s="143"/>
      <c r="AH81" s="142"/>
      <c r="AI81" s="143"/>
      <c r="AJ81" s="142"/>
      <c r="AK81" s="143"/>
      <c r="AL81" s="142"/>
      <c r="AM81" s="143"/>
      <c r="AN81" s="142"/>
      <c r="AO81" s="143"/>
      <c r="AP81" s="142"/>
      <c r="AQ81" s="143"/>
      <c r="AR81" s="142"/>
      <c r="AS81" s="143"/>
      <c r="AT81" s="142"/>
      <c r="AU81" s="2"/>
    </row>
    <row r="82" spans="1:47" ht="15.75" x14ac:dyDescent="0.2">
      <c r="A82" s="153" t="s">
        <v>851</v>
      </c>
      <c r="B82" s="242" t="s">
        <v>852</v>
      </c>
      <c r="C82" s="160" t="s">
        <v>853</v>
      </c>
      <c r="D82" s="142"/>
      <c r="E82" s="143"/>
      <c r="F82" s="142"/>
      <c r="G82" s="143"/>
      <c r="H82" s="142"/>
      <c r="I82" s="143"/>
      <c r="J82" s="142"/>
      <c r="K82" s="143"/>
      <c r="L82" s="142"/>
      <c r="M82" s="143"/>
      <c r="N82" s="142"/>
      <c r="O82" s="143"/>
      <c r="P82" s="142"/>
      <c r="Q82" s="143"/>
      <c r="R82" s="132"/>
      <c r="S82" s="223"/>
      <c r="T82" s="132"/>
      <c r="U82" s="223"/>
      <c r="V82" s="226"/>
      <c r="W82" s="226"/>
      <c r="X82" s="223">
        <v>5</v>
      </c>
      <c r="Y82" s="223"/>
      <c r="Z82" s="142"/>
      <c r="AA82" s="143"/>
      <c r="AB82" s="142"/>
      <c r="AC82" s="143"/>
      <c r="AD82" s="142"/>
      <c r="AE82" s="143"/>
      <c r="AF82" s="142"/>
      <c r="AG82" s="143"/>
      <c r="AH82" s="142"/>
      <c r="AI82" s="143"/>
      <c r="AJ82" s="142"/>
      <c r="AK82" s="143"/>
      <c r="AL82" s="142"/>
      <c r="AM82" s="143"/>
      <c r="AN82" s="142"/>
      <c r="AO82" s="143"/>
      <c r="AP82" s="142"/>
      <c r="AQ82" s="143"/>
      <c r="AR82" s="142"/>
      <c r="AS82" s="143"/>
      <c r="AT82" s="142"/>
      <c r="AU82" s="2"/>
    </row>
    <row r="83" spans="1:47" ht="15.75" x14ac:dyDescent="0.2">
      <c r="A83" s="153" t="s">
        <v>1131</v>
      </c>
      <c r="B83" s="242" t="s">
        <v>1088</v>
      </c>
      <c r="C83" s="160" t="s">
        <v>1132</v>
      </c>
      <c r="D83" s="142"/>
      <c r="E83" s="143"/>
      <c r="F83" s="142"/>
      <c r="G83" s="143"/>
      <c r="H83" s="142"/>
      <c r="I83" s="143"/>
      <c r="J83" s="142"/>
      <c r="K83" s="143"/>
      <c r="L83" s="142"/>
      <c r="M83" s="143"/>
      <c r="N83" s="142"/>
      <c r="O83" s="143"/>
      <c r="P83" s="142"/>
      <c r="Q83" s="143"/>
      <c r="R83" s="132"/>
      <c r="S83" s="223"/>
      <c r="T83" s="132"/>
      <c r="U83" s="223"/>
      <c r="V83" s="226"/>
      <c r="W83" s="226"/>
      <c r="X83" s="223"/>
      <c r="Y83" s="223"/>
      <c r="Z83" s="142"/>
      <c r="AA83" s="143"/>
      <c r="AB83" s="142"/>
      <c r="AC83" s="143"/>
      <c r="AD83" s="142"/>
      <c r="AE83" s="143"/>
      <c r="AF83" s="142"/>
      <c r="AG83" s="143"/>
      <c r="AH83" s="142"/>
      <c r="AI83" s="143"/>
      <c r="AJ83" s="142"/>
      <c r="AK83" s="143"/>
      <c r="AL83" s="142"/>
      <c r="AM83" s="143"/>
      <c r="AN83" s="142"/>
      <c r="AO83" s="143"/>
      <c r="AP83" s="142"/>
      <c r="AQ83" s="143"/>
      <c r="AR83" s="142"/>
      <c r="AS83" s="143"/>
      <c r="AT83" s="142"/>
      <c r="AU83" s="2"/>
    </row>
    <row r="84" spans="1:47" ht="30" x14ac:dyDescent="0.2">
      <c r="A84" s="153" t="s">
        <v>1133</v>
      </c>
      <c r="B84" s="242" t="s">
        <v>1091</v>
      </c>
      <c r="C84" s="160" t="s">
        <v>1134</v>
      </c>
      <c r="D84" s="142"/>
      <c r="E84" s="143"/>
      <c r="F84" s="142"/>
      <c r="G84" s="143"/>
      <c r="H84" s="142"/>
      <c r="I84" s="143"/>
      <c r="J84" s="142"/>
      <c r="K84" s="143"/>
      <c r="L84" s="142"/>
      <c r="M84" s="143"/>
      <c r="N84" s="142"/>
      <c r="O84" s="143"/>
      <c r="P84" s="142"/>
      <c r="Q84" s="143"/>
      <c r="R84" s="132"/>
      <c r="S84" s="223"/>
      <c r="T84" s="132"/>
      <c r="U84" s="223"/>
      <c r="V84" s="226"/>
      <c r="W84" s="226"/>
      <c r="X84" s="223"/>
      <c r="Y84" s="223"/>
      <c r="Z84" s="142"/>
      <c r="AA84" s="143"/>
      <c r="AB84" s="142"/>
      <c r="AC84" s="143"/>
      <c r="AD84" s="142"/>
      <c r="AE84" s="143"/>
      <c r="AF84" s="142"/>
      <c r="AG84" s="143"/>
      <c r="AH84" s="142"/>
      <c r="AI84" s="143"/>
      <c r="AJ84" s="142"/>
      <c r="AK84" s="143"/>
      <c r="AL84" s="142"/>
      <c r="AM84" s="143"/>
      <c r="AN84" s="142"/>
      <c r="AO84" s="143"/>
      <c r="AP84" s="142"/>
      <c r="AQ84" s="143"/>
      <c r="AR84" s="142"/>
      <c r="AS84" s="143"/>
      <c r="AT84" s="142"/>
      <c r="AU84" s="2"/>
    </row>
    <row r="85" spans="1:47" ht="15.75" x14ac:dyDescent="0.2">
      <c r="A85" s="156" t="s">
        <v>407</v>
      </c>
      <c r="B85" s="157" t="s">
        <v>408</v>
      </c>
      <c r="C85" s="156" t="s">
        <v>95</v>
      </c>
      <c r="D85" s="142"/>
      <c r="E85" s="143"/>
      <c r="F85" s="142"/>
      <c r="G85" s="143"/>
      <c r="H85" s="142"/>
      <c r="I85" s="143"/>
      <c r="J85" s="142"/>
      <c r="K85" s="143"/>
      <c r="L85" s="142"/>
      <c r="M85" s="143"/>
      <c r="N85" s="142"/>
      <c r="O85" s="143"/>
      <c r="P85" s="142"/>
      <c r="Q85" s="143"/>
      <c r="R85" s="132"/>
      <c r="S85" s="223"/>
      <c r="T85" s="132"/>
      <c r="U85" s="223"/>
      <c r="V85" s="226"/>
      <c r="W85" s="223">
        <f>SUM(W86:W91)</f>
        <v>6</v>
      </c>
      <c r="X85" s="223">
        <f>SUM(X86:X89)</f>
        <v>10</v>
      </c>
      <c r="Y85" s="223"/>
      <c r="Z85" s="142"/>
      <c r="AA85" s="143"/>
      <c r="AB85" s="142"/>
      <c r="AC85" s="143"/>
      <c r="AD85" s="142"/>
      <c r="AE85" s="143"/>
      <c r="AF85" s="142"/>
      <c r="AG85" s="143"/>
      <c r="AH85" s="142"/>
      <c r="AI85" s="143"/>
      <c r="AJ85" s="142"/>
      <c r="AK85" s="143"/>
      <c r="AL85" s="142"/>
      <c r="AM85" s="143"/>
      <c r="AN85" s="142"/>
      <c r="AO85" s="143"/>
      <c r="AP85" s="142"/>
      <c r="AQ85" s="143"/>
      <c r="AR85" s="142"/>
      <c r="AS85" s="143"/>
      <c r="AT85" s="142"/>
      <c r="AU85" s="2"/>
    </row>
    <row r="86" spans="1:47" ht="15.75" x14ac:dyDescent="0.2">
      <c r="A86" s="153" t="s">
        <v>857</v>
      </c>
      <c r="B86" s="164" t="s">
        <v>858</v>
      </c>
      <c r="C86" s="160" t="s">
        <v>859</v>
      </c>
      <c r="D86" s="142"/>
      <c r="E86" s="143"/>
      <c r="F86" s="142"/>
      <c r="G86" s="143"/>
      <c r="H86" s="142"/>
      <c r="I86" s="143"/>
      <c r="J86" s="142"/>
      <c r="K86" s="143"/>
      <c r="L86" s="142"/>
      <c r="M86" s="143"/>
      <c r="N86" s="142"/>
      <c r="O86" s="143"/>
      <c r="P86" s="142"/>
      <c r="Q86" s="143"/>
      <c r="R86" s="132"/>
      <c r="S86" s="223"/>
      <c r="T86" s="132"/>
      <c r="U86" s="223"/>
      <c r="V86" s="226"/>
      <c r="W86" s="226"/>
      <c r="X86" s="223">
        <v>2</v>
      </c>
      <c r="Y86" s="223"/>
      <c r="Z86" s="142"/>
      <c r="AA86" s="143"/>
      <c r="AB86" s="142"/>
      <c r="AC86" s="143"/>
      <c r="AD86" s="142"/>
      <c r="AE86" s="143"/>
      <c r="AF86" s="142"/>
      <c r="AG86" s="143"/>
      <c r="AH86" s="142"/>
      <c r="AI86" s="143"/>
      <c r="AJ86" s="142"/>
      <c r="AK86" s="143"/>
      <c r="AL86" s="142"/>
      <c r="AM86" s="143"/>
      <c r="AN86" s="142"/>
      <c r="AO86" s="143"/>
      <c r="AP86" s="142"/>
      <c r="AQ86" s="143"/>
      <c r="AR86" s="142"/>
      <c r="AS86" s="143"/>
      <c r="AT86" s="142"/>
      <c r="AU86" s="2"/>
    </row>
    <row r="87" spans="1:47" ht="15.75" x14ac:dyDescent="0.2">
      <c r="A87" s="153" t="s">
        <v>992</v>
      </c>
      <c r="B87" s="242" t="s">
        <v>993</v>
      </c>
      <c r="C87" s="160" t="s">
        <v>994</v>
      </c>
      <c r="D87" s="142"/>
      <c r="E87" s="143"/>
      <c r="F87" s="142"/>
      <c r="G87" s="143"/>
      <c r="H87" s="142"/>
      <c r="I87" s="143"/>
      <c r="J87" s="142"/>
      <c r="K87" s="143"/>
      <c r="L87" s="142"/>
      <c r="M87" s="143"/>
      <c r="N87" s="142"/>
      <c r="O87" s="143"/>
      <c r="P87" s="142"/>
      <c r="Q87" s="143"/>
      <c r="R87" s="132"/>
      <c r="S87" s="223"/>
      <c r="T87" s="132"/>
      <c r="U87" s="223"/>
      <c r="V87" s="226"/>
      <c r="W87" s="226">
        <v>6</v>
      </c>
      <c r="X87" s="223"/>
      <c r="Y87" s="223"/>
      <c r="Z87" s="142"/>
      <c r="AA87" s="143"/>
      <c r="AB87" s="142"/>
      <c r="AC87" s="143"/>
      <c r="AD87" s="142"/>
      <c r="AE87" s="143"/>
      <c r="AF87" s="142"/>
      <c r="AG87" s="143"/>
      <c r="AH87" s="142"/>
      <c r="AI87" s="143"/>
      <c r="AJ87" s="142"/>
      <c r="AK87" s="143"/>
      <c r="AL87" s="142"/>
      <c r="AM87" s="143"/>
      <c r="AN87" s="142"/>
      <c r="AO87" s="143"/>
      <c r="AP87" s="142"/>
      <c r="AQ87" s="143"/>
      <c r="AR87" s="142"/>
      <c r="AS87" s="143"/>
      <c r="AT87" s="142"/>
      <c r="AU87" s="2"/>
    </row>
    <row r="88" spans="1:47" ht="15.75" x14ac:dyDescent="0.2">
      <c r="A88" s="153" t="s">
        <v>995</v>
      </c>
      <c r="B88" s="172" t="s">
        <v>568</v>
      </c>
      <c r="C88" s="160" t="s">
        <v>996</v>
      </c>
      <c r="D88" s="142"/>
      <c r="E88" s="143"/>
      <c r="F88" s="142"/>
      <c r="G88" s="143"/>
      <c r="H88" s="142"/>
      <c r="I88" s="143"/>
      <c r="J88" s="142"/>
      <c r="K88" s="143"/>
      <c r="L88" s="142"/>
      <c r="M88" s="143"/>
      <c r="N88" s="142"/>
      <c r="O88" s="143"/>
      <c r="P88" s="142"/>
      <c r="Q88" s="143"/>
      <c r="R88" s="132"/>
      <c r="S88" s="223"/>
      <c r="T88" s="132"/>
      <c r="U88" s="223"/>
      <c r="V88" s="226"/>
      <c r="W88" s="226"/>
      <c r="X88" s="223">
        <v>4</v>
      </c>
      <c r="Y88" s="223"/>
      <c r="Z88" s="142"/>
      <c r="AA88" s="143"/>
      <c r="AB88" s="142"/>
      <c r="AC88" s="143"/>
      <c r="AD88" s="142"/>
      <c r="AE88" s="143"/>
      <c r="AF88" s="142"/>
      <c r="AG88" s="143"/>
      <c r="AH88" s="142"/>
      <c r="AI88" s="143"/>
      <c r="AJ88" s="142"/>
      <c r="AK88" s="143"/>
      <c r="AL88" s="142"/>
      <c r="AM88" s="143"/>
      <c r="AN88" s="142"/>
      <c r="AO88" s="143"/>
      <c r="AP88" s="142"/>
      <c r="AQ88" s="143"/>
      <c r="AR88" s="142"/>
      <c r="AS88" s="143"/>
      <c r="AT88" s="142"/>
      <c r="AU88" s="2"/>
    </row>
    <row r="89" spans="1:47" ht="30" x14ac:dyDescent="0.2">
      <c r="A89" s="153" t="s">
        <v>1135</v>
      </c>
      <c r="B89" s="242" t="s">
        <v>1136</v>
      </c>
      <c r="C89" s="160" t="s">
        <v>1137</v>
      </c>
      <c r="D89" s="142"/>
      <c r="E89" s="143"/>
      <c r="F89" s="142"/>
      <c r="G89" s="143"/>
      <c r="H89" s="142"/>
      <c r="I89" s="143"/>
      <c r="J89" s="142"/>
      <c r="K89" s="143"/>
      <c r="L89" s="142"/>
      <c r="M89" s="143"/>
      <c r="N89" s="142"/>
      <c r="O89" s="143"/>
      <c r="P89" s="142"/>
      <c r="Q89" s="143"/>
      <c r="R89" s="132"/>
      <c r="S89" s="223"/>
      <c r="T89" s="132"/>
      <c r="U89" s="223"/>
      <c r="V89" s="226"/>
      <c r="W89" s="226"/>
      <c r="X89" s="223">
        <v>4</v>
      </c>
      <c r="Y89" s="223"/>
      <c r="Z89" s="142"/>
      <c r="AA89" s="143"/>
      <c r="AB89" s="142"/>
      <c r="AC89" s="143"/>
      <c r="AD89" s="142"/>
      <c r="AE89" s="143"/>
      <c r="AF89" s="142"/>
      <c r="AG89" s="143"/>
      <c r="AH89" s="142"/>
      <c r="AI89" s="143"/>
      <c r="AJ89" s="142"/>
      <c r="AK89" s="143"/>
      <c r="AL89" s="142"/>
      <c r="AM89" s="143"/>
      <c r="AN89" s="142"/>
      <c r="AO89" s="143"/>
      <c r="AP89" s="142"/>
      <c r="AQ89" s="143"/>
      <c r="AR89" s="142"/>
      <c r="AS89" s="143"/>
      <c r="AT89" s="142"/>
      <c r="AU89" s="2"/>
    </row>
    <row r="90" spans="1:47" ht="15.75" x14ac:dyDescent="0.2">
      <c r="A90" s="156" t="s">
        <v>412</v>
      </c>
      <c r="B90" s="157" t="s">
        <v>413</v>
      </c>
      <c r="C90" s="156" t="s">
        <v>95</v>
      </c>
      <c r="D90" s="142"/>
      <c r="E90" s="143"/>
      <c r="F90" s="142"/>
      <c r="G90" s="143"/>
      <c r="H90" s="142"/>
      <c r="I90" s="143"/>
      <c r="J90" s="142"/>
      <c r="K90" s="143"/>
      <c r="L90" s="142"/>
      <c r="M90" s="143"/>
      <c r="N90" s="142"/>
      <c r="O90" s="143"/>
      <c r="P90" s="142"/>
      <c r="Q90" s="143"/>
      <c r="R90" s="132"/>
      <c r="S90" s="223"/>
      <c r="T90" s="132"/>
      <c r="U90" s="223"/>
      <c r="V90" s="226"/>
      <c r="W90" s="223"/>
      <c r="X90" s="223">
        <f>SUM(X91)</f>
        <v>3</v>
      </c>
      <c r="Y90" s="223"/>
      <c r="Z90" s="142"/>
      <c r="AA90" s="143"/>
      <c r="AB90" s="142"/>
      <c r="AC90" s="143"/>
      <c r="AD90" s="142"/>
      <c r="AE90" s="143"/>
      <c r="AF90" s="142"/>
      <c r="AG90" s="143"/>
      <c r="AH90" s="142"/>
      <c r="AI90" s="143"/>
      <c r="AJ90" s="142"/>
      <c r="AK90" s="143"/>
      <c r="AL90" s="142"/>
      <c r="AM90" s="143"/>
      <c r="AN90" s="142"/>
      <c r="AO90" s="143"/>
      <c r="AP90" s="142"/>
      <c r="AQ90" s="143"/>
      <c r="AR90" s="142"/>
      <c r="AS90" s="143"/>
      <c r="AT90" s="142"/>
      <c r="AU90" s="2"/>
    </row>
    <row r="91" spans="1:47" ht="15.75" x14ac:dyDescent="0.2">
      <c r="A91" s="153" t="s">
        <v>865</v>
      </c>
      <c r="B91" s="242" t="s">
        <v>831</v>
      </c>
      <c r="C91" s="160" t="s">
        <v>866</v>
      </c>
      <c r="D91" s="142"/>
      <c r="E91" s="143"/>
      <c r="F91" s="142"/>
      <c r="G91" s="143"/>
      <c r="H91" s="142"/>
      <c r="I91" s="143"/>
      <c r="J91" s="142"/>
      <c r="K91" s="143"/>
      <c r="L91" s="142"/>
      <c r="M91" s="143"/>
      <c r="N91" s="142"/>
      <c r="O91" s="143"/>
      <c r="P91" s="142"/>
      <c r="Q91" s="143"/>
      <c r="R91" s="132"/>
      <c r="S91" s="223"/>
      <c r="T91" s="132"/>
      <c r="U91" s="223"/>
      <c r="V91" s="226"/>
      <c r="W91" s="226"/>
      <c r="X91" s="223">
        <v>3</v>
      </c>
      <c r="Y91" s="223"/>
      <c r="Z91" s="142"/>
      <c r="AA91" s="143"/>
      <c r="AB91" s="142"/>
      <c r="AC91" s="143"/>
      <c r="AD91" s="142"/>
      <c r="AE91" s="143"/>
      <c r="AF91" s="142"/>
      <c r="AG91" s="143"/>
      <c r="AH91" s="142"/>
      <c r="AI91" s="143"/>
      <c r="AJ91" s="142"/>
      <c r="AK91" s="143"/>
      <c r="AL91" s="142"/>
      <c r="AM91" s="143"/>
      <c r="AN91" s="142"/>
      <c r="AO91" s="143"/>
      <c r="AP91" s="142"/>
      <c r="AQ91" s="143"/>
      <c r="AR91" s="142"/>
      <c r="AS91" s="143"/>
      <c r="AT91" s="142"/>
      <c r="AU91" s="2"/>
    </row>
    <row r="92" spans="1:47" ht="15.75" x14ac:dyDescent="0.2">
      <c r="A92" s="156" t="s">
        <v>420</v>
      </c>
      <c r="B92" s="157" t="s">
        <v>421</v>
      </c>
      <c r="C92" s="156" t="s">
        <v>95</v>
      </c>
      <c r="D92" s="142"/>
      <c r="E92" s="143"/>
      <c r="F92" s="142"/>
      <c r="G92" s="143"/>
      <c r="H92" s="142"/>
      <c r="I92" s="143"/>
      <c r="J92" s="142"/>
      <c r="K92" s="143"/>
      <c r="L92" s="142"/>
      <c r="M92" s="143"/>
      <c r="N92" s="142"/>
      <c r="O92" s="143"/>
      <c r="P92" s="142"/>
      <c r="Q92" s="143"/>
      <c r="R92" s="132"/>
      <c r="S92" s="223"/>
      <c r="T92" s="132"/>
      <c r="U92" s="223"/>
      <c r="V92" s="226"/>
      <c r="W92" s="223">
        <f>SUM(W93:W104)</f>
        <v>12</v>
      </c>
      <c r="X92" s="223">
        <f>SUM(X93:X104)</f>
        <v>26</v>
      </c>
      <c r="Y92" s="223"/>
      <c r="Z92" s="142"/>
      <c r="AA92" s="143"/>
      <c r="AB92" s="142"/>
      <c r="AC92" s="143"/>
      <c r="AD92" s="142"/>
      <c r="AE92" s="143"/>
      <c r="AF92" s="142"/>
      <c r="AG92" s="143"/>
      <c r="AH92" s="142"/>
      <c r="AI92" s="143"/>
      <c r="AJ92" s="142"/>
      <c r="AK92" s="143"/>
      <c r="AL92" s="142"/>
      <c r="AM92" s="143"/>
      <c r="AN92" s="142"/>
      <c r="AO92" s="143"/>
      <c r="AP92" s="142"/>
      <c r="AQ92" s="143"/>
      <c r="AR92" s="142"/>
      <c r="AS92" s="143"/>
      <c r="AT92" s="142"/>
      <c r="AU92" s="2"/>
    </row>
    <row r="93" spans="1:47" ht="15.75" x14ac:dyDescent="0.2">
      <c r="A93" s="153" t="s">
        <v>1138</v>
      </c>
      <c r="B93" s="164" t="s">
        <v>1029</v>
      </c>
      <c r="C93" s="160" t="s">
        <v>1139</v>
      </c>
      <c r="D93" s="142"/>
      <c r="E93" s="143"/>
      <c r="F93" s="142"/>
      <c r="G93" s="143"/>
      <c r="H93" s="142"/>
      <c r="I93" s="143"/>
      <c r="J93" s="142"/>
      <c r="K93" s="143"/>
      <c r="L93" s="142"/>
      <c r="M93" s="143"/>
      <c r="N93" s="142"/>
      <c r="O93" s="143"/>
      <c r="P93" s="142"/>
      <c r="Q93" s="143"/>
      <c r="R93" s="132"/>
      <c r="S93" s="223"/>
      <c r="T93" s="132"/>
      <c r="U93" s="223"/>
      <c r="V93" s="226"/>
      <c r="W93" s="226"/>
      <c r="X93" s="223"/>
      <c r="Y93" s="223"/>
      <c r="Z93" s="142"/>
      <c r="AA93" s="143"/>
      <c r="AB93" s="142"/>
      <c r="AC93" s="143"/>
      <c r="AD93" s="142"/>
      <c r="AE93" s="143"/>
      <c r="AF93" s="142"/>
      <c r="AG93" s="143"/>
      <c r="AH93" s="142"/>
      <c r="AI93" s="143"/>
      <c r="AJ93" s="142"/>
      <c r="AK93" s="143"/>
      <c r="AL93" s="142"/>
      <c r="AM93" s="143"/>
      <c r="AN93" s="142"/>
      <c r="AO93" s="143"/>
      <c r="AP93" s="142"/>
      <c r="AQ93" s="143"/>
      <c r="AR93" s="142"/>
      <c r="AS93" s="143"/>
      <c r="AT93" s="142"/>
      <c r="AU93" s="2"/>
    </row>
    <row r="94" spans="1:47" ht="15.75" x14ac:dyDescent="0.2">
      <c r="A94" s="153" t="s">
        <v>667</v>
      </c>
      <c r="B94" s="164" t="s">
        <v>576</v>
      </c>
      <c r="C94" s="160" t="s">
        <v>668</v>
      </c>
      <c r="D94" s="142"/>
      <c r="E94" s="143"/>
      <c r="F94" s="142"/>
      <c r="G94" s="143"/>
      <c r="H94" s="142"/>
      <c r="I94" s="143"/>
      <c r="J94" s="142"/>
      <c r="K94" s="143"/>
      <c r="L94" s="142"/>
      <c r="M94" s="143"/>
      <c r="N94" s="142"/>
      <c r="O94" s="143"/>
      <c r="P94" s="142"/>
      <c r="Q94" s="143"/>
      <c r="R94" s="132"/>
      <c r="S94" s="223"/>
      <c r="T94" s="132"/>
      <c r="U94" s="223"/>
      <c r="V94" s="226"/>
      <c r="W94" s="226"/>
      <c r="X94" s="223">
        <v>2</v>
      </c>
      <c r="Y94" s="223"/>
      <c r="Z94" s="142"/>
      <c r="AA94" s="143"/>
      <c r="AB94" s="142"/>
      <c r="AC94" s="143"/>
      <c r="AD94" s="142"/>
      <c r="AE94" s="143"/>
      <c r="AF94" s="142"/>
      <c r="AG94" s="143"/>
      <c r="AH94" s="142"/>
      <c r="AI94" s="143"/>
      <c r="AJ94" s="142"/>
      <c r="AK94" s="143"/>
      <c r="AL94" s="142"/>
      <c r="AM94" s="143"/>
      <c r="AN94" s="142"/>
      <c r="AO94" s="143"/>
      <c r="AP94" s="142"/>
      <c r="AQ94" s="143"/>
      <c r="AR94" s="142"/>
      <c r="AS94" s="143"/>
      <c r="AT94" s="142"/>
      <c r="AU94" s="2"/>
    </row>
    <row r="95" spans="1:47" ht="15.75" x14ac:dyDescent="0.2">
      <c r="A95" s="153" t="s">
        <v>877</v>
      </c>
      <c r="B95" s="242" t="s">
        <v>878</v>
      </c>
      <c r="C95" s="160" t="s">
        <v>879</v>
      </c>
      <c r="D95" s="142"/>
      <c r="E95" s="143"/>
      <c r="F95" s="142"/>
      <c r="G95" s="143"/>
      <c r="H95" s="142"/>
      <c r="I95" s="143"/>
      <c r="J95" s="142"/>
      <c r="K95" s="143"/>
      <c r="L95" s="142"/>
      <c r="M95" s="143"/>
      <c r="N95" s="142"/>
      <c r="O95" s="143"/>
      <c r="P95" s="142"/>
      <c r="Q95" s="143"/>
      <c r="R95" s="132"/>
      <c r="S95" s="223"/>
      <c r="T95" s="132"/>
      <c r="U95" s="223"/>
      <c r="V95" s="226"/>
      <c r="W95" s="226">
        <v>6</v>
      </c>
      <c r="X95" s="223">
        <v>6</v>
      </c>
      <c r="Y95" s="223"/>
      <c r="Z95" s="142"/>
      <c r="AA95" s="143"/>
      <c r="AB95" s="142"/>
      <c r="AC95" s="143"/>
      <c r="AD95" s="142"/>
      <c r="AE95" s="143"/>
      <c r="AF95" s="142"/>
      <c r="AG95" s="143"/>
      <c r="AH95" s="142"/>
      <c r="AI95" s="143"/>
      <c r="AJ95" s="142"/>
      <c r="AK95" s="143"/>
      <c r="AL95" s="142"/>
      <c r="AM95" s="143"/>
      <c r="AN95" s="142"/>
      <c r="AO95" s="143"/>
      <c r="AP95" s="142"/>
      <c r="AQ95" s="143"/>
      <c r="AR95" s="142"/>
      <c r="AS95" s="143"/>
      <c r="AT95" s="142"/>
      <c r="AU95" s="2"/>
    </row>
    <row r="96" spans="1:47" ht="15.75" x14ac:dyDescent="0.2">
      <c r="A96" s="153" t="s">
        <v>997</v>
      </c>
      <c r="B96" s="164" t="s">
        <v>998</v>
      </c>
      <c r="C96" s="160" t="s">
        <v>999</v>
      </c>
      <c r="D96" s="142"/>
      <c r="E96" s="143"/>
      <c r="F96" s="142"/>
      <c r="G96" s="143"/>
      <c r="H96" s="142"/>
      <c r="I96" s="143"/>
      <c r="J96" s="142"/>
      <c r="K96" s="143"/>
      <c r="L96" s="142"/>
      <c r="M96" s="143"/>
      <c r="N96" s="142"/>
      <c r="O96" s="143"/>
      <c r="P96" s="142"/>
      <c r="Q96" s="143"/>
      <c r="R96" s="132"/>
      <c r="S96" s="223"/>
      <c r="T96" s="132"/>
      <c r="U96" s="223"/>
      <c r="V96" s="226"/>
      <c r="W96" s="226"/>
      <c r="X96" s="223">
        <v>5</v>
      </c>
      <c r="Y96" s="223"/>
      <c r="Z96" s="142"/>
      <c r="AA96" s="143"/>
      <c r="AB96" s="142"/>
      <c r="AC96" s="143"/>
      <c r="AD96" s="142"/>
      <c r="AE96" s="143"/>
      <c r="AF96" s="142"/>
      <c r="AG96" s="143"/>
      <c r="AH96" s="142"/>
      <c r="AI96" s="143"/>
      <c r="AJ96" s="142"/>
      <c r="AK96" s="143"/>
      <c r="AL96" s="142"/>
      <c r="AM96" s="143"/>
      <c r="AN96" s="142"/>
      <c r="AO96" s="143"/>
      <c r="AP96" s="142"/>
      <c r="AQ96" s="143"/>
      <c r="AR96" s="142"/>
      <c r="AS96" s="143"/>
      <c r="AT96" s="142"/>
      <c r="AU96" s="2"/>
    </row>
    <row r="97" spans="1:47" ht="15.75" x14ac:dyDescent="0.2">
      <c r="A97" s="153" t="s">
        <v>1000</v>
      </c>
      <c r="B97" s="172" t="s">
        <v>797</v>
      </c>
      <c r="C97" s="160" t="s">
        <v>1001</v>
      </c>
      <c r="D97" s="142"/>
      <c r="E97" s="143"/>
      <c r="F97" s="142"/>
      <c r="G97" s="143"/>
      <c r="H97" s="142"/>
      <c r="I97" s="143"/>
      <c r="J97" s="142"/>
      <c r="K97" s="143"/>
      <c r="L97" s="142"/>
      <c r="M97" s="143"/>
      <c r="N97" s="142"/>
      <c r="O97" s="143"/>
      <c r="P97" s="142"/>
      <c r="Q97" s="143"/>
      <c r="R97" s="132"/>
      <c r="S97" s="223"/>
      <c r="T97" s="132"/>
      <c r="U97" s="223"/>
      <c r="V97" s="226"/>
      <c r="W97" s="226"/>
      <c r="X97" s="223">
        <v>3</v>
      </c>
      <c r="Y97" s="223"/>
      <c r="Z97" s="142"/>
      <c r="AA97" s="143"/>
      <c r="AB97" s="142"/>
      <c r="AC97" s="143"/>
      <c r="AD97" s="142"/>
      <c r="AE97" s="143"/>
      <c r="AF97" s="142"/>
      <c r="AG97" s="143"/>
      <c r="AH97" s="142"/>
      <c r="AI97" s="143"/>
      <c r="AJ97" s="142"/>
      <c r="AK97" s="143"/>
      <c r="AL97" s="142"/>
      <c r="AM97" s="143"/>
      <c r="AN97" s="142"/>
      <c r="AO97" s="143"/>
      <c r="AP97" s="142"/>
      <c r="AQ97" s="143"/>
      <c r="AR97" s="142"/>
      <c r="AS97" s="143"/>
      <c r="AT97" s="142"/>
      <c r="AU97" s="2"/>
    </row>
    <row r="98" spans="1:47" ht="30" x14ac:dyDescent="0.2">
      <c r="A98" s="153" t="s">
        <v>1002</v>
      </c>
      <c r="B98" s="242" t="s">
        <v>800</v>
      </c>
      <c r="C98" s="160" t="s">
        <v>1003</v>
      </c>
      <c r="D98" s="142"/>
      <c r="E98" s="143"/>
      <c r="F98" s="142"/>
      <c r="G98" s="143"/>
      <c r="H98" s="142"/>
      <c r="I98" s="143"/>
      <c r="J98" s="142"/>
      <c r="K98" s="143"/>
      <c r="L98" s="142"/>
      <c r="M98" s="143"/>
      <c r="N98" s="142"/>
      <c r="O98" s="143"/>
      <c r="P98" s="142"/>
      <c r="Q98" s="143"/>
      <c r="R98" s="132"/>
      <c r="S98" s="223"/>
      <c r="T98" s="132"/>
      <c r="U98" s="223"/>
      <c r="V98" s="226"/>
      <c r="W98" s="226"/>
      <c r="X98" s="223"/>
      <c r="Y98" s="223"/>
      <c r="Z98" s="142"/>
      <c r="AA98" s="143"/>
      <c r="AB98" s="142"/>
      <c r="AC98" s="143"/>
      <c r="AD98" s="142"/>
      <c r="AE98" s="143"/>
      <c r="AF98" s="142"/>
      <c r="AG98" s="143"/>
      <c r="AH98" s="142"/>
      <c r="AI98" s="143"/>
      <c r="AJ98" s="142"/>
      <c r="AK98" s="143"/>
      <c r="AL98" s="142"/>
      <c r="AM98" s="143"/>
      <c r="AN98" s="142"/>
      <c r="AO98" s="143"/>
      <c r="AP98" s="142"/>
      <c r="AQ98" s="143"/>
      <c r="AR98" s="142"/>
      <c r="AS98" s="143"/>
      <c r="AT98" s="142"/>
      <c r="AU98" s="2"/>
    </row>
    <row r="99" spans="1:47" ht="15.75" x14ac:dyDescent="0.2">
      <c r="A99" s="153" t="s">
        <v>1004</v>
      </c>
      <c r="B99" s="172" t="s">
        <v>1005</v>
      </c>
      <c r="C99" s="160" t="s">
        <v>1006</v>
      </c>
      <c r="D99" s="142"/>
      <c r="E99" s="143"/>
      <c r="F99" s="142"/>
      <c r="G99" s="143"/>
      <c r="H99" s="142"/>
      <c r="I99" s="143"/>
      <c r="J99" s="142"/>
      <c r="K99" s="143"/>
      <c r="L99" s="142"/>
      <c r="M99" s="143"/>
      <c r="N99" s="142"/>
      <c r="O99" s="143"/>
      <c r="P99" s="142"/>
      <c r="Q99" s="143"/>
      <c r="R99" s="132"/>
      <c r="S99" s="223"/>
      <c r="T99" s="132"/>
      <c r="U99" s="223"/>
      <c r="V99" s="226"/>
      <c r="W99" s="226"/>
      <c r="X99" s="223">
        <v>2</v>
      </c>
      <c r="Y99" s="223"/>
      <c r="Z99" s="142"/>
      <c r="AA99" s="143"/>
      <c r="AB99" s="142"/>
      <c r="AC99" s="143"/>
      <c r="AD99" s="142"/>
      <c r="AE99" s="143"/>
      <c r="AF99" s="142"/>
      <c r="AG99" s="143"/>
      <c r="AH99" s="142"/>
      <c r="AI99" s="143"/>
      <c r="AJ99" s="142"/>
      <c r="AK99" s="143"/>
      <c r="AL99" s="142"/>
      <c r="AM99" s="143"/>
      <c r="AN99" s="142"/>
      <c r="AO99" s="143"/>
      <c r="AP99" s="142"/>
      <c r="AQ99" s="143"/>
      <c r="AR99" s="142"/>
      <c r="AS99" s="143"/>
      <c r="AT99" s="142"/>
      <c r="AU99" s="2"/>
    </row>
    <row r="100" spans="1:47" ht="15.75" x14ac:dyDescent="0.2">
      <c r="A100" s="153" t="s">
        <v>1140</v>
      </c>
      <c r="B100" s="242" t="s">
        <v>1141</v>
      </c>
      <c r="C100" s="160" t="s">
        <v>1142</v>
      </c>
      <c r="D100" s="142"/>
      <c r="E100" s="143"/>
      <c r="F100" s="142"/>
      <c r="G100" s="143"/>
      <c r="H100" s="142"/>
      <c r="I100" s="143"/>
      <c r="J100" s="142"/>
      <c r="K100" s="143"/>
      <c r="L100" s="142"/>
      <c r="M100" s="143"/>
      <c r="N100" s="142"/>
      <c r="O100" s="143"/>
      <c r="P100" s="142"/>
      <c r="Q100" s="143"/>
      <c r="R100" s="132"/>
      <c r="S100" s="223"/>
      <c r="T100" s="132"/>
      <c r="U100" s="223"/>
      <c r="V100" s="226"/>
      <c r="W100" s="226"/>
      <c r="X100" s="223"/>
      <c r="Y100" s="223"/>
      <c r="Z100" s="142"/>
      <c r="AA100" s="143"/>
      <c r="AB100" s="142"/>
      <c r="AC100" s="143"/>
      <c r="AD100" s="142"/>
      <c r="AE100" s="143"/>
      <c r="AF100" s="142"/>
      <c r="AG100" s="143"/>
      <c r="AH100" s="142"/>
      <c r="AI100" s="143"/>
      <c r="AJ100" s="142"/>
      <c r="AK100" s="143"/>
      <c r="AL100" s="142"/>
      <c r="AM100" s="143"/>
      <c r="AN100" s="142"/>
      <c r="AO100" s="143"/>
      <c r="AP100" s="142"/>
      <c r="AQ100" s="143"/>
      <c r="AR100" s="142"/>
      <c r="AS100" s="143"/>
      <c r="AT100" s="142"/>
      <c r="AU100" s="2"/>
    </row>
    <row r="101" spans="1:47" ht="15.75" x14ac:dyDescent="0.2">
      <c r="A101" s="153" t="s">
        <v>1143</v>
      </c>
      <c r="B101" s="242" t="s">
        <v>1144</v>
      </c>
      <c r="C101" s="160" t="s">
        <v>1145</v>
      </c>
      <c r="D101" s="142"/>
      <c r="E101" s="143"/>
      <c r="F101" s="142"/>
      <c r="G101" s="143"/>
      <c r="H101" s="142"/>
      <c r="I101" s="143"/>
      <c r="J101" s="142"/>
      <c r="K101" s="143"/>
      <c r="L101" s="142"/>
      <c r="M101" s="143"/>
      <c r="N101" s="142"/>
      <c r="O101" s="143"/>
      <c r="P101" s="142"/>
      <c r="Q101" s="143"/>
      <c r="R101" s="132"/>
      <c r="S101" s="223"/>
      <c r="T101" s="132"/>
      <c r="U101" s="223"/>
      <c r="V101" s="226"/>
      <c r="W101" s="226"/>
      <c r="X101" s="223"/>
      <c r="Y101" s="223"/>
      <c r="Z101" s="142"/>
      <c r="AA101" s="143"/>
      <c r="AB101" s="142"/>
      <c r="AC101" s="143"/>
      <c r="AD101" s="142"/>
      <c r="AE101" s="143"/>
      <c r="AF101" s="142"/>
      <c r="AG101" s="143"/>
      <c r="AH101" s="142"/>
      <c r="AI101" s="143"/>
      <c r="AJ101" s="142"/>
      <c r="AK101" s="143"/>
      <c r="AL101" s="142"/>
      <c r="AM101" s="143"/>
      <c r="AN101" s="142"/>
      <c r="AO101" s="143"/>
      <c r="AP101" s="142"/>
      <c r="AQ101" s="143"/>
      <c r="AR101" s="142"/>
      <c r="AS101" s="143"/>
      <c r="AT101" s="142"/>
      <c r="AU101" s="2"/>
    </row>
    <row r="102" spans="1:47" ht="15.75" x14ac:dyDescent="0.2">
      <c r="A102" s="153" t="s">
        <v>1007</v>
      </c>
      <c r="B102" s="242" t="s">
        <v>523</v>
      </c>
      <c r="C102" s="160" t="s">
        <v>1008</v>
      </c>
      <c r="D102" s="142"/>
      <c r="E102" s="143"/>
      <c r="F102" s="142"/>
      <c r="G102" s="143"/>
      <c r="H102" s="142"/>
      <c r="I102" s="143"/>
      <c r="J102" s="142"/>
      <c r="K102" s="143"/>
      <c r="L102" s="142"/>
      <c r="M102" s="143"/>
      <c r="N102" s="142"/>
      <c r="O102" s="143"/>
      <c r="P102" s="142"/>
      <c r="Q102" s="143"/>
      <c r="R102" s="132"/>
      <c r="S102" s="223"/>
      <c r="T102" s="132"/>
      <c r="U102" s="223"/>
      <c r="V102" s="226"/>
      <c r="W102" s="226"/>
      <c r="X102" s="223">
        <v>2</v>
      </c>
      <c r="Y102" s="223"/>
      <c r="Z102" s="142"/>
      <c r="AA102" s="143"/>
      <c r="AB102" s="142"/>
      <c r="AC102" s="143"/>
      <c r="AD102" s="142"/>
      <c r="AE102" s="143"/>
      <c r="AF102" s="142"/>
      <c r="AG102" s="143"/>
      <c r="AH102" s="142"/>
      <c r="AI102" s="143"/>
      <c r="AJ102" s="142"/>
      <c r="AK102" s="143"/>
      <c r="AL102" s="142"/>
      <c r="AM102" s="143"/>
      <c r="AN102" s="142"/>
      <c r="AO102" s="143"/>
      <c r="AP102" s="142"/>
      <c r="AQ102" s="143"/>
      <c r="AR102" s="142"/>
      <c r="AS102" s="143"/>
      <c r="AT102" s="142"/>
      <c r="AU102" s="2"/>
    </row>
    <row r="103" spans="1:47" ht="15.75" x14ac:dyDescent="0.2">
      <c r="A103" s="153" t="s">
        <v>1009</v>
      </c>
      <c r="B103" s="242" t="s">
        <v>1010</v>
      </c>
      <c r="C103" s="160" t="s">
        <v>1011</v>
      </c>
      <c r="D103" s="142"/>
      <c r="E103" s="143"/>
      <c r="F103" s="142"/>
      <c r="G103" s="143"/>
      <c r="H103" s="142"/>
      <c r="I103" s="143"/>
      <c r="J103" s="142"/>
      <c r="K103" s="143"/>
      <c r="L103" s="142"/>
      <c r="M103" s="143"/>
      <c r="N103" s="142"/>
      <c r="O103" s="143"/>
      <c r="P103" s="142"/>
      <c r="Q103" s="143"/>
      <c r="R103" s="132"/>
      <c r="S103" s="223"/>
      <c r="T103" s="132"/>
      <c r="U103" s="223"/>
      <c r="V103" s="226"/>
      <c r="W103" s="226">
        <v>6</v>
      </c>
      <c r="X103" s="223">
        <v>6</v>
      </c>
      <c r="Y103" s="223"/>
      <c r="Z103" s="142"/>
      <c r="AA103" s="143"/>
      <c r="AB103" s="142"/>
      <c r="AC103" s="143"/>
      <c r="AD103" s="142"/>
      <c r="AE103" s="143"/>
      <c r="AF103" s="142"/>
      <c r="AG103" s="143"/>
      <c r="AH103" s="142"/>
      <c r="AI103" s="143"/>
      <c r="AJ103" s="142"/>
      <c r="AK103" s="143"/>
      <c r="AL103" s="142"/>
      <c r="AM103" s="143"/>
      <c r="AN103" s="142"/>
      <c r="AO103" s="143"/>
      <c r="AP103" s="142"/>
      <c r="AQ103" s="143"/>
      <c r="AR103" s="142"/>
      <c r="AS103" s="143"/>
      <c r="AT103" s="142"/>
      <c r="AU103" s="2"/>
    </row>
    <row r="104" spans="1:47" ht="15.75" x14ac:dyDescent="0.2">
      <c r="A104" s="153" t="s">
        <v>1146</v>
      </c>
      <c r="B104" s="242" t="s">
        <v>1147</v>
      </c>
      <c r="C104" s="160" t="s">
        <v>1148</v>
      </c>
      <c r="D104" s="142"/>
      <c r="E104" s="143"/>
      <c r="F104" s="142"/>
      <c r="G104" s="143"/>
      <c r="H104" s="142"/>
      <c r="I104" s="143"/>
      <c r="J104" s="142"/>
      <c r="K104" s="143"/>
      <c r="L104" s="142"/>
      <c r="M104" s="143"/>
      <c r="N104" s="142"/>
      <c r="O104" s="143"/>
      <c r="P104" s="142"/>
      <c r="Q104" s="143"/>
      <c r="R104" s="132"/>
      <c r="S104" s="223"/>
      <c r="T104" s="132"/>
      <c r="U104" s="223"/>
      <c r="V104" s="226"/>
      <c r="W104" s="226"/>
      <c r="X104" s="223"/>
      <c r="Y104" s="223"/>
      <c r="Z104" s="142"/>
      <c r="AA104" s="143"/>
      <c r="AB104" s="142"/>
      <c r="AC104" s="143"/>
      <c r="AD104" s="142"/>
      <c r="AE104" s="143"/>
      <c r="AF104" s="142"/>
      <c r="AG104" s="143"/>
      <c r="AH104" s="142"/>
      <c r="AI104" s="143"/>
      <c r="AJ104" s="142"/>
      <c r="AK104" s="143"/>
      <c r="AL104" s="142"/>
      <c r="AM104" s="143"/>
      <c r="AN104" s="142"/>
      <c r="AO104" s="143"/>
      <c r="AP104" s="142"/>
      <c r="AQ104" s="143"/>
      <c r="AR104" s="142"/>
      <c r="AS104" s="143"/>
      <c r="AT104" s="142"/>
      <c r="AU104" s="2"/>
    </row>
    <row r="105" spans="1:47" ht="15.75" x14ac:dyDescent="0.2">
      <c r="A105" s="156" t="s">
        <v>428</v>
      </c>
      <c r="B105" s="157" t="s">
        <v>429</v>
      </c>
      <c r="C105" s="156" t="s">
        <v>95</v>
      </c>
      <c r="D105" s="142"/>
      <c r="E105" s="143"/>
      <c r="F105" s="142"/>
      <c r="G105" s="143"/>
      <c r="H105" s="142"/>
      <c r="I105" s="143"/>
      <c r="J105" s="142"/>
      <c r="K105" s="143"/>
      <c r="L105" s="142"/>
      <c r="M105" s="143"/>
      <c r="N105" s="142"/>
      <c r="O105" s="143"/>
      <c r="P105" s="142"/>
      <c r="Q105" s="143"/>
      <c r="R105" s="132"/>
      <c r="S105" s="223"/>
      <c r="T105" s="132"/>
      <c r="U105" s="223"/>
      <c r="V105" s="226"/>
      <c r="W105" s="223"/>
      <c r="X105" s="223">
        <f>SUM(X106:X111)</f>
        <v>21</v>
      </c>
      <c r="Y105" s="223"/>
      <c r="Z105" s="142"/>
      <c r="AA105" s="143"/>
      <c r="AB105" s="142"/>
      <c r="AC105" s="143"/>
      <c r="AD105" s="142"/>
      <c r="AE105" s="143"/>
      <c r="AF105" s="142"/>
      <c r="AG105" s="143"/>
      <c r="AH105" s="142"/>
      <c r="AI105" s="143"/>
      <c r="AJ105" s="142"/>
      <c r="AK105" s="143"/>
      <c r="AL105" s="142"/>
      <c r="AM105" s="143"/>
      <c r="AN105" s="142"/>
      <c r="AO105" s="143"/>
      <c r="AP105" s="142"/>
      <c r="AQ105" s="143"/>
      <c r="AR105" s="142"/>
      <c r="AS105" s="143"/>
      <c r="AT105" s="142"/>
      <c r="AU105" s="2"/>
    </row>
    <row r="106" spans="1:47" ht="15.75" x14ac:dyDescent="0.2">
      <c r="A106" s="153" t="s">
        <v>683</v>
      </c>
      <c r="B106" s="242" t="s">
        <v>576</v>
      </c>
      <c r="C106" s="160" t="s">
        <v>684</v>
      </c>
      <c r="D106" s="142"/>
      <c r="E106" s="143"/>
      <c r="F106" s="142"/>
      <c r="G106" s="143"/>
      <c r="H106" s="142"/>
      <c r="I106" s="143"/>
      <c r="J106" s="142"/>
      <c r="K106" s="143"/>
      <c r="L106" s="142"/>
      <c r="M106" s="143"/>
      <c r="N106" s="142"/>
      <c r="O106" s="143"/>
      <c r="P106" s="142"/>
      <c r="Q106" s="143"/>
      <c r="R106" s="132"/>
      <c r="S106" s="223"/>
      <c r="T106" s="132"/>
      <c r="U106" s="223"/>
      <c r="V106" s="226"/>
      <c r="W106" s="226"/>
      <c r="X106" s="223">
        <v>4</v>
      </c>
      <c r="Y106" s="223"/>
      <c r="Z106" s="142"/>
      <c r="AA106" s="143"/>
      <c r="AB106" s="142"/>
      <c r="AC106" s="143"/>
      <c r="AD106" s="142"/>
      <c r="AE106" s="143"/>
      <c r="AF106" s="142"/>
      <c r="AG106" s="143"/>
      <c r="AH106" s="142"/>
      <c r="AI106" s="143"/>
      <c r="AJ106" s="142"/>
      <c r="AK106" s="143"/>
      <c r="AL106" s="142"/>
      <c r="AM106" s="143"/>
      <c r="AN106" s="142"/>
      <c r="AO106" s="143"/>
      <c r="AP106" s="142"/>
      <c r="AQ106" s="143"/>
      <c r="AR106" s="142"/>
      <c r="AS106" s="143"/>
      <c r="AT106" s="142"/>
      <c r="AU106" s="2"/>
    </row>
    <row r="107" spans="1:47" ht="15.75" x14ac:dyDescent="0.2">
      <c r="A107" s="153" t="s">
        <v>882</v>
      </c>
      <c r="B107" s="242" t="s">
        <v>806</v>
      </c>
      <c r="C107" s="160" t="s">
        <v>883</v>
      </c>
      <c r="D107" s="142"/>
      <c r="E107" s="143"/>
      <c r="F107" s="142"/>
      <c r="G107" s="143"/>
      <c r="H107" s="142"/>
      <c r="I107" s="143"/>
      <c r="J107" s="142"/>
      <c r="K107" s="143"/>
      <c r="L107" s="142"/>
      <c r="M107" s="143"/>
      <c r="N107" s="142"/>
      <c r="O107" s="143"/>
      <c r="P107" s="142"/>
      <c r="Q107" s="143"/>
      <c r="R107" s="132"/>
      <c r="S107" s="223"/>
      <c r="T107" s="132"/>
      <c r="U107" s="223"/>
      <c r="V107" s="226"/>
      <c r="W107" s="226"/>
      <c r="X107" s="223">
        <v>8</v>
      </c>
      <c r="Y107" s="223"/>
      <c r="Z107" s="142"/>
      <c r="AA107" s="143"/>
      <c r="AB107" s="142"/>
      <c r="AC107" s="143"/>
      <c r="AD107" s="142"/>
      <c r="AE107" s="143"/>
      <c r="AF107" s="142"/>
      <c r="AG107" s="143"/>
      <c r="AH107" s="142"/>
      <c r="AI107" s="143"/>
      <c r="AJ107" s="142"/>
      <c r="AK107" s="143"/>
      <c r="AL107" s="142"/>
      <c r="AM107" s="143"/>
      <c r="AN107" s="142"/>
      <c r="AO107" s="143"/>
      <c r="AP107" s="142"/>
      <c r="AQ107" s="143"/>
      <c r="AR107" s="142"/>
      <c r="AS107" s="143"/>
      <c r="AT107" s="142"/>
      <c r="AU107" s="2"/>
    </row>
    <row r="108" spans="1:47" ht="15.75" x14ac:dyDescent="0.2">
      <c r="A108" s="153" t="s">
        <v>1015</v>
      </c>
      <c r="B108" s="242" t="s">
        <v>1016</v>
      </c>
      <c r="C108" s="160" t="s">
        <v>1017</v>
      </c>
      <c r="D108" s="142"/>
      <c r="E108" s="143"/>
      <c r="F108" s="142"/>
      <c r="G108" s="143"/>
      <c r="H108" s="142"/>
      <c r="I108" s="143"/>
      <c r="J108" s="142"/>
      <c r="K108" s="143"/>
      <c r="L108" s="142"/>
      <c r="M108" s="143"/>
      <c r="N108" s="142"/>
      <c r="O108" s="143"/>
      <c r="P108" s="142"/>
      <c r="Q108" s="143"/>
      <c r="R108" s="132"/>
      <c r="S108" s="223"/>
      <c r="T108" s="132"/>
      <c r="U108" s="223"/>
      <c r="V108" s="226"/>
      <c r="W108" s="226"/>
      <c r="X108" s="223">
        <v>6</v>
      </c>
      <c r="Y108" s="223"/>
      <c r="Z108" s="142"/>
      <c r="AA108" s="143"/>
      <c r="AB108" s="142"/>
      <c r="AC108" s="143"/>
      <c r="AD108" s="142"/>
      <c r="AE108" s="143"/>
      <c r="AF108" s="142"/>
      <c r="AG108" s="143"/>
      <c r="AH108" s="142"/>
      <c r="AI108" s="143"/>
      <c r="AJ108" s="142"/>
      <c r="AK108" s="143"/>
      <c r="AL108" s="142"/>
      <c r="AM108" s="143"/>
      <c r="AN108" s="142"/>
      <c r="AO108" s="143"/>
      <c r="AP108" s="142"/>
      <c r="AQ108" s="143"/>
      <c r="AR108" s="142"/>
      <c r="AS108" s="143"/>
      <c r="AT108" s="142"/>
      <c r="AU108" s="2"/>
    </row>
    <row r="109" spans="1:47" ht="15.75" x14ac:dyDescent="0.2">
      <c r="A109" s="153" t="s">
        <v>1024</v>
      </c>
      <c r="B109" s="172" t="s">
        <v>797</v>
      </c>
      <c r="C109" s="160" t="s">
        <v>1025</v>
      </c>
      <c r="D109" s="142"/>
      <c r="E109" s="143"/>
      <c r="F109" s="142"/>
      <c r="G109" s="143"/>
      <c r="H109" s="142"/>
      <c r="I109" s="143"/>
      <c r="J109" s="142"/>
      <c r="K109" s="143"/>
      <c r="L109" s="142"/>
      <c r="M109" s="143"/>
      <c r="N109" s="142"/>
      <c r="O109" s="143"/>
      <c r="P109" s="142"/>
      <c r="Q109" s="143"/>
      <c r="R109" s="132"/>
      <c r="S109" s="223"/>
      <c r="T109" s="132"/>
      <c r="U109" s="223"/>
      <c r="V109" s="226"/>
      <c r="W109" s="226"/>
      <c r="X109" s="223">
        <v>3</v>
      </c>
      <c r="Y109" s="223"/>
      <c r="Z109" s="142"/>
      <c r="AA109" s="143"/>
      <c r="AB109" s="142"/>
      <c r="AC109" s="143"/>
      <c r="AD109" s="142"/>
      <c r="AE109" s="143"/>
      <c r="AF109" s="142"/>
      <c r="AG109" s="143"/>
      <c r="AH109" s="142"/>
      <c r="AI109" s="143"/>
      <c r="AJ109" s="142"/>
      <c r="AK109" s="143"/>
      <c r="AL109" s="142"/>
      <c r="AM109" s="143"/>
      <c r="AN109" s="142"/>
      <c r="AO109" s="143"/>
      <c r="AP109" s="142"/>
      <c r="AQ109" s="143"/>
      <c r="AR109" s="142"/>
      <c r="AS109" s="143"/>
      <c r="AT109" s="142"/>
      <c r="AU109" s="2"/>
    </row>
    <row r="110" spans="1:47" ht="30" x14ac:dyDescent="0.2">
      <c r="A110" s="153" t="s">
        <v>1026</v>
      </c>
      <c r="B110" s="242" t="s">
        <v>800</v>
      </c>
      <c r="C110" s="160" t="s">
        <v>1027</v>
      </c>
      <c r="D110" s="142"/>
      <c r="E110" s="143"/>
      <c r="F110" s="142"/>
      <c r="G110" s="143"/>
      <c r="H110" s="142"/>
      <c r="I110" s="143"/>
      <c r="J110" s="142"/>
      <c r="K110" s="143"/>
      <c r="L110" s="142"/>
      <c r="M110" s="143"/>
      <c r="N110" s="142"/>
      <c r="O110" s="143"/>
      <c r="P110" s="142"/>
      <c r="Q110" s="143"/>
      <c r="R110" s="132"/>
      <c r="S110" s="223"/>
      <c r="T110" s="132"/>
      <c r="U110" s="223"/>
      <c r="V110" s="226"/>
      <c r="W110" s="226"/>
      <c r="X110" s="223"/>
      <c r="Y110" s="223"/>
      <c r="Z110" s="142"/>
      <c r="AA110" s="143"/>
      <c r="AB110" s="142"/>
      <c r="AC110" s="143"/>
      <c r="AD110" s="142"/>
      <c r="AE110" s="143"/>
      <c r="AF110" s="142"/>
      <c r="AG110" s="143"/>
      <c r="AH110" s="142"/>
      <c r="AI110" s="143"/>
      <c r="AJ110" s="142"/>
      <c r="AK110" s="143"/>
      <c r="AL110" s="142"/>
      <c r="AM110" s="143"/>
      <c r="AN110" s="142"/>
      <c r="AO110" s="143"/>
      <c r="AP110" s="142"/>
      <c r="AQ110" s="143"/>
      <c r="AR110" s="142"/>
      <c r="AS110" s="143"/>
      <c r="AT110" s="142"/>
      <c r="AU110" s="2"/>
    </row>
    <row r="111" spans="1:47" ht="30" x14ac:dyDescent="0.2">
      <c r="A111" s="153" t="s">
        <v>1149</v>
      </c>
      <c r="B111" s="242" t="s">
        <v>1150</v>
      </c>
      <c r="C111" s="160" t="s">
        <v>1151</v>
      </c>
      <c r="D111" s="142"/>
      <c r="E111" s="143"/>
      <c r="F111" s="142"/>
      <c r="G111" s="143"/>
      <c r="H111" s="142"/>
      <c r="I111" s="143"/>
      <c r="J111" s="142"/>
      <c r="K111" s="143"/>
      <c r="L111" s="142"/>
      <c r="M111" s="143"/>
      <c r="N111" s="142"/>
      <c r="O111" s="143"/>
      <c r="P111" s="142"/>
      <c r="Q111" s="143"/>
      <c r="R111" s="132"/>
      <c r="S111" s="223"/>
      <c r="T111" s="132"/>
      <c r="U111" s="223"/>
      <c r="V111" s="226"/>
      <c r="W111" s="226"/>
      <c r="X111" s="223"/>
      <c r="Y111" s="223"/>
      <c r="Z111" s="142"/>
      <c r="AA111" s="143"/>
      <c r="AB111" s="142"/>
      <c r="AC111" s="143"/>
      <c r="AD111" s="142"/>
      <c r="AE111" s="143"/>
      <c r="AF111" s="142"/>
      <c r="AG111" s="143"/>
      <c r="AH111" s="142"/>
      <c r="AI111" s="143"/>
      <c r="AJ111" s="142"/>
      <c r="AK111" s="143"/>
      <c r="AL111" s="142"/>
      <c r="AM111" s="143"/>
      <c r="AN111" s="142"/>
      <c r="AO111" s="143"/>
      <c r="AP111" s="142"/>
      <c r="AQ111" s="143"/>
      <c r="AR111" s="142"/>
      <c r="AS111" s="143"/>
      <c r="AT111" s="142"/>
      <c r="AU111" s="2"/>
    </row>
    <row r="112" spans="1:47" ht="15.75" x14ac:dyDescent="0.2">
      <c r="A112" s="156" t="s">
        <v>433</v>
      </c>
      <c r="B112" s="157" t="s">
        <v>434</v>
      </c>
      <c r="C112" s="156" t="s">
        <v>95</v>
      </c>
      <c r="D112" s="142"/>
      <c r="E112" s="143"/>
      <c r="F112" s="142"/>
      <c r="G112" s="143"/>
      <c r="H112" s="142"/>
      <c r="I112" s="143"/>
      <c r="J112" s="142"/>
      <c r="K112" s="143"/>
      <c r="L112" s="142"/>
      <c r="M112" s="143"/>
      <c r="N112" s="142"/>
      <c r="O112" s="143"/>
      <c r="P112" s="142"/>
      <c r="Q112" s="143"/>
      <c r="R112" s="132"/>
      <c r="S112" s="223"/>
      <c r="T112" s="132"/>
      <c r="U112" s="223"/>
      <c r="V112" s="226"/>
      <c r="W112" s="226"/>
      <c r="X112" s="223">
        <f>SUM(X113:X120)</f>
        <v>21</v>
      </c>
      <c r="Y112" s="223"/>
      <c r="Z112" s="142"/>
      <c r="AA112" s="143"/>
      <c r="AB112" s="142"/>
      <c r="AC112" s="143"/>
      <c r="AD112" s="142"/>
      <c r="AE112" s="143"/>
      <c r="AF112" s="142"/>
      <c r="AG112" s="143"/>
      <c r="AH112" s="142"/>
      <c r="AI112" s="143"/>
      <c r="AJ112" s="142"/>
      <c r="AK112" s="143"/>
      <c r="AL112" s="142"/>
      <c r="AM112" s="143"/>
      <c r="AN112" s="142"/>
      <c r="AO112" s="143"/>
      <c r="AP112" s="142"/>
      <c r="AQ112" s="143"/>
      <c r="AR112" s="142"/>
      <c r="AS112" s="143"/>
      <c r="AT112" s="142"/>
      <c r="AU112" s="2"/>
    </row>
    <row r="113" spans="1:47" ht="15.75" x14ac:dyDescent="0.2">
      <c r="A113" s="153" t="s">
        <v>886</v>
      </c>
      <c r="B113" s="241" t="s">
        <v>576</v>
      </c>
      <c r="C113" s="153" t="s">
        <v>887</v>
      </c>
      <c r="D113" s="142"/>
      <c r="E113" s="143"/>
      <c r="F113" s="142"/>
      <c r="G113" s="143"/>
      <c r="H113" s="142"/>
      <c r="I113" s="143"/>
      <c r="J113" s="142"/>
      <c r="K113" s="143"/>
      <c r="L113" s="142"/>
      <c r="M113" s="143"/>
      <c r="N113" s="142"/>
      <c r="O113" s="143"/>
      <c r="P113" s="142"/>
      <c r="Q113" s="143"/>
      <c r="R113" s="132"/>
      <c r="S113" s="223"/>
      <c r="T113" s="132"/>
      <c r="U113" s="223"/>
      <c r="V113" s="226"/>
      <c r="W113" s="226"/>
      <c r="X113" s="223">
        <v>3</v>
      </c>
      <c r="Y113" s="223"/>
      <c r="Z113" s="142"/>
      <c r="AA113" s="143"/>
      <c r="AB113" s="142"/>
      <c r="AC113" s="143"/>
      <c r="AD113" s="142"/>
      <c r="AE113" s="143"/>
      <c r="AF113" s="142"/>
      <c r="AG113" s="143"/>
      <c r="AH113" s="142"/>
      <c r="AI113" s="143"/>
      <c r="AJ113" s="142"/>
      <c r="AK113" s="143"/>
      <c r="AL113" s="142"/>
      <c r="AM113" s="143"/>
      <c r="AN113" s="142"/>
      <c r="AO113" s="143"/>
      <c r="AP113" s="142"/>
      <c r="AQ113" s="143"/>
      <c r="AR113" s="142"/>
      <c r="AS113" s="143"/>
      <c r="AT113" s="142"/>
      <c r="AU113" s="2"/>
    </row>
    <row r="114" spans="1:47" ht="15.75" x14ac:dyDescent="0.2">
      <c r="A114" s="153" t="s">
        <v>1037</v>
      </c>
      <c r="B114" s="243" t="s">
        <v>1038</v>
      </c>
      <c r="C114" s="160" t="s">
        <v>1039</v>
      </c>
      <c r="D114" s="142"/>
      <c r="E114" s="143"/>
      <c r="F114" s="142"/>
      <c r="G114" s="143"/>
      <c r="H114" s="142"/>
      <c r="I114" s="143"/>
      <c r="J114" s="142"/>
      <c r="K114" s="143"/>
      <c r="L114" s="142"/>
      <c r="M114" s="143"/>
      <c r="N114" s="142"/>
      <c r="O114" s="143"/>
      <c r="P114" s="142"/>
      <c r="Q114" s="143"/>
      <c r="R114" s="132"/>
      <c r="S114" s="223"/>
      <c r="T114" s="132"/>
      <c r="U114" s="223"/>
      <c r="V114" s="226"/>
      <c r="W114" s="226"/>
      <c r="X114" s="223">
        <v>5</v>
      </c>
      <c r="Y114" s="223"/>
      <c r="Z114" s="142"/>
      <c r="AA114" s="143"/>
      <c r="AB114" s="142"/>
      <c r="AC114" s="143"/>
      <c r="AD114" s="142"/>
      <c r="AE114" s="143"/>
      <c r="AF114" s="142"/>
      <c r="AG114" s="143"/>
      <c r="AH114" s="142"/>
      <c r="AI114" s="143"/>
      <c r="AJ114" s="142"/>
      <c r="AK114" s="143"/>
      <c r="AL114" s="142"/>
      <c r="AM114" s="143"/>
      <c r="AN114" s="142"/>
      <c r="AO114" s="143"/>
      <c r="AP114" s="142"/>
      <c r="AQ114" s="143"/>
      <c r="AR114" s="142"/>
      <c r="AS114" s="143"/>
      <c r="AT114" s="142"/>
      <c r="AU114" s="2"/>
    </row>
    <row r="115" spans="1:47" ht="15.75" x14ac:dyDescent="0.2">
      <c r="A115" s="153" t="s">
        <v>1152</v>
      </c>
      <c r="B115" s="243" t="s">
        <v>1153</v>
      </c>
      <c r="C115" s="160" t="s">
        <v>1154</v>
      </c>
      <c r="D115" s="142"/>
      <c r="E115" s="143"/>
      <c r="F115" s="142"/>
      <c r="G115" s="143"/>
      <c r="H115" s="142"/>
      <c r="I115" s="143"/>
      <c r="J115" s="142"/>
      <c r="K115" s="143"/>
      <c r="L115" s="142"/>
      <c r="M115" s="143"/>
      <c r="N115" s="142"/>
      <c r="O115" s="143"/>
      <c r="P115" s="142"/>
      <c r="Q115" s="143"/>
      <c r="R115" s="132"/>
      <c r="S115" s="223"/>
      <c r="T115" s="132"/>
      <c r="U115" s="223"/>
      <c r="V115" s="226"/>
      <c r="W115" s="226"/>
      <c r="X115" s="223"/>
      <c r="Y115" s="223"/>
      <c r="Z115" s="142"/>
      <c r="AA115" s="143"/>
      <c r="AB115" s="142"/>
      <c r="AC115" s="143"/>
      <c r="AD115" s="142"/>
      <c r="AE115" s="143"/>
      <c r="AF115" s="142"/>
      <c r="AG115" s="143"/>
      <c r="AH115" s="142"/>
      <c r="AI115" s="143"/>
      <c r="AJ115" s="142"/>
      <c r="AK115" s="143"/>
      <c r="AL115" s="142"/>
      <c r="AM115" s="143"/>
      <c r="AN115" s="142"/>
      <c r="AO115" s="143"/>
      <c r="AP115" s="142"/>
      <c r="AQ115" s="143"/>
      <c r="AR115" s="142"/>
      <c r="AS115" s="143"/>
      <c r="AT115" s="142"/>
      <c r="AU115" s="2"/>
    </row>
    <row r="116" spans="1:47" ht="15.75" x14ac:dyDescent="0.2">
      <c r="A116" s="153" t="s">
        <v>1040</v>
      </c>
      <c r="B116" s="181" t="s">
        <v>1041</v>
      </c>
      <c r="C116" s="160" t="s">
        <v>1042</v>
      </c>
      <c r="D116" s="142"/>
      <c r="E116" s="143"/>
      <c r="F116" s="142"/>
      <c r="G116" s="143"/>
      <c r="H116" s="142"/>
      <c r="I116" s="143"/>
      <c r="J116" s="142"/>
      <c r="K116" s="143"/>
      <c r="L116" s="142"/>
      <c r="M116" s="143"/>
      <c r="N116" s="142"/>
      <c r="O116" s="143"/>
      <c r="P116" s="142"/>
      <c r="Q116" s="143"/>
      <c r="R116" s="132"/>
      <c r="S116" s="223"/>
      <c r="T116" s="132"/>
      <c r="U116" s="223"/>
      <c r="V116" s="226"/>
      <c r="W116" s="226"/>
      <c r="X116" s="223">
        <v>3</v>
      </c>
      <c r="Y116" s="223"/>
      <c r="Z116" s="142"/>
      <c r="AA116" s="143"/>
      <c r="AB116" s="142"/>
      <c r="AC116" s="143"/>
      <c r="AD116" s="142"/>
      <c r="AE116" s="143"/>
      <c r="AF116" s="142"/>
      <c r="AG116" s="143"/>
      <c r="AH116" s="142"/>
      <c r="AI116" s="143"/>
      <c r="AJ116" s="142"/>
      <c r="AK116" s="143"/>
      <c r="AL116" s="142"/>
      <c r="AM116" s="143"/>
      <c r="AN116" s="142"/>
      <c r="AO116" s="143"/>
      <c r="AP116" s="142"/>
      <c r="AQ116" s="143"/>
      <c r="AR116" s="142"/>
      <c r="AS116" s="143"/>
      <c r="AT116" s="142"/>
      <c r="AU116" s="2"/>
    </row>
    <row r="117" spans="1:47" ht="15.75" x14ac:dyDescent="0.2">
      <c r="A117" s="153" t="s">
        <v>1043</v>
      </c>
      <c r="B117" s="242" t="s">
        <v>523</v>
      </c>
      <c r="C117" s="160" t="s">
        <v>1044</v>
      </c>
      <c r="D117" s="142"/>
      <c r="E117" s="143"/>
      <c r="F117" s="142"/>
      <c r="G117" s="143"/>
      <c r="H117" s="142"/>
      <c r="I117" s="143"/>
      <c r="J117" s="142"/>
      <c r="K117" s="143"/>
      <c r="L117" s="142"/>
      <c r="M117" s="143"/>
      <c r="N117" s="142"/>
      <c r="O117" s="143"/>
      <c r="P117" s="142"/>
      <c r="Q117" s="143"/>
      <c r="R117" s="132"/>
      <c r="S117" s="223"/>
      <c r="T117" s="132"/>
      <c r="U117" s="223"/>
      <c r="V117" s="226"/>
      <c r="W117" s="226"/>
      <c r="X117" s="223">
        <v>1</v>
      </c>
      <c r="Y117" s="223"/>
      <c r="Z117" s="142"/>
      <c r="AA117" s="143"/>
      <c r="AB117" s="142"/>
      <c r="AC117" s="143"/>
      <c r="AD117" s="142"/>
      <c r="AE117" s="143"/>
      <c r="AF117" s="142"/>
      <c r="AG117" s="143"/>
      <c r="AH117" s="142"/>
      <c r="AI117" s="143"/>
      <c r="AJ117" s="142"/>
      <c r="AK117" s="143"/>
      <c r="AL117" s="142"/>
      <c r="AM117" s="143"/>
      <c r="AN117" s="142"/>
      <c r="AO117" s="143"/>
      <c r="AP117" s="142"/>
      <c r="AQ117" s="143"/>
      <c r="AR117" s="142"/>
      <c r="AS117" s="143"/>
      <c r="AT117" s="142"/>
      <c r="AU117" s="2"/>
    </row>
    <row r="118" spans="1:47" ht="15.75" x14ac:dyDescent="0.2">
      <c r="A118" s="153" t="s">
        <v>1045</v>
      </c>
      <c r="B118" s="242" t="s">
        <v>1046</v>
      </c>
      <c r="C118" s="160" t="s">
        <v>1047</v>
      </c>
      <c r="D118" s="142"/>
      <c r="E118" s="143"/>
      <c r="F118" s="142"/>
      <c r="G118" s="143"/>
      <c r="H118" s="142"/>
      <c r="I118" s="143"/>
      <c r="J118" s="142"/>
      <c r="K118" s="143"/>
      <c r="L118" s="142"/>
      <c r="M118" s="143"/>
      <c r="N118" s="142"/>
      <c r="O118" s="143"/>
      <c r="P118" s="142"/>
      <c r="Q118" s="143"/>
      <c r="R118" s="132"/>
      <c r="S118" s="223"/>
      <c r="T118" s="132"/>
      <c r="U118" s="223"/>
      <c r="V118" s="226"/>
      <c r="W118" s="226"/>
      <c r="X118" s="223">
        <v>3</v>
      </c>
      <c r="Y118" s="223"/>
      <c r="Z118" s="142"/>
      <c r="AA118" s="143"/>
      <c r="AB118" s="142"/>
      <c r="AC118" s="143"/>
      <c r="AD118" s="142"/>
      <c r="AE118" s="143"/>
      <c r="AF118" s="142"/>
      <c r="AG118" s="143"/>
      <c r="AH118" s="142"/>
      <c r="AI118" s="143"/>
      <c r="AJ118" s="142"/>
      <c r="AK118" s="143"/>
      <c r="AL118" s="142"/>
      <c r="AM118" s="143"/>
      <c r="AN118" s="142"/>
      <c r="AO118" s="143"/>
      <c r="AP118" s="142"/>
      <c r="AQ118" s="143"/>
      <c r="AR118" s="142"/>
      <c r="AS118" s="143"/>
      <c r="AT118" s="142"/>
      <c r="AU118" s="2"/>
    </row>
    <row r="119" spans="1:47" ht="15.75" x14ac:dyDescent="0.2">
      <c r="A119" s="153" t="s">
        <v>888</v>
      </c>
      <c r="B119" s="242" t="s">
        <v>831</v>
      </c>
      <c r="C119" s="160" t="s">
        <v>889</v>
      </c>
      <c r="D119" s="142"/>
      <c r="E119" s="143"/>
      <c r="F119" s="142"/>
      <c r="G119" s="143"/>
      <c r="H119" s="142"/>
      <c r="I119" s="143"/>
      <c r="J119" s="142"/>
      <c r="K119" s="143"/>
      <c r="L119" s="142"/>
      <c r="M119" s="143"/>
      <c r="N119" s="142"/>
      <c r="O119" s="143"/>
      <c r="P119" s="142"/>
      <c r="Q119" s="143"/>
      <c r="R119" s="132"/>
      <c r="S119" s="223"/>
      <c r="T119" s="132"/>
      <c r="U119" s="223"/>
      <c r="V119" s="226"/>
      <c r="W119" s="226"/>
      <c r="X119" s="223">
        <v>6</v>
      </c>
      <c r="Y119" s="223"/>
      <c r="Z119" s="142"/>
      <c r="AA119" s="143"/>
      <c r="AB119" s="142"/>
      <c r="AC119" s="143"/>
      <c r="AD119" s="142"/>
      <c r="AE119" s="143"/>
      <c r="AF119" s="142"/>
      <c r="AG119" s="143"/>
      <c r="AH119" s="142"/>
      <c r="AI119" s="143"/>
      <c r="AJ119" s="142"/>
      <c r="AK119" s="143"/>
      <c r="AL119" s="142"/>
      <c r="AM119" s="143"/>
      <c r="AN119" s="142"/>
      <c r="AO119" s="143"/>
      <c r="AP119" s="142"/>
      <c r="AQ119" s="143"/>
      <c r="AR119" s="142"/>
      <c r="AS119" s="143"/>
      <c r="AT119" s="142"/>
      <c r="AU119" s="2"/>
    </row>
    <row r="120" spans="1:47" ht="15.75" x14ac:dyDescent="0.2">
      <c r="A120" s="153" t="s">
        <v>1155</v>
      </c>
      <c r="B120" s="242" t="s">
        <v>1156</v>
      </c>
      <c r="C120" s="160" t="s">
        <v>1157</v>
      </c>
      <c r="D120" s="142"/>
      <c r="E120" s="143"/>
      <c r="F120" s="142"/>
      <c r="G120" s="143"/>
      <c r="H120" s="142"/>
      <c r="I120" s="143"/>
      <c r="J120" s="142"/>
      <c r="K120" s="143"/>
      <c r="L120" s="142"/>
      <c r="M120" s="143"/>
      <c r="N120" s="142"/>
      <c r="O120" s="143"/>
      <c r="P120" s="142"/>
      <c r="Q120" s="143"/>
      <c r="R120" s="132"/>
      <c r="S120" s="223"/>
      <c r="T120" s="132"/>
      <c r="U120" s="223"/>
      <c r="V120" s="226"/>
      <c r="W120" s="226"/>
      <c r="X120" s="223"/>
      <c r="Y120" s="223"/>
      <c r="Z120" s="142"/>
      <c r="AA120" s="143"/>
      <c r="AB120" s="142"/>
      <c r="AC120" s="143"/>
      <c r="AD120" s="142"/>
      <c r="AE120" s="143"/>
      <c r="AF120" s="142"/>
      <c r="AG120" s="143"/>
      <c r="AH120" s="142"/>
      <c r="AI120" s="143"/>
      <c r="AJ120" s="142"/>
      <c r="AK120" s="143"/>
      <c r="AL120" s="142"/>
      <c r="AM120" s="143"/>
      <c r="AN120" s="142"/>
      <c r="AO120" s="143"/>
      <c r="AP120" s="142"/>
      <c r="AQ120" s="143"/>
      <c r="AR120" s="142"/>
      <c r="AS120" s="143"/>
      <c r="AT120" s="142"/>
      <c r="AU120" s="2"/>
    </row>
    <row r="121" spans="1:47" ht="31.5" x14ac:dyDescent="0.2">
      <c r="A121" s="156" t="s">
        <v>86</v>
      </c>
      <c r="B121" s="157" t="s">
        <v>87</v>
      </c>
      <c r="C121" s="156" t="s">
        <v>95</v>
      </c>
      <c r="D121" s="142"/>
      <c r="E121" s="143"/>
      <c r="F121" s="142"/>
      <c r="G121" s="143"/>
      <c r="H121" s="142"/>
      <c r="I121" s="143"/>
      <c r="J121" s="142"/>
      <c r="K121" s="143"/>
      <c r="L121" s="142"/>
      <c r="M121" s="143"/>
      <c r="N121" s="142"/>
      <c r="O121" s="143"/>
      <c r="P121" s="142"/>
      <c r="Q121" s="143"/>
      <c r="R121" s="132"/>
      <c r="S121" s="223"/>
      <c r="T121" s="132"/>
      <c r="U121" s="223"/>
      <c r="V121" s="226"/>
      <c r="W121" s="226"/>
      <c r="X121" s="223">
        <f>SUM(X122:X123)</f>
        <v>2</v>
      </c>
      <c r="Y121" s="223"/>
      <c r="Z121" s="142"/>
      <c r="AA121" s="143"/>
      <c r="AB121" s="142"/>
      <c r="AC121" s="143"/>
      <c r="AD121" s="142"/>
      <c r="AE121" s="143"/>
      <c r="AF121" s="142"/>
      <c r="AG121" s="143"/>
      <c r="AH121" s="142"/>
      <c r="AI121" s="143"/>
      <c r="AJ121" s="142"/>
      <c r="AK121" s="143"/>
      <c r="AL121" s="142"/>
      <c r="AM121" s="143"/>
      <c r="AN121" s="142"/>
      <c r="AO121" s="143"/>
      <c r="AP121" s="142"/>
      <c r="AQ121" s="143"/>
      <c r="AR121" s="142"/>
      <c r="AS121" s="143"/>
      <c r="AT121" s="142"/>
      <c r="AU121" s="2"/>
    </row>
    <row r="122" spans="1:47" ht="31.5" x14ac:dyDescent="0.2">
      <c r="A122" s="153" t="s">
        <v>715</v>
      </c>
      <c r="B122" s="178" t="s">
        <v>716</v>
      </c>
      <c r="C122" s="160" t="s">
        <v>760</v>
      </c>
      <c r="D122" s="142"/>
      <c r="E122" s="143"/>
      <c r="F122" s="142"/>
      <c r="G122" s="143"/>
      <c r="H122" s="142"/>
      <c r="I122" s="143"/>
      <c r="J122" s="142"/>
      <c r="K122" s="143"/>
      <c r="L122" s="142"/>
      <c r="M122" s="143"/>
      <c r="N122" s="142"/>
      <c r="O122" s="143"/>
      <c r="P122" s="142"/>
      <c r="Q122" s="143"/>
      <c r="R122" s="132"/>
      <c r="S122" s="223"/>
      <c r="T122" s="132"/>
      <c r="U122" s="223"/>
      <c r="V122" s="226"/>
      <c r="W122" s="226"/>
      <c r="X122" s="223">
        <v>1</v>
      </c>
      <c r="Y122" s="223"/>
      <c r="Z122" s="142"/>
      <c r="AA122" s="143"/>
      <c r="AB122" s="142"/>
      <c r="AC122" s="143"/>
      <c r="AD122" s="142"/>
      <c r="AE122" s="143"/>
      <c r="AF122" s="142"/>
      <c r="AG122" s="143"/>
      <c r="AH122" s="142"/>
      <c r="AI122" s="143"/>
      <c r="AJ122" s="142"/>
      <c r="AK122" s="143"/>
      <c r="AL122" s="142"/>
      <c r="AM122" s="143"/>
      <c r="AN122" s="142"/>
      <c r="AO122" s="143"/>
      <c r="AP122" s="142"/>
      <c r="AQ122" s="143"/>
      <c r="AR122" s="142"/>
      <c r="AS122" s="143"/>
      <c r="AT122" s="142"/>
      <c r="AU122" s="2"/>
    </row>
    <row r="123" spans="1:47" ht="47.25" x14ac:dyDescent="0.2">
      <c r="A123" s="153" t="s">
        <v>1158</v>
      </c>
      <c r="B123" s="172" t="s">
        <v>1159</v>
      </c>
      <c r="C123" s="160" t="s">
        <v>1160</v>
      </c>
      <c r="D123" s="142"/>
      <c r="E123" s="143"/>
      <c r="F123" s="142"/>
      <c r="G123" s="143"/>
      <c r="H123" s="142"/>
      <c r="I123" s="143"/>
      <c r="J123" s="142"/>
      <c r="K123" s="143"/>
      <c r="L123" s="142"/>
      <c r="M123" s="143"/>
      <c r="N123" s="142"/>
      <c r="O123" s="143"/>
      <c r="P123" s="142"/>
      <c r="Q123" s="143"/>
      <c r="R123" s="132"/>
      <c r="S123" s="223"/>
      <c r="T123" s="132"/>
      <c r="U123" s="223"/>
      <c r="V123" s="226"/>
      <c r="W123" s="226"/>
      <c r="X123" s="223">
        <v>1</v>
      </c>
      <c r="Y123" s="223"/>
      <c r="Z123" s="142"/>
      <c r="AA123" s="143"/>
      <c r="AB123" s="142"/>
      <c r="AC123" s="143"/>
      <c r="AD123" s="142"/>
      <c r="AE123" s="143"/>
      <c r="AF123" s="142"/>
      <c r="AG123" s="143"/>
      <c r="AH123" s="142"/>
      <c r="AI123" s="143"/>
      <c r="AJ123" s="142"/>
      <c r="AK123" s="143"/>
      <c r="AL123" s="142"/>
      <c r="AM123" s="143"/>
      <c r="AN123" s="142"/>
      <c r="AO123" s="143"/>
      <c r="AP123" s="142"/>
      <c r="AQ123" s="143"/>
      <c r="AR123" s="142"/>
      <c r="AS123" s="143"/>
      <c r="AT123" s="142"/>
      <c r="AU123" s="2"/>
    </row>
    <row r="124" spans="1:47" x14ac:dyDescent="0.2">
      <c r="X124" s="5"/>
    </row>
    <row r="125" spans="1:47" x14ac:dyDescent="0.2">
      <c r="X125" s="5"/>
    </row>
    <row r="126" spans="1:47" x14ac:dyDescent="0.2">
      <c r="X126" s="5"/>
    </row>
    <row r="127" spans="1:47" x14ac:dyDescent="0.2">
      <c r="X127" s="5"/>
    </row>
    <row r="128" spans="1:47" x14ac:dyDescent="0.2">
      <c r="X128" s="5"/>
    </row>
    <row r="129" spans="24:24" x14ac:dyDescent="0.2">
      <c r="X129" s="5"/>
    </row>
    <row r="130" spans="24:24" x14ac:dyDescent="0.2">
      <c r="X130" s="5"/>
    </row>
    <row r="131" spans="24:24" x14ac:dyDescent="0.2">
      <c r="X131" s="5"/>
    </row>
    <row r="132" spans="24:24" x14ac:dyDescent="0.2">
      <c r="X132" s="5"/>
    </row>
    <row r="133" spans="24:24" x14ac:dyDescent="0.2">
      <c r="X133" s="5"/>
    </row>
    <row r="134" spans="24:24" x14ac:dyDescent="0.2">
      <c r="X134" s="5"/>
    </row>
    <row r="135" spans="24:24" x14ac:dyDescent="0.2">
      <c r="X135" s="5"/>
    </row>
    <row r="136" spans="24:24" x14ac:dyDescent="0.2">
      <c r="X136" s="5"/>
    </row>
    <row r="137" spans="24:24" x14ac:dyDescent="0.2">
      <c r="X137" s="5"/>
    </row>
    <row r="138" spans="24:24" x14ac:dyDescent="0.2">
      <c r="X138" s="5"/>
    </row>
    <row r="139" spans="24:24" x14ac:dyDescent="0.2">
      <c r="X139" s="5"/>
    </row>
    <row r="140" spans="24:24" x14ac:dyDescent="0.2">
      <c r="X140" s="5"/>
    </row>
    <row r="141" spans="24:24" x14ac:dyDescent="0.2">
      <c r="X141" s="5"/>
    </row>
    <row r="142" spans="24:24" x14ac:dyDescent="0.2">
      <c r="X142" s="5"/>
    </row>
    <row r="143" spans="24:24" x14ac:dyDescent="0.2">
      <c r="X143" s="5"/>
    </row>
    <row r="144" spans="24:24" x14ac:dyDescent="0.2">
      <c r="X144" s="5"/>
    </row>
    <row r="145" spans="24:24" x14ac:dyDescent="0.2">
      <c r="X145" s="5"/>
    </row>
    <row r="146" spans="24:24" x14ac:dyDescent="0.2">
      <c r="X146" s="5"/>
    </row>
    <row r="147" spans="24:24" x14ac:dyDescent="0.2">
      <c r="X147" s="5"/>
    </row>
    <row r="148" spans="24:24" x14ac:dyDescent="0.2">
      <c r="X148" s="5"/>
    </row>
    <row r="149" spans="24:24" x14ac:dyDescent="0.2">
      <c r="X149" s="5"/>
    </row>
    <row r="150" spans="24:24" x14ac:dyDescent="0.2">
      <c r="X150" s="5"/>
    </row>
    <row r="151" spans="24:24" x14ac:dyDescent="0.2">
      <c r="X151" s="5"/>
    </row>
    <row r="152" spans="24:24" x14ac:dyDescent="0.2">
      <c r="X152" s="5"/>
    </row>
    <row r="153" spans="24:24" x14ac:dyDescent="0.2">
      <c r="X153" s="5"/>
    </row>
    <row r="154" spans="24:24" x14ac:dyDescent="0.2">
      <c r="X154" s="5"/>
    </row>
    <row r="155" spans="24:24" x14ac:dyDescent="0.2">
      <c r="X155" s="5"/>
    </row>
    <row r="156" spans="24:24" x14ac:dyDescent="0.2">
      <c r="X156" s="5"/>
    </row>
    <row r="157" spans="24:24" x14ac:dyDescent="0.2">
      <c r="X157" s="5"/>
    </row>
    <row r="158" spans="24:24" x14ac:dyDescent="0.2">
      <c r="X158" s="5"/>
    </row>
    <row r="159" spans="24:24" x14ac:dyDescent="0.2">
      <c r="X159" s="5"/>
    </row>
    <row r="160" spans="24:24" x14ac:dyDescent="0.2">
      <c r="X160" s="5"/>
    </row>
    <row r="161" spans="24:24" x14ac:dyDescent="0.2">
      <c r="X161" s="5"/>
    </row>
    <row r="162" spans="24:24" x14ac:dyDescent="0.2">
      <c r="X162" s="5"/>
    </row>
    <row r="163" spans="24:24" x14ac:dyDescent="0.2">
      <c r="X163" s="5"/>
    </row>
    <row r="164" spans="24:24" x14ac:dyDescent="0.2">
      <c r="X164" s="5"/>
    </row>
    <row r="165" spans="24:24" x14ac:dyDescent="0.2">
      <c r="X165" s="5"/>
    </row>
    <row r="166" spans="24:24" x14ac:dyDescent="0.2">
      <c r="X166" s="5"/>
    </row>
    <row r="167" spans="24:24" x14ac:dyDescent="0.2">
      <c r="X167" s="5"/>
    </row>
    <row r="168" spans="24:24" x14ac:dyDescent="0.2">
      <c r="X168" s="5"/>
    </row>
    <row r="169" spans="24:24" x14ac:dyDescent="0.2">
      <c r="X169" s="5"/>
    </row>
    <row r="170" spans="24:24" x14ac:dyDescent="0.2">
      <c r="X170" s="5"/>
    </row>
    <row r="171" spans="24:24" x14ac:dyDescent="0.2">
      <c r="X171" s="5"/>
    </row>
    <row r="172" spans="24:24" x14ac:dyDescent="0.2">
      <c r="X172" s="5"/>
    </row>
    <row r="173" spans="24:24" x14ac:dyDescent="0.2">
      <c r="X173" s="5"/>
    </row>
    <row r="174" spans="24:24" x14ac:dyDescent="0.2">
      <c r="X174" s="5"/>
    </row>
    <row r="175" spans="24:24" x14ac:dyDescent="0.2">
      <c r="X175" s="5"/>
    </row>
    <row r="176" spans="24:24" x14ac:dyDescent="0.2">
      <c r="X176" s="5"/>
    </row>
    <row r="177" spans="24:24" x14ac:dyDescent="0.2">
      <c r="X177" s="5"/>
    </row>
    <row r="178" spans="24:24" x14ac:dyDescent="0.2">
      <c r="X178" s="5"/>
    </row>
    <row r="179" spans="24:24" x14ac:dyDescent="0.2">
      <c r="X179" s="5"/>
    </row>
    <row r="180" spans="24:24" x14ac:dyDescent="0.2">
      <c r="X180" s="5"/>
    </row>
    <row r="181" spans="24:24" x14ac:dyDescent="0.2">
      <c r="X181" s="5"/>
    </row>
    <row r="182" spans="24:24" x14ac:dyDescent="0.2">
      <c r="X182" s="5"/>
    </row>
    <row r="183" spans="24:24" x14ac:dyDescent="0.2">
      <c r="X183" s="5"/>
    </row>
    <row r="184" spans="24:24" x14ac:dyDescent="0.2">
      <c r="X184" s="5"/>
    </row>
    <row r="185" spans="24:24" x14ac:dyDescent="0.2">
      <c r="X185" s="5"/>
    </row>
    <row r="186" spans="24:24" x14ac:dyDescent="0.2">
      <c r="X186" s="5"/>
    </row>
    <row r="187" spans="24:24" x14ac:dyDescent="0.2">
      <c r="X187" s="5"/>
    </row>
    <row r="188" spans="24:24" x14ac:dyDescent="0.2">
      <c r="X188" s="5"/>
    </row>
    <row r="189" spans="24:24" x14ac:dyDescent="0.2">
      <c r="X189" s="5"/>
    </row>
    <row r="190" spans="24:24" x14ac:dyDescent="0.2">
      <c r="X190" s="5"/>
    </row>
    <row r="191" spans="24:24" x14ac:dyDescent="0.2">
      <c r="X191" s="5"/>
    </row>
    <row r="192" spans="24:24" x14ac:dyDescent="0.2">
      <c r="X192" s="5"/>
    </row>
    <row r="193" spans="24:24" x14ac:dyDescent="0.2">
      <c r="X193" s="5"/>
    </row>
    <row r="194" spans="24:24" x14ac:dyDescent="0.2">
      <c r="X194" s="5"/>
    </row>
    <row r="195" spans="24:24" x14ac:dyDescent="0.2">
      <c r="X195" s="5"/>
    </row>
    <row r="196" spans="24:24" x14ac:dyDescent="0.2">
      <c r="X196" s="5"/>
    </row>
    <row r="197" spans="24:24" x14ac:dyDescent="0.2">
      <c r="X197" s="5"/>
    </row>
    <row r="198" spans="24:24" x14ac:dyDescent="0.2">
      <c r="X198" s="5"/>
    </row>
    <row r="199" spans="24:24" x14ac:dyDescent="0.2">
      <c r="X199" s="5"/>
    </row>
    <row r="200" spans="24:24" x14ac:dyDescent="0.2">
      <c r="X200" s="5"/>
    </row>
    <row r="201" spans="24:24" x14ac:dyDescent="0.2">
      <c r="X201" s="5"/>
    </row>
    <row r="202" spans="24:24" x14ac:dyDescent="0.2">
      <c r="X202" s="5"/>
    </row>
    <row r="203" spans="24:24" x14ac:dyDescent="0.2">
      <c r="X203" s="5"/>
    </row>
    <row r="204" spans="24:24" x14ac:dyDescent="0.2">
      <c r="X204" s="5"/>
    </row>
    <row r="205" spans="24:24" x14ac:dyDescent="0.2">
      <c r="X205" s="5"/>
    </row>
    <row r="206" spans="24:24" x14ac:dyDescent="0.2">
      <c r="X206" s="5"/>
    </row>
    <row r="207" spans="24:24" x14ac:dyDescent="0.2">
      <c r="X207" s="5"/>
    </row>
    <row r="208" spans="24:24" x14ac:dyDescent="0.2">
      <c r="X208" s="5"/>
    </row>
    <row r="209" spans="24:24" x14ac:dyDescent="0.2">
      <c r="X209" s="5"/>
    </row>
    <row r="210" spans="24:24" x14ac:dyDescent="0.2">
      <c r="X210" s="5"/>
    </row>
    <row r="211" spans="24:24" x14ac:dyDescent="0.2">
      <c r="X211" s="5"/>
    </row>
    <row r="212" spans="24:24" x14ac:dyDescent="0.2">
      <c r="X212" s="5"/>
    </row>
    <row r="213" spans="24:24" x14ac:dyDescent="0.2">
      <c r="X213" s="5"/>
    </row>
    <row r="214" spans="24:24" x14ac:dyDescent="0.2">
      <c r="X214" s="5"/>
    </row>
    <row r="215" spans="24:24" x14ac:dyDescent="0.2">
      <c r="X215" s="5"/>
    </row>
    <row r="216" spans="24:24" x14ac:dyDescent="0.2">
      <c r="X216" s="5"/>
    </row>
    <row r="217" spans="24:24" x14ac:dyDescent="0.2">
      <c r="X217" s="5"/>
    </row>
    <row r="218" spans="24:24" x14ac:dyDescent="0.2">
      <c r="X218" s="5"/>
    </row>
    <row r="219" spans="24:24" x14ac:dyDescent="0.2">
      <c r="X219" s="5"/>
    </row>
    <row r="220" spans="24:24" x14ac:dyDescent="0.2">
      <c r="X220" s="5"/>
    </row>
    <row r="221" spans="24:24" x14ac:dyDescent="0.2">
      <c r="X221" s="5"/>
    </row>
    <row r="222" spans="24:24" x14ac:dyDescent="0.2">
      <c r="X222" s="5"/>
    </row>
    <row r="223" spans="24:24" x14ac:dyDescent="0.2">
      <c r="X223" s="5"/>
    </row>
    <row r="224" spans="24:24" x14ac:dyDescent="0.2">
      <c r="X224" s="5"/>
    </row>
    <row r="225" spans="24:24" x14ac:dyDescent="0.2">
      <c r="X225" s="5"/>
    </row>
    <row r="226" spans="24:24" x14ac:dyDescent="0.2">
      <c r="X226" s="5"/>
    </row>
    <row r="227" spans="24:24" x14ac:dyDescent="0.2">
      <c r="X227" s="5"/>
    </row>
    <row r="228" spans="24:24" x14ac:dyDescent="0.2">
      <c r="X228" s="5"/>
    </row>
    <row r="229" spans="24:24" x14ac:dyDescent="0.2">
      <c r="X229" s="5"/>
    </row>
    <row r="230" spans="24:24" x14ac:dyDescent="0.2">
      <c r="X230" s="5"/>
    </row>
    <row r="231" spans="24:24" x14ac:dyDescent="0.2">
      <c r="X231" s="5"/>
    </row>
    <row r="232" spans="24:24" x14ac:dyDescent="0.2">
      <c r="X232" s="5"/>
    </row>
    <row r="233" spans="24:24" x14ac:dyDescent="0.2">
      <c r="X233" s="5"/>
    </row>
    <row r="234" spans="24:24" x14ac:dyDescent="0.2">
      <c r="X234" s="5"/>
    </row>
    <row r="235" spans="24:24" x14ac:dyDescent="0.2">
      <c r="X235" s="5"/>
    </row>
    <row r="236" spans="24:24" x14ac:dyDescent="0.2">
      <c r="X236" s="5"/>
    </row>
    <row r="237" spans="24:24" x14ac:dyDescent="0.2">
      <c r="X237" s="5"/>
    </row>
    <row r="238" spans="24:24" x14ac:dyDescent="0.2">
      <c r="X238" s="5"/>
    </row>
    <row r="239" spans="24:24" x14ac:dyDescent="0.2">
      <c r="X239" s="5"/>
    </row>
    <row r="240" spans="24:24" x14ac:dyDescent="0.2">
      <c r="X240" s="5"/>
    </row>
    <row r="241" spans="24:24" x14ac:dyDescent="0.2">
      <c r="X241" s="5"/>
    </row>
    <row r="242" spans="24:24" x14ac:dyDescent="0.2">
      <c r="X242" s="5"/>
    </row>
    <row r="243" spans="24:24" x14ac:dyDescent="0.2">
      <c r="X243" s="5"/>
    </row>
    <row r="244" spans="24:24" x14ac:dyDescent="0.2">
      <c r="X244" s="5"/>
    </row>
    <row r="245" spans="24:24" x14ac:dyDescent="0.2">
      <c r="X245" s="5"/>
    </row>
    <row r="246" spans="24:24" x14ac:dyDescent="0.2">
      <c r="X246" s="5"/>
    </row>
    <row r="247" spans="24:24" x14ac:dyDescent="0.2">
      <c r="X247" s="5"/>
    </row>
    <row r="248" spans="24:24" x14ac:dyDescent="0.2">
      <c r="X248" s="5"/>
    </row>
    <row r="249" spans="24:24" x14ac:dyDescent="0.2">
      <c r="X249" s="5"/>
    </row>
    <row r="250" spans="24:24" x14ac:dyDescent="0.2">
      <c r="X250" s="5"/>
    </row>
    <row r="251" spans="24:24" x14ac:dyDescent="0.2">
      <c r="X251" s="5"/>
    </row>
    <row r="252" spans="24:24" x14ac:dyDescent="0.2">
      <c r="X252" s="5"/>
    </row>
    <row r="253" spans="24:24" x14ac:dyDescent="0.2">
      <c r="X253" s="5"/>
    </row>
    <row r="254" spans="24:24" x14ac:dyDescent="0.2">
      <c r="X254" s="5"/>
    </row>
    <row r="255" spans="24:24" x14ac:dyDescent="0.2">
      <c r="X255" s="5"/>
    </row>
    <row r="256" spans="24:24" x14ac:dyDescent="0.2">
      <c r="X256" s="5"/>
    </row>
    <row r="257" spans="24:24" x14ac:dyDescent="0.2">
      <c r="X257" s="5"/>
    </row>
    <row r="258" spans="24:24" x14ac:dyDescent="0.2">
      <c r="X258" s="5"/>
    </row>
    <row r="259" spans="24:24" x14ac:dyDescent="0.2">
      <c r="X259" s="5"/>
    </row>
    <row r="260" spans="24:24" x14ac:dyDescent="0.2">
      <c r="X260" s="5"/>
    </row>
    <row r="261" spans="24:24" x14ac:dyDescent="0.2">
      <c r="X261" s="5"/>
    </row>
    <row r="262" spans="24:24" x14ac:dyDescent="0.2">
      <c r="X262" s="5"/>
    </row>
    <row r="263" spans="24:24" x14ac:dyDescent="0.2">
      <c r="X263" s="5"/>
    </row>
    <row r="264" spans="24:24" x14ac:dyDescent="0.2">
      <c r="X264" s="5"/>
    </row>
    <row r="265" spans="24:24" x14ac:dyDescent="0.2">
      <c r="X265" s="5"/>
    </row>
    <row r="266" spans="24:24" x14ac:dyDescent="0.2">
      <c r="X266" s="5"/>
    </row>
    <row r="267" spans="24:24" x14ac:dyDescent="0.2">
      <c r="X267" s="5"/>
    </row>
    <row r="268" spans="24:24" x14ac:dyDescent="0.2">
      <c r="X268" s="5"/>
    </row>
    <row r="269" spans="24:24" x14ac:dyDescent="0.2">
      <c r="X269" s="5"/>
    </row>
    <row r="270" spans="24:24" x14ac:dyDescent="0.2">
      <c r="X270" s="5"/>
    </row>
    <row r="271" spans="24:24" x14ac:dyDescent="0.2">
      <c r="X271" s="5"/>
    </row>
    <row r="272" spans="24:24" x14ac:dyDescent="0.2">
      <c r="X272" s="5"/>
    </row>
    <row r="273" spans="24:24" x14ac:dyDescent="0.2">
      <c r="X273" s="5"/>
    </row>
    <row r="274" spans="24:24" x14ac:dyDescent="0.2">
      <c r="X274" s="5"/>
    </row>
    <row r="275" spans="24:24" x14ac:dyDescent="0.2">
      <c r="X275" s="5"/>
    </row>
    <row r="276" spans="24:24" x14ac:dyDescent="0.2">
      <c r="X276" s="5"/>
    </row>
    <row r="277" spans="24:24" x14ac:dyDescent="0.2">
      <c r="X277" s="5"/>
    </row>
    <row r="278" spans="24:24" x14ac:dyDescent="0.2">
      <c r="X278" s="5"/>
    </row>
    <row r="279" spans="24:24" x14ac:dyDescent="0.2">
      <c r="X279" s="5"/>
    </row>
    <row r="280" spans="24:24" x14ac:dyDescent="0.2">
      <c r="X280" s="5"/>
    </row>
    <row r="281" spans="24:24" x14ac:dyDescent="0.2">
      <c r="X281" s="5"/>
    </row>
    <row r="282" spans="24:24" x14ac:dyDescent="0.2">
      <c r="X282" s="5"/>
    </row>
    <row r="283" spans="24:24" x14ac:dyDescent="0.2">
      <c r="X283" s="5"/>
    </row>
    <row r="284" spans="24:24" x14ac:dyDescent="0.2">
      <c r="X284" s="5"/>
    </row>
    <row r="285" spans="24:24" x14ac:dyDescent="0.2">
      <c r="X285" s="5"/>
    </row>
    <row r="286" spans="24:24" x14ac:dyDescent="0.2">
      <c r="X286" s="5"/>
    </row>
    <row r="287" spans="24:24" x14ac:dyDescent="0.2">
      <c r="X287" s="5"/>
    </row>
    <row r="288" spans="24:24" x14ac:dyDescent="0.2">
      <c r="X288" s="5"/>
    </row>
    <row r="289" spans="24:24" x14ac:dyDescent="0.2">
      <c r="X289" s="5"/>
    </row>
    <row r="290" spans="24:24" x14ac:dyDescent="0.2">
      <c r="X290" s="5"/>
    </row>
    <row r="291" spans="24:24" x14ac:dyDescent="0.2">
      <c r="X291" s="5"/>
    </row>
    <row r="292" spans="24:24" x14ac:dyDescent="0.2">
      <c r="X292" s="5"/>
    </row>
    <row r="293" spans="24:24" x14ac:dyDescent="0.2">
      <c r="X293" s="5"/>
    </row>
    <row r="294" spans="24:24" x14ac:dyDescent="0.2">
      <c r="X294" s="5"/>
    </row>
    <row r="295" spans="24:24" x14ac:dyDescent="0.2">
      <c r="X295" s="5"/>
    </row>
    <row r="296" spans="24:24" x14ac:dyDescent="0.2">
      <c r="X296" s="5"/>
    </row>
    <row r="297" spans="24:24" x14ac:dyDescent="0.2">
      <c r="X297" s="5"/>
    </row>
    <row r="298" spans="24:24" x14ac:dyDescent="0.2">
      <c r="X298" s="5"/>
    </row>
    <row r="299" spans="24:24" x14ac:dyDescent="0.2">
      <c r="X299" s="5"/>
    </row>
    <row r="300" spans="24:24" x14ac:dyDescent="0.2">
      <c r="X300" s="5"/>
    </row>
    <row r="301" spans="24:24" x14ac:dyDescent="0.2">
      <c r="X301" s="5"/>
    </row>
    <row r="302" spans="24:24" x14ac:dyDescent="0.2">
      <c r="X302" s="5"/>
    </row>
    <row r="303" spans="24:24" x14ac:dyDescent="0.2">
      <c r="X303" s="5"/>
    </row>
    <row r="304" spans="24:24" x14ac:dyDescent="0.2">
      <c r="X304" s="5"/>
    </row>
    <row r="305" spans="24:24" x14ac:dyDescent="0.2">
      <c r="X305" s="5"/>
    </row>
    <row r="306" spans="24:24" x14ac:dyDescent="0.2">
      <c r="X306" s="5"/>
    </row>
    <row r="307" spans="24:24" x14ac:dyDescent="0.2">
      <c r="X307" s="5"/>
    </row>
    <row r="308" spans="24:24" x14ac:dyDescent="0.2">
      <c r="X308" s="5"/>
    </row>
    <row r="309" spans="24:24" x14ac:dyDescent="0.2">
      <c r="X309" s="5"/>
    </row>
    <row r="310" spans="24:24" x14ac:dyDescent="0.2">
      <c r="X310" s="5"/>
    </row>
    <row r="311" spans="24:24" x14ac:dyDescent="0.2">
      <c r="X311" s="5"/>
    </row>
    <row r="312" spans="24:24" x14ac:dyDescent="0.2">
      <c r="X312" s="5"/>
    </row>
    <row r="313" spans="24:24" x14ac:dyDescent="0.2">
      <c r="X313" s="5"/>
    </row>
    <row r="314" spans="24:24" x14ac:dyDescent="0.2">
      <c r="X314" s="5"/>
    </row>
    <row r="315" spans="24:24" x14ac:dyDescent="0.2">
      <c r="X315" s="5"/>
    </row>
    <row r="316" spans="24:24" x14ac:dyDescent="0.2">
      <c r="X316" s="5"/>
    </row>
    <row r="317" spans="24:24" x14ac:dyDescent="0.2">
      <c r="X317" s="5"/>
    </row>
    <row r="318" spans="24:24" x14ac:dyDescent="0.2">
      <c r="X318" s="5"/>
    </row>
    <row r="319" spans="24:24" x14ac:dyDescent="0.2">
      <c r="X319" s="5"/>
    </row>
    <row r="320" spans="24:24" x14ac:dyDescent="0.2">
      <c r="X320" s="5"/>
    </row>
    <row r="321" spans="24:24" x14ac:dyDescent="0.2">
      <c r="X321" s="5"/>
    </row>
    <row r="322" spans="24:24" x14ac:dyDescent="0.2">
      <c r="X322" s="5"/>
    </row>
    <row r="323" spans="24:24" x14ac:dyDescent="0.2">
      <c r="X323" s="5"/>
    </row>
    <row r="324" spans="24:24" x14ac:dyDescent="0.2">
      <c r="X324" s="5"/>
    </row>
    <row r="325" spans="24:24" x14ac:dyDescent="0.2">
      <c r="X325" s="5"/>
    </row>
    <row r="326" spans="24:24" x14ac:dyDescent="0.2">
      <c r="X326" s="5"/>
    </row>
    <row r="327" spans="24:24" x14ac:dyDescent="0.2">
      <c r="X327" s="5"/>
    </row>
    <row r="328" spans="24:24" x14ac:dyDescent="0.2">
      <c r="X328" s="5"/>
    </row>
    <row r="329" spans="24:24" x14ac:dyDescent="0.2">
      <c r="X329" s="5"/>
    </row>
    <row r="330" spans="24:24" x14ac:dyDescent="0.2">
      <c r="X330" s="5"/>
    </row>
    <row r="331" spans="24:24" x14ac:dyDescent="0.2">
      <c r="X331" s="5"/>
    </row>
    <row r="332" spans="24:24" x14ac:dyDescent="0.2">
      <c r="X332" s="5"/>
    </row>
    <row r="333" spans="24:24" x14ac:dyDescent="0.2">
      <c r="X333" s="5"/>
    </row>
    <row r="334" spans="24:24" x14ac:dyDescent="0.2">
      <c r="X334" s="5"/>
    </row>
    <row r="335" spans="24:24" x14ac:dyDescent="0.2">
      <c r="X335" s="5"/>
    </row>
    <row r="336" spans="24:24" x14ac:dyDescent="0.2">
      <c r="X336" s="5"/>
    </row>
    <row r="337" spans="24:24" x14ac:dyDescent="0.2">
      <c r="X337" s="5"/>
    </row>
    <row r="338" spans="24:24" x14ac:dyDescent="0.2">
      <c r="X338" s="5"/>
    </row>
    <row r="339" spans="24:24" x14ac:dyDescent="0.2">
      <c r="X339" s="5"/>
    </row>
    <row r="340" spans="24:24" x14ac:dyDescent="0.2">
      <c r="X340" s="5"/>
    </row>
    <row r="341" spans="24:24" x14ac:dyDescent="0.2">
      <c r="X341" s="5"/>
    </row>
    <row r="342" spans="24:24" x14ac:dyDescent="0.2">
      <c r="X342" s="5"/>
    </row>
    <row r="343" spans="24:24" x14ac:dyDescent="0.2">
      <c r="X343" s="5"/>
    </row>
    <row r="344" spans="24:24" x14ac:dyDescent="0.2">
      <c r="X344" s="5"/>
    </row>
    <row r="345" spans="24:24" x14ac:dyDescent="0.2">
      <c r="X345" s="5"/>
    </row>
    <row r="346" spans="24:24" x14ac:dyDescent="0.2">
      <c r="X346" s="5"/>
    </row>
    <row r="347" spans="24:24" x14ac:dyDescent="0.2">
      <c r="X347" s="5"/>
    </row>
    <row r="348" spans="24:24" x14ac:dyDescent="0.2">
      <c r="X348" s="5"/>
    </row>
    <row r="349" spans="24:24" x14ac:dyDescent="0.2">
      <c r="X349" s="5"/>
    </row>
    <row r="350" spans="24:24" x14ac:dyDescent="0.2">
      <c r="X350" s="5"/>
    </row>
    <row r="351" spans="24:24" x14ac:dyDescent="0.2">
      <c r="X351" s="5"/>
    </row>
    <row r="352" spans="24:24" x14ac:dyDescent="0.2">
      <c r="X352" s="5"/>
    </row>
    <row r="353" spans="24:24" x14ac:dyDescent="0.2">
      <c r="X353" s="5"/>
    </row>
    <row r="354" spans="24:24" x14ac:dyDescent="0.2">
      <c r="X354" s="5"/>
    </row>
    <row r="355" spans="24:24" x14ac:dyDescent="0.2">
      <c r="X355" s="5"/>
    </row>
    <row r="356" spans="24:24" x14ac:dyDescent="0.2">
      <c r="X356" s="5"/>
    </row>
    <row r="357" spans="24:24" x14ac:dyDescent="0.2">
      <c r="X357" s="5"/>
    </row>
    <row r="358" spans="24:24" x14ac:dyDescent="0.2">
      <c r="X358" s="5"/>
    </row>
    <row r="359" spans="24:24" x14ac:dyDescent="0.2">
      <c r="X359" s="5"/>
    </row>
    <row r="360" spans="24:24" x14ac:dyDescent="0.2">
      <c r="X360" s="5"/>
    </row>
    <row r="361" spans="24:24" x14ac:dyDescent="0.2">
      <c r="X361" s="5"/>
    </row>
    <row r="362" spans="24:24" x14ac:dyDescent="0.2">
      <c r="X362" s="5"/>
    </row>
    <row r="363" spans="24:24" x14ac:dyDescent="0.2">
      <c r="X363" s="5"/>
    </row>
    <row r="364" spans="24:24" x14ac:dyDescent="0.2">
      <c r="X364" s="5"/>
    </row>
    <row r="365" spans="24:24" x14ac:dyDescent="0.2">
      <c r="X365" s="5"/>
    </row>
    <row r="366" spans="24:24" x14ac:dyDescent="0.2">
      <c r="X366" s="5"/>
    </row>
    <row r="367" spans="24:24" x14ac:dyDescent="0.2">
      <c r="X367" s="5"/>
    </row>
    <row r="368" spans="24:24" x14ac:dyDescent="0.2">
      <c r="X368" s="5"/>
    </row>
    <row r="369" spans="24:24" x14ac:dyDescent="0.2">
      <c r="X369" s="5"/>
    </row>
    <row r="370" spans="24:24" x14ac:dyDescent="0.2">
      <c r="X370" s="5"/>
    </row>
    <row r="371" spans="24:24" x14ac:dyDescent="0.2">
      <c r="X371" s="5"/>
    </row>
    <row r="372" spans="24:24" x14ac:dyDescent="0.2">
      <c r="X372" s="5"/>
    </row>
    <row r="373" spans="24:24" x14ac:dyDescent="0.2">
      <c r="X373" s="5"/>
    </row>
    <row r="374" spans="24:24" x14ac:dyDescent="0.2">
      <c r="X374" s="5"/>
    </row>
    <row r="375" spans="24:24" x14ac:dyDescent="0.2">
      <c r="X375" s="5"/>
    </row>
    <row r="376" spans="24:24" x14ac:dyDescent="0.2">
      <c r="X376" s="5"/>
    </row>
    <row r="377" spans="24:24" x14ac:dyDescent="0.2">
      <c r="X377" s="5"/>
    </row>
    <row r="378" spans="24:24" x14ac:dyDescent="0.2">
      <c r="X378" s="5"/>
    </row>
    <row r="379" spans="24:24" x14ac:dyDescent="0.2">
      <c r="X379" s="5"/>
    </row>
    <row r="380" spans="24:24" x14ac:dyDescent="0.2">
      <c r="X380" s="5"/>
    </row>
    <row r="381" spans="24:24" x14ac:dyDescent="0.2">
      <c r="X381" s="5"/>
    </row>
    <row r="382" spans="24:24" x14ac:dyDescent="0.2">
      <c r="X382" s="5"/>
    </row>
    <row r="383" spans="24:24" x14ac:dyDescent="0.2">
      <c r="X383" s="5"/>
    </row>
    <row r="384" spans="24:24" x14ac:dyDescent="0.2">
      <c r="X384" s="5"/>
    </row>
    <row r="385" spans="24:24" x14ac:dyDescent="0.2">
      <c r="X385" s="5"/>
    </row>
    <row r="386" spans="24:24" x14ac:dyDescent="0.2">
      <c r="X386" s="5"/>
    </row>
    <row r="387" spans="24:24" x14ac:dyDescent="0.2">
      <c r="X387" s="5"/>
    </row>
    <row r="388" spans="24:24" x14ac:dyDescent="0.2">
      <c r="X388" s="5"/>
    </row>
    <row r="389" spans="24:24" x14ac:dyDescent="0.2">
      <c r="X389" s="5"/>
    </row>
    <row r="390" spans="24:24" x14ac:dyDescent="0.2">
      <c r="X390" s="5"/>
    </row>
    <row r="391" spans="24:24" x14ac:dyDescent="0.2">
      <c r="X391" s="5"/>
    </row>
    <row r="392" spans="24:24" x14ac:dyDescent="0.2">
      <c r="X392" s="5"/>
    </row>
    <row r="393" spans="24:24" x14ac:dyDescent="0.2">
      <c r="X393" s="5"/>
    </row>
    <row r="394" spans="24:24" x14ac:dyDescent="0.2">
      <c r="X394" s="5"/>
    </row>
    <row r="395" spans="24:24" x14ac:dyDescent="0.2">
      <c r="X395" s="5"/>
    </row>
    <row r="396" spans="24:24" x14ac:dyDescent="0.2">
      <c r="X396" s="5"/>
    </row>
    <row r="397" spans="24:24" x14ac:dyDescent="0.2">
      <c r="X397" s="5"/>
    </row>
    <row r="398" spans="24:24" x14ac:dyDescent="0.2">
      <c r="X398" s="5"/>
    </row>
    <row r="399" spans="24:24" x14ac:dyDescent="0.2">
      <c r="X399" s="5"/>
    </row>
    <row r="400" spans="24:24" x14ac:dyDescent="0.2">
      <c r="X400" s="5"/>
    </row>
    <row r="401" spans="24:24" x14ac:dyDescent="0.2">
      <c r="X401" s="5"/>
    </row>
    <row r="402" spans="24:24" x14ac:dyDescent="0.2">
      <c r="X402" s="5"/>
    </row>
    <row r="403" spans="24:24" x14ac:dyDescent="0.2">
      <c r="X403" s="5"/>
    </row>
    <row r="404" spans="24:24" x14ac:dyDescent="0.2">
      <c r="X404" s="5"/>
    </row>
    <row r="405" spans="24:24" x14ac:dyDescent="0.2">
      <c r="X405" s="5"/>
    </row>
    <row r="406" spans="24:24" x14ac:dyDescent="0.2">
      <c r="X406" s="5"/>
    </row>
    <row r="407" spans="24:24" x14ac:dyDescent="0.2">
      <c r="X407" s="5"/>
    </row>
    <row r="408" spans="24:24" x14ac:dyDescent="0.2">
      <c r="X408" s="5"/>
    </row>
    <row r="409" spans="24:24" x14ac:dyDescent="0.2">
      <c r="X409" s="5"/>
    </row>
    <row r="410" spans="24:24" x14ac:dyDescent="0.2">
      <c r="X410" s="5"/>
    </row>
    <row r="411" spans="24:24" x14ac:dyDescent="0.2">
      <c r="X411" s="5"/>
    </row>
    <row r="412" spans="24:24" x14ac:dyDescent="0.2">
      <c r="X412" s="5"/>
    </row>
    <row r="413" spans="24:24" x14ac:dyDescent="0.2">
      <c r="X413" s="5"/>
    </row>
    <row r="414" spans="24:24" x14ac:dyDescent="0.2">
      <c r="X414" s="5"/>
    </row>
    <row r="415" spans="24:24" x14ac:dyDescent="0.2">
      <c r="X415" s="5"/>
    </row>
    <row r="416" spans="24:24" x14ac:dyDescent="0.2">
      <c r="X416" s="5"/>
    </row>
    <row r="417" spans="24:24" x14ac:dyDescent="0.2">
      <c r="X417" s="5"/>
    </row>
    <row r="418" spans="24:24" x14ac:dyDescent="0.2">
      <c r="X418" s="5"/>
    </row>
    <row r="419" spans="24:24" x14ac:dyDescent="0.2">
      <c r="X419" s="5"/>
    </row>
    <row r="420" spans="24:24" x14ac:dyDescent="0.2">
      <c r="X420" s="5"/>
    </row>
    <row r="421" spans="24:24" x14ac:dyDescent="0.2">
      <c r="X421" s="5"/>
    </row>
    <row r="422" spans="24:24" x14ac:dyDescent="0.2">
      <c r="X422" s="5"/>
    </row>
    <row r="423" spans="24:24" x14ac:dyDescent="0.2">
      <c r="X423" s="5"/>
    </row>
    <row r="424" spans="24:24" x14ac:dyDescent="0.2">
      <c r="X424" s="5"/>
    </row>
    <row r="425" spans="24:24" x14ac:dyDescent="0.2">
      <c r="X425" s="5"/>
    </row>
    <row r="426" spans="24:24" x14ac:dyDescent="0.2">
      <c r="X426" s="5"/>
    </row>
    <row r="427" spans="24:24" x14ac:dyDescent="0.2">
      <c r="X427" s="5"/>
    </row>
    <row r="428" spans="24:24" x14ac:dyDescent="0.2">
      <c r="X428" s="5"/>
    </row>
    <row r="429" spans="24:24" x14ac:dyDescent="0.2">
      <c r="X429" s="5"/>
    </row>
    <row r="430" spans="24:24" x14ac:dyDescent="0.2">
      <c r="X430" s="5"/>
    </row>
    <row r="431" spans="24:24" x14ac:dyDescent="0.2">
      <c r="X431" s="5"/>
    </row>
    <row r="432" spans="24:24" x14ac:dyDescent="0.2">
      <c r="X432" s="5"/>
    </row>
    <row r="433" spans="24:24" x14ac:dyDescent="0.2">
      <c r="X433" s="5"/>
    </row>
    <row r="434" spans="24:24" x14ac:dyDescent="0.2">
      <c r="X434" s="5"/>
    </row>
    <row r="435" spans="24:24" x14ac:dyDescent="0.2">
      <c r="X435" s="5"/>
    </row>
    <row r="436" spans="24:24" x14ac:dyDescent="0.2">
      <c r="X436" s="5"/>
    </row>
    <row r="437" spans="24:24" x14ac:dyDescent="0.2">
      <c r="X437" s="5"/>
    </row>
    <row r="438" spans="24:24" x14ac:dyDescent="0.2">
      <c r="X438" s="5"/>
    </row>
    <row r="439" spans="24:24" x14ac:dyDescent="0.2">
      <c r="X439" s="5"/>
    </row>
    <row r="440" spans="24:24" x14ac:dyDescent="0.2">
      <c r="X440" s="5"/>
    </row>
    <row r="441" spans="24:24" x14ac:dyDescent="0.2">
      <c r="X441" s="5"/>
    </row>
    <row r="442" spans="24:24" x14ac:dyDescent="0.2">
      <c r="X442" s="5"/>
    </row>
    <row r="443" spans="24:24" x14ac:dyDescent="0.2">
      <c r="X443" s="5"/>
    </row>
    <row r="444" spans="24:24" x14ac:dyDescent="0.2">
      <c r="X444" s="5"/>
    </row>
    <row r="445" spans="24:24" x14ac:dyDescent="0.2">
      <c r="X445" s="5"/>
    </row>
    <row r="446" spans="24:24" x14ac:dyDescent="0.2">
      <c r="X446" s="5"/>
    </row>
    <row r="447" spans="24:24" x14ac:dyDescent="0.2">
      <c r="X447" s="5"/>
    </row>
    <row r="448" spans="24:24" x14ac:dyDescent="0.2">
      <c r="X448" s="5"/>
    </row>
    <row r="449" spans="24:24" x14ac:dyDescent="0.2">
      <c r="X449" s="5"/>
    </row>
    <row r="450" spans="24:24" x14ac:dyDescent="0.2">
      <c r="X450" s="5"/>
    </row>
    <row r="451" spans="24:24" x14ac:dyDescent="0.2">
      <c r="X451" s="5"/>
    </row>
    <row r="452" spans="24:24" x14ac:dyDescent="0.2">
      <c r="X452" s="5"/>
    </row>
    <row r="453" spans="24:24" x14ac:dyDescent="0.2">
      <c r="X453" s="5"/>
    </row>
    <row r="454" spans="24:24" x14ac:dyDescent="0.2">
      <c r="X454" s="5"/>
    </row>
    <row r="455" spans="24:24" x14ac:dyDescent="0.2">
      <c r="X455" s="5"/>
    </row>
    <row r="456" spans="24:24" x14ac:dyDescent="0.2">
      <c r="X456" s="5"/>
    </row>
    <row r="457" spans="24:24" x14ac:dyDescent="0.2">
      <c r="X457" s="5"/>
    </row>
    <row r="458" spans="24:24" x14ac:dyDescent="0.2">
      <c r="X458" s="5"/>
    </row>
    <row r="459" spans="24:24" x14ac:dyDescent="0.2">
      <c r="X459" s="5"/>
    </row>
    <row r="460" spans="24:24" x14ac:dyDescent="0.2">
      <c r="X460" s="5"/>
    </row>
    <row r="461" spans="24:24" x14ac:dyDescent="0.2">
      <c r="X461" s="5"/>
    </row>
    <row r="462" spans="24:24" x14ac:dyDescent="0.2">
      <c r="X462" s="5"/>
    </row>
    <row r="463" spans="24:24" x14ac:dyDescent="0.2">
      <c r="X463" s="5"/>
    </row>
    <row r="464" spans="24:24" x14ac:dyDescent="0.2">
      <c r="X464" s="5"/>
    </row>
    <row r="465" spans="24:24" x14ac:dyDescent="0.2">
      <c r="X465" s="5"/>
    </row>
    <row r="466" spans="24:24" x14ac:dyDescent="0.2">
      <c r="X466" s="5"/>
    </row>
    <row r="467" spans="24:24" x14ac:dyDescent="0.2">
      <c r="X467" s="5"/>
    </row>
    <row r="468" spans="24:24" x14ac:dyDescent="0.2">
      <c r="X468" s="5"/>
    </row>
    <row r="469" spans="24:24" x14ac:dyDescent="0.2">
      <c r="X469" s="5"/>
    </row>
    <row r="470" spans="24:24" x14ac:dyDescent="0.2">
      <c r="X470" s="5"/>
    </row>
    <row r="471" spans="24:24" x14ac:dyDescent="0.2">
      <c r="X471" s="5"/>
    </row>
    <row r="472" spans="24:24" x14ac:dyDescent="0.2">
      <c r="X472" s="5"/>
    </row>
    <row r="473" spans="24:24" x14ac:dyDescent="0.2">
      <c r="X473" s="5"/>
    </row>
    <row r="474" spans="24:24" x14ac:dyDescent="0.2">
      <c r="X474" s="5"/>
    </row>
    <row r="475" spans="24:24" x14ac:dyDescent="0.2">
      <c r="X475" s="5"/>
    </row>
    <row r="476" spans="24:24" x14ac:dyDescent="0.2">
      <c r="X476" s="5"/>
    </row>
    <row r="477" spans="24:24" x14ac:dyDescent="0.2">
      <c r="X477" s="5"/>
    </row>
    <row r="478" spans="24:24" x14ac:dyDescent="0.2">
      <c r="X478" s="5"/>
    </row>
    <row r="479" spans="24:24" x14ac:dyDescent="0.2">
      <c r="X479" s="5"/>
    </row>
    <row r="480" spans="24:24" x14ac:dyDescent="0.2">
      <c r="X480" s="5"/>
    </row>
    <row r="481" spans="24:24" x14ac:dyDescent="0.2">
      <c r="X481" s="5"/>
    </row>
    <row r="482" spans="24:24" x14ac:dyDescent="0.2">
      <c r="X482" s="5"/>
    </row>
    <row r="483" spans="24:24" x14ac:dyDescent="0.2">
      <c r="X483" s="5"/>
    </row>
    <row r="484" spans="24:24" x14ac:dyDescent="0.2">
      <c r="X484" s="5"/>
    </row>
    <row r="485" spans="24:24" x14ac:dyDescent="0.2">
      <c r="X485" s="5"/>
    </row>
    <row r="486" spans="24:24" x14ac:dyDescent="0.2">
      <c r="X486" s="5"/>
    </row>
    <row r="487" spans="24:24" x14ac:dyDescent="0.2">
      <c r="X487" s="5"/>
    </row>
    <row r="488" spans="24:24" x14ac:dyDescent="0.2">
      <c r="X488" s="5"/>
    </row>
    <row r="489" spans="24:24" x14ac:dyDescent="0.2">
      <c r="X489" s="5"/>
    </row>
    <row r="490" spans="24:24" x14ac:dyDescent="0.2">
      <c r="X490" s="5"/>
    </row>
    <row r="491" spans="24:24" x14ac:dyDescent="0.2">
      <c r="X491" s="5"/>
    </row>
    <row r="492" spans="24:24" x14ac:dyDescent="0.2">
      <c r="X492" s="5"/>
    </row>
    <row r="493" spans="24:24" x14ac:dyDescent="0.2">
      <c r="X493" s="5"/>
    </row>
    <row r="494" spans="24:24" x14ac:dyDescent="0.2">
      <c r="X494" s="5"/>
    </row>
    <row r="495" spans="24:24" x14ac:dyDescent="0.2">
      <c r="X495" s="5"/>
    </row>
    <row r="496" spans="24:24" x14ac:dyDescent="0.2">
      <c r="X496" s="5"/>
    </row>
    <row r="497" spans="24:24" x14ac:dyDescent="0.2">
      <c r="X497" s="5"/>
    </row>
    <row r="498" spans="24:24" x14ac:dyDescent="0.2">
      <c r="X498" s="5"/>
    </row>
    <row r="499" spans="24:24" x14ac:dyDescent="0.2">
      <c r="X499" s="5"/>
    </row>
    <row r="500" spans="24:24" x14ac:dyDescent="0.2">
      <c r="X500" s="5"/>
    </row>
    <row r="501" spans="24:24" x14ac:dyDescent="0.2">
      <c r="X501" s="5"/>
    </row>
    <row r="502" spans="24:24" x14ac:dyDescent="0.2">
      <c r="X502" s="5"/>
    </row>
    <row r="503" spans="24:24" x14ac:dyDescent="0.2">
      <c r="X503" s="5"/>
    </row>
    <row r="504" spans="24:24" x14ac:dyDescent="0.2">
      <c r="X504" s="5"/>
    </row>
    <row r="505" spans="24:24" x14ac:dyDescent="0.2">
      <c r="X505" s="5"/>
    </row>
    <row r="506" spans="24:24" x14ac:dyDescent="0.2">
      <c r="X506" s="5"/>
    </row>
    <row r="507" spans="24:24" x14ac:dyDescent="0.2">
      <c r="X507" s="5"/>
    </row>
    <row r="508" spans="24:24" x14ac:dyDescent="0.2">
      <c r="X508" s="5"/>
    </row>
    <row r="509" spans="24:24" x14ac:dyDescent="0.2">
      <c r="X509" s="5"/>
    </row>
    <row r="510" spans="24:24" x14ac:dyDescent="0.2">
      <c r="X510" s="5"/>
    </row>
    <row r="511" spans="24:24" x14ac:dyDescent="0.2">
      <c r="X511" s="5"/>
    </row>
    <row r="512" spans="24:24" x14ac:dyDescent="0.2">
      <c r="X512" s="5"/>
    </row>
    <row r="513" spans="24:24" x14ac:dyDescent="0.2">
      <c r="X513" s="5"/>
    </row>
    <row r="514" spans="24:24" x14ac:dyDescent="0.2">
      <c r="X514" s="5"/>
    </row>
    <row r="515" spans="24:24" x14ac:dyDescent="0.2">
      <c r="X515" s="5"/>
    </row>
    <row r="516" spans="24:24" x14ac:dyDescent="0.2">
      <c r="X516" s="5"/>
    </row>
    <row r="517" spans="24:24" x14ac:dyDescent="0.2">
      <c r="X517" s="5"/>
    </row>
    <row r="518" spans="24:24" x14ac:dyDescent="0.2">
      <c r="X518" s="5"/>
    </row>
    <row r="519" spans="24:24" x14ac:dyDescent="0.2">
      <c r="X519" s="5"/>
    </row>
    <row r="520" spans="24:24" x14ac:dyDescent="0.2">
      <c r="X520" s="5"/>
    </row>
    <row r="521" spans="24:24" x14ac:dyDescent="0.2">
      <c r="X521" s="5"/>
    </row>
    <row r="522" spans="24:24" x14ac:dyDescent="0.2">
      <c r="X522" s="5"/>
    </row>
    <row r="523" spans="24:24" x14ac:dyDescent="0.2">
      <c r="X523" s="5"/>
    </row>
    <row r="524" spans="24:24" x14ac:dyDescent="0.2">
      <c r="X524" s="5"/>
    </row>
    <row r="525" spans="24:24" x14ac:dyDescent="0.2">
      <c r="X525" s="5"/>
    </row>
    <row r="526" spans="24:24" x14ac:dyDescent="0.2">
      <c r="X526" s="5"/>
    </row>
    <row r="527" spans="24:24" x14ac:dyDescent="0.2">
      <c r="X527" s="5"/>
    </row>
    <row r="528" spans="24:24" x14ac:dyDescent="0.2">
      <c r="X528" s="5"/>
    </row>
    <row r="529" spans="24:24" x14ac:dyDescent="0.2">
      <c r="X529" s="5"/>
    </row>
    <row r="530" spans="24:24" x14ac:dyDescent="0.2">
      <c r="X530" s="5"/>
    </row>
    <row r="531" spans="24:24" x14ac:dyDescent="0.2">
      <c r="X531" s="5"/>
    </row>
    <row r="532" spans="24:24" x14ac:dyDescent="0.2">
      <c r="X532" s="5"/>
    </row>
    <row r="533" spans="24:24" x14ac:dyDescent="0.2">
      <c r="X533" s="5"/>
    </row>
    <row r="534" spans="24:24" x14ac:dyDescent="0.2">
      <c r="X534" s="5"/>
    </row>
    <row r="535" spans="24:24" x14ac:dyDescent="0.2">
      <c r="X535" s="5"/>
    </row>
    <row r="536" spans="24:24" x14ac:dyDescent="0.2">
      <c r="X536" s="5"/>
    </row>
    <row r="537" spans="24:24" x14ac:dyDescent="0.2">
      <c r="X537" s="5"/>
    </row>
    <row r="538" spans="24:24" x14ac:dyDescent="0.2">
      <c r="X538" s="5"/>
    </row>
    <row r="539" spans="24:24" x14ac:dyDescent="0.2">
      <c r="X539" s="5"/>
    </row>
    <row r="540" spans="24:24" x14ac:dyDescent="0.2">
      <c r="X540" s="5"/>
    </row>
    <row r="541" spans="24:24" x14ac:dyDescent="0.2">
      <c r="X541" s="5"/>
    </row>
    <row r="542" spans="24:24" x14ac:dyDescent="0.2">
      <c r="X542" s="5"/>
    </row>
    <row r="543" spans="24:24" x14ac:dyDescent="0.2">
      <c r="X543" s="5"/>
    </row>
    <row r="544" spans="24:24" x14ac:dyDescent="0.2">
      <c r="X544" s="5"/>
    </row>
    <row r="545" spans="24:24" x14ac:dyDescent="0.2">
      <c r="X545" s="5"/>
    </row>
    <row r="546" spans="24:24" x14ac:dyDescent="0.2">
      <c r="X546" s="5"/>
    </row>
    <row r="547" spans="24:24" x14ac:dyDescent="0.2">
      <c r="X547" s="5"/>
    </row>
    <row r="548" spans="24:24" x14ac:dyDescent="0.2">
      <c r="X548" s="5"/>
    </row>
    <row r="549" spans="24:24" x14ac:dyDescent="0.2">
      <c r="X549" s="5"/>
    </row>
    <row r="550" spans="24:24" x14ac:dyDescent="0.2">
      <c r="X550" s="5"/>
    </row>
    <row r="551" spans="24:24" x14ac:dyDescent="0.2">
      <c r="X551" s="5"/>
    </row>
    <row r="552" spans="24:24" x14ac:dyDescent="0.2">
      <c r="X552" s="5"/>
    </row>
    <row r="553" spans="24:24" x14ac:dyDescent="0.2">
      <c r="X553" s="5"/>
    </row>
    <row r="554" spans="24:24" x14ac:dyDescent="0.2">
      <c r="X554" s="5"/>
    </row>
    <row r="555" spans="24:24" x14ac:dyDescent="0.2">
      <c r="X555" s="5"/>
    </row>
    <row r="556" spans="24:24" x14ac:dyDescent="0.2">
      <c r="X556" s="5"/>
    </row>
    <row r="557" spans="24:24" x14ac:dyDescent="0.2">
      <c r="X557" s="5"/>
    </row>
    <row r="558" spans="24:24" x14ac:dyDescent="0.2">
      <c r="X558" s="5"/>
    </row>
    <row r="559" spans="24:24" x14ac:dyDescent="0.2">
      <c r="X559" s="5"/>
    </row>
    <row r="560" spans="24:24" x14ac:dyDescent="0.2">
      <c r="X560" s="5"/>
    </row>
    <row r="561" spans="24:24" x14ac:dyDescent="0.2">
      <c r="X561" s="5"/>
    </row>
    <row r="562" spans="24:24" x14ac:dyDescent="0.2">
      <c r="X562" s="5"/>
    </row>
    <row r="563" spans="24:24" x14ac:dyDescent="0.2">
      <c r="X563" s="5"/>
    </row>
    <row r="564" spans="24:24" x14ac:dyDescent="0.2">
      <c r="X564" s="5"/>
    </row>
    <row r="565" spans="24:24" x14ac:dyDescent="0.2">
      <c r="X565" s="5"/>
    </row>
    <row r="566" spans="24:24" x14ac:dyDescent="0.2">
      <c r="X566" s="5"/>
    </row>
    <row r="567" spans="24:24" x14ac:dyDescent="0.2">
      <c r="X567" s="5"/>
    </row>
    <row r="568" spans="24:24" x14ac:dyDescent="0.2">
      <c r="X568" s="5"/>
    </row>
    <row r="569" spans="24:24" x14ac:dyDescent="0.2">
      <c r="X569" s="5"/>
    </row>
    <row r="570" spans="24:24" x14ac:dyDescent="0.2">
      <c r="X570" s="5"/>
    </row>
    <row r="571" spans="24:24" x14ac:dyDescent="0.2">
      <c r="X571" s="5"/>
    </row>
    <row r="572" spans="24:24" x14ac:dyDescent="0.2">
      <c r="X572" s="5"/>
    </row>
    <row r="573" spans="24:24" x14ac:dyDescent="0.2">
      <c r="X573" s="5"/>
    </row>
    <row r="574" spans="24:24" x14ac:dyDescent="0.2">
      <c r="X574" s="5"/>
    </row>
    <row r="575" spans="24:24" x14ac:dyDescent="0.2">
      <c r="X575" s="5"/>
    </row>
    <row r="576" spans="24:24" x14ac:dyDescent="0.2">
      <c r="X576" s="5"/>
    </row>
    <row r="577" spans="24:24" x14ac:dyDescent="0.2">
      <c r="X577" s="5"/>
    </row>
    <row r="578" spans="24:24" x14ac:dyDescent="0.2">
      <c r="X578" s="5"/>
    </row>
    <row r="579" spans="24:24" x14ac:dyDescent="0.2">
      <c r="X579" s="5"/>
    </row>
  </sheetData>
  <mergeCells count="168">
    <mergeCell ref="AL17:AM17"/>
    <mergeCell ref="AN17:AO17"/>
    <mergeCell ref="AR1:AT1"/>
    <mergeCell ref="AR2:AT2"/>
    <mergeCell ref="A14:AQ14"/>
    <mergeCell ref="A15:A18"/>
    <mergeCell ref="B15:B18"/>
    <mergeCell ref="C15:C18"/>
    <mergeCell ref="D15:AU15"/>
    <mergeCell ref="D16:Q16"/>
    <mergeCell ref="R16:AA16"/>
    <mergeCell ref="AB16:AE16"/>
    <mergeCell ref="AF16:AI16"/>
    <mergeCell ref="AJ16:AO16"/>
    <mergeCell ref="AB17:AC17"/>
    <mergeCell ref="AP16:AS16"/>
    <mergeCell ref="AT16:AU16"/>
    <mergeCell ref="D17:E17"/>
    <mergeCell ref="F17:G17"/>
    <mergeCell ref="H17:I17"/>
    <mergeCell ref="J17:K17"/>
    <mergeCell ref="L17:M17"/>
    <mergeCell ref="N17:O17"/>
    <mergeCell ref="P17:Q17"/>
    <mergeCell ref="R17:S17"/>
    <mergeCell ref="I2:J2"/>
    <mergeCell ref="K2:L2"/>
    <mergeCell ref="A4:AT4"/>
    <mergeCell ref="A5:AT5"/>
    <mergeCell ref="A7:AT7"/>
    <mergeCell ref="A8:AT8"/>
    <mergeCell ref="A10:AT10"/>
    <mergeCell ref="A12:AT12"/>
    <mergeCell ref="A13:AT13"/>
    <mergeCell ref="AR3:AT3"/>
    <mergeCell ref="T17:U17"/>
    <mergeCell ref="V17:W17"/>
    <mergeCell ref="Z17:AA17"/>
    <mergeCell ref="AP17:AQ17"/>
    <mergeCell ref="AR17:AS17"/>
    <mergeCell ref="AT17:AU17"/>
    <mergeCell ref="AD17:AE17"/>
    <mergeCell ref="AF17:AG17"/>
    <mergeCell ref="AH17:AI17"/>
    <mergeCell ref="AJ17:AK17"/>
    <mergeCell ref="AP19:AQ19"/>
    <mergeCell ref="AR19:AS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N19:AO19"/>
    <mergeCell ref="AJ19:AK19"/>
    <mergeCell ref="AL19:AM19"/>
    <mergeCell ref="AR20:AS20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Z21:AA21"/>
    <mergeCell ref="AB21:AC21"/>
    <mergeCell ref="AF20:AG20"/>
    <mergeCell ref="AH20:AI20"/>
    <mergeCell ref="AJ20:AK20"/>
    <mergeCell ref="AL20:AM20"/>
    <mergeCell ref="AN20:AO20"/>
    <mergeCell ref="T20:U20"/>
    <mergeCell ref="V20:W20"/>
    <mergeCell ref="D20:E20"/>
    <mergeCell ref="F20:G20"/>
    <mergeCell ref="H20:I20"/>
    <mergeCell ref="J20:K20"/>
    <mergeCell ref="L23:M23"/>
    <mergeCell ref="N23:O23"/>
    <mergeCell ref="P23:Q23"/>
    <mergeCell ref="R23:S23"/>
    <mergeCell ref="AF22:AG22"/>
    <mergeCell ref="AH22:AI22"/>
    <mergeCell ref="AJ22:AK22"/>
    <mergeCell ref="AL22:AM22"/>
    <mergeCell ref="AP20:AQ20"/>
    <mergeCell ref="L20:M20"/>
    <mergeCell ref="N20:O20"/>
    <mergeCell ref="P20:Q20"/>
    <mergeCell ref="R20:S20"/>
    <mergeCell ref="AP23:AQ23"/>
    <mergeCell ref="AR23:AS23"/>
    <mergeCell ref="AR21:AS21"/>
    <mergeCell ref="AB23:AC23"/>
    <mergeCell ref="AD23:AE23"/>
    <mergeCell ref="AF23:AG23"/>
    <mergeCell ref="AH23:AI23"/>
    <mergeCell ref="AJ23:AK23"/>
    <mergeCell ref="AN22:AO22"/>
    <mergeCell ref="AP22:AQ22"/>
    <mergeCell ref="AR22:AS22"/>
    <mergeCell ref="AN21:AO21"/>
    <mergeCell ref="AP21:AQ21"/>
    <mergeCell ref="AD21:AE21"/>
    <mergeCell ref="AF21:AG21"/>
    <mergeCell ref="AH21:AI21"/>
    <mergeCell ref="AJ21:AK21"/>
    <mergeCell ref="AL21:AM21"/>
    <mergeCell ref="AD22:AE22"/>
    <mergeCell ref="AL23:AM23"/>
    <mergeCell ref="D18:E18"/>
    <mergeCell ref="F18:G18"/>
    <mergeCell ref="H18:I18"/>
    <mergeCell ref="J18:K18"/>
    <mergeCell ref="L18:M18"/>
    <mergeCell ref="AF18:AG18"/>
    <mergeCell ref="AH18:AI18"/>
    <mergeCell ref="AJ18:AK18"/>
    <mergeCell ref="AN23:AO23"/>
    <mergeCell ref="T23:U23"/>
    <mergeCell ref="V23:W23"/>
    <mergeCell ref="Z23:AA23"/>
    <mergeCell ref="D22:E22"/>
    <mergeCell ref="F22:G22"/>
    <mergeCell ref="H22:I22"/>
    <mergeCell ref="J22:K22"/>
    <mergeCell ref="L22:M22"/>
    <mergeCell ref="N22:O22"/>
    <mergeCell ref="P22:Q22"/>
    <mergeCell ref="R22:S22"/>
    <mergeCell ref="D23:E23"/>
    <mergeCell ref="F23:G23"/>
    <mergeCell ref="H23:I23"/>
    <mergeCell ref="J23:K23"/>
    <mergeCell ref="V24:W24"/>
    <mergeCell ref="AN18:AO18"/>
    <mergeCell ref="AP18:AQ18"/>
    <mergeCell ref="AR18:AS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L18:AM18"/>
    <mergeCell ref="T22:U22"/>
    <mergeCell ref="V22:W22"/>
    <mergeCell ref="Z22:AA22"/>
    <mergeCell ref="AB22:AC22"/>
    <mergeCell ref="Z20:AA20"/>
    <mergeCell ref="AB20:AC20"/>
    <mergeCell ref="AD20:AE20"/>
    <mergeCell ref="AD19:AE19"/>
    <mergeCell ref="AF19:AG19"/>
    <mergeCell ref="AH19:AI19"/>
  </mergeCells>
  <pageMargins left="0.7" right="0.7" top="0.75" bottom="0.75" header="0.3" footer="0.3"/>
  <pageSetup paperSize="9" scale="16" orientation="portrait" r:id="rId1"/>
  <ignoredErrors>
    <ignoredError sqref="A20 C19" numberStoredAsText="1"/>
    <ignoredError sqref="A22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29"/>
  <sheetViews>
    <sheetView view="pageBreakPreview" topLeftCell="I15" zoomScale="70" zoomScaleNormal="70" zoomScaleSheetLayoutView="70" workbookViewId="0">
      <pane ySplit="3" topLeftCell="A18" activePane="bottomLeft" state="frozen"/>
      <selection activeCell="A15" sqref="A15"/>
      <selection pane="bottomLeft" activeCell="AG33" sqref="AG33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12.140625" style="21" customWidth="1"/>
    <col min="5" max="5" width="14" style="21" customWidth="1"/>
    <col min="6" max="6" width="15.42578125" style="21" customWidth="1"/>
    <col min="7" max="8" width="17.7109375" style="21" customWidth="1"/>
    <col min="9" max="33" width="12.140625" style="21" customWidth="1"/>
    <col min="34" max="48" width="12.140625" style="21" hidden="1" customWidth="1"/>
    <col min="49" max="49" width="13.42578125" style="21" customWidth="1"/>
    <col min="50" max="51" width="12.140625" style="21" customWidth="1"/>
    <col min="52" max="52" width="15.5703125" style="21" customWidth="1"/>
    <col min="53" max="53" width="13.42578125" style="21" customWidth="1"/>
    <col min="54" max="54" width="43" style="21" hidden="1" customWidth="1"/>
    <col min="55" max="16384" width="9.140625" style="21"/>
  </cols>
  <sheetData>
    <row r="1" spans="1:54" ht="18.75" x14ac:dyDescent="0.25">
      <c r="AZ1" s="307" t="s">
        <v>253</v>
      </c>
      <c r="BA1" s="307"/>
      <c r="BB1" s="307"/>
    </row>
    <row r="2" spans="1:54" ht="18.75" x14ac:dyDescent="0.25">
      <c r="AZ2" s="307" t="s">
        <v>254</v>
      </c>
      <c r="BA2" s="307"/>
      <c r="BB2" s="307"/>
    </row>
    <row r="3" spans="1:54" ht="18.75" x14ac:dyDescent="0.25">
      <c r="AZ3" s="307" t="s">
        <v>255</v>
      </c>
      <c r="BA3" s="307"/>
      <c r="BB3" s="307"/>
    </row>
    <row r="4" spans="1:54" ht="18.75" x14ac:dyDescent="0.3">
      <c r="A4" s="302" t="s">
        <v>1260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22"/>
    </row>
    <row r="5" spans="1:54" ht="18.75" x14ac:dyDescent="0.3">
      <c r="A5" s="303" t="s">
        <v>242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78"/>
      <c r="N5" s="23"/>
      <c r="O5" s="23"/>
      <c r="P5" s="23"/>
      <c r="Q5" s="23"/>
      <c r="R5" s="23"/>
      <c r="S5" s="23"/>
      <c r="T5" s="23"/>
      <c r="U5" s="23"/>
      <c r="V5" s="23"/>
      <c r="W5" s="78"/>
      <c r="X5" s="23"/>
      <c r="Y5" s="23"/>
      <c r="Z5" s="23"/>
      <c r="AA5" s="23"/>
      <c r="AB5" s="78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</row>
    <row r="6" spans="1:54" ht="18.75" x14ac:dyDescent="0.25">
      <c r="A6" s="268" t="str">
        <f>'Цели реализации ИПР 2021'!A7:AT7</f>
        <v>Инвестиционная программа ООО "Башкирская сетевая компания"  2017-2021гг.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4"/>
    </row>
    <row r="7" spans="1:54" x14ac:dyDescent="0.25">
      <c r="A7" s="269" t="s">
        <v>0</v>
      </c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5"/>
    </row>
    <row r="8" spans="1:54" ht="18.75" x14ac:dyDescent="0.3">
      <c r="A8" s="304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BB8" s="26"/>
    </row>
    <row r="9" spans="1:54" ht="18.75" x14ac:dyDescent="0.25">
      <c r="A9" s="302" t="s">
        <v>88</v>
      </c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27"/>
    </row>
    <row r="10" spans="1:54" ht="18.75" x14ac:dyDescent="0.25">
      <c r="A10" s="302"/>
      <c r="B10" s="302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77"/>
      <c r="N10" s="28"/>
      <c r="O10" s="28"/>
      <c r="P10" s="28"/>
      <c r="Q10" s="28"/>
      <c r="R10" s="28"/>
      <c r="S10" s="28"/>
      <c r="T10" s="28"/>
      <c r="U10" s="28"/>
      <c r="V10" s="28"/>
      <c r="W10" s="77"/>
      <c r="X10" s="28"/>
      <c r="Y10" s="28"/>
      <c r="Z10" s="28"/>
      <c r="AA10" s="28"/>
      <c r="AB10" s="77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</row>
    <row r="11" spans="1:54" ht="18.75" x14ac:dyDescent="0.3">
      <c r="A11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29"/>
    </row>
    <row r="12" spans="1:54" x14ac:dyDescent="0.25">
      <c r="A12" s="306" t="s">
        <v>1</v>
      </c>
      <c r="B12" s="306"/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"/>
    </row>
    <row r="13" spans="1:54" x14ac:dyDescent="0.25">
      <c r="F13" s="145"/>
      <c r="BA13" s="31"/>
    </row>
    <row r="14" spans="1:54" ht="104.25" customHeight="1" x14ac:dyDescent="0.25">
      <c r="A14" s="294" t="s">
        <v>2</v>
      </c>
      <c r="B14" s="294" t="s">
        <v>3</v>
      </c>
      <c r="C14" s="294" t="s">
        <v>4</v>
      </c>
      <c r="D14" s="305" t="s">
        <v>97</v>
      </c>
      <c r="E14" s="295" t="s">
        <v>319</v>
      </c>
      <c r="F14" s="296"/>
      <c r="G14" s="298" t="s">
        <v>98</v>
      </c>
      <c r="H14" s="300" t="s">
        <v>99</v>
      </c>
      <c r="I14" s="294" t="s">
        <v>100</v>
      </c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 t="s">
        <v>101</v>
      </c>
    </row>
    <row r="15" spans="1:54" ht="67.5" customHeight="1" x14ac:dyDescent="0.25">
      <c r="A15" s="294"/>
      <c r="B15" s="294"/>
      <c r="C15" s="294"/>
      <c r="D15" s="305"/>
      <c r="E15" s="295" t="s">
        <v>102</v>
      </c>
      <c r="F15" s="296"/>
      <c r="G15" s="299"/>
      <c r="H15" s="301"/>
      <c r="I15" s="297" t="s">
        <v>303</v>
      </c>
      <c r="J15" s="295"/>
      <c r="K15" s="295"/>
      <c r="L15" s="295"/>
      <c r="M15" s="296"/>
      <c r="N15" s="297" t="s">
        <v>317</v>
      </c>
      <c r="O15" s="295"/>
      <c r="P15" s="295"/>
      <c r="Q15" s="295"/>
      <c r="R15" s="296"/>
      <c r="S15" s="297" t="s">
        <v>258</v>
      </c>
      <c r="T15" s="295"/>
      <c r="U15" s="295"/>
      <c r="V15" s="295"/>
      <c r="W15" s="296"/>
      <c r="X15" s="297" t="s">
        <v>259</v>
      </c>
      <c r="Y15" s="295"/>
      <c r="Z15" s="295"/>
      <c r="AA15" s="295"/>
      <c r="AB15" s="296"/>
      <c r="AC15" s="294" t="s">
        <v>260</v>
      </c>
      <c r="AD15" s="294"/>
      <c r="AE15" s="294"/>
      <c r="AF15" s="294"/>
      <c r="AG15" s="294"/>
      <c r="AH15" s="294" t="s">
        <v>103</v>
      </c>
      <c r="AI15" s="294"/>
      <c r="AJ15" s="294"/>
      <c r="AK15" s="294"/>
      <c r="AL15" s="294"/>
      <c r="AM15" s="294" t="s">
        <v>104</v>
      </c>
      <c r="AN15" s="294"/>
      <c r="AO15" s="294"/>
      <c r="AP15" s="294"/>
      <c r="AQ15" s="294"/>
      <c r="AR15" s="294" t="s">
        <v>105</v>
      </c>
      <c r="AS15" s="294"/>
      <c r="AT15" s="294"/>
      <c r="AU15" s="294"/>
      <c r="AV15" s="294"/>
      <c r="AW15" s="294" t="s">
        <v>106</v>
      </c>
      <c r="AX15" s="294"/>
      <c r="AY15" s="294"/>
      <c r="AZ15" s="294"/>
      <c r="BA15" s="294"/>
      <c r="BB15" s="294"/>
    </row>
    <row r="16" spans="1:54" ht="241.5" customHeight="1" x14ac:dyDescent="0.25">
      <c r="A16" s="294"/>
      <c r="B16" s="294"/>
      <c r="C16" s="294"/>
      <c r="D16" s="305"/>
      <c r="E16" s="59" t="s">
        <v>108</v>
      </c>
      <c r="F16" s="76" t="s">
        <v>109</v>
      </c>
      <c r="G16" s="82" t="s">
        <v>102</v>
      </c>
      <c r="H16" s="82" t="s">
        <v>110</v>
      </c>
      <c r="I16" s="59" t="s">
        <v>111</v>
      </c>
      <c r="J16" s="59" t="s">
        <v>112</v>
      </c>
      <c r="K16" s="59" t="s">
        <v>113</v>
      </c>
      <c r="L16" s="59" t="s">
        <v>114</v>
      </c>
      <c r="M16" s="80" t="s">
        <v>115</v>
      </c>
      <c r="N16" s="59" t="s">
        <v>111</v>
      </c>
      <c r="O16" s="59" t="s">
        <v>112</v>
      </c>
      <c r="P16" s="59" t="s">
        <v>113</v>
      </c>
      <c r="Q16" s="59" t="s">
        <v>114</v>
      </c>
      <c r="R16" s="59" t="s">
        <v>115</v>
      </c>
      <c r="S16" s="59" t="s">
        <v>111</v>
      </c>
      <c r="T16" s="59" t="s">
        <v>112</v>
      </c>
      <c r="U16" s="59" t="s">
        <v>113</v>
      </c>
      <c r="V16" s="59" t="s">
        <v>114</v>
      </c>
      <c r="W16" s="80" t="s">
        <v>115</v>
      </c>
      <c r="X16" s="152" t="s">
        <v>111</v>
      </c>
      <c r="Y16" s="152" t="s">
        <v>112</v>
      </c>
      <c r="Z16" s="152" t="s">
        <v>113</v>
      </c>
      <c r="AA16" s="152" t="s">
        <v>114</v>
      </c>
      <c r="AB16" s="152" t="s">
        <v>115</v>
      </c>
      <c r="AC16" s="59" t="s">
        <v>111</v>
      </c>
      <c r="AD16" s="59" t="s">
        <v>112</v>
      </c>
      <c r="AE16" s="59" t="s">
        <v>113</v>
      </c>
      <c r="AF16" s="59" t="s">
        <v>114</v>
      </c>
      <c r="AG16" s="59" t="s">
        <v>115</v>
      </c>
      <c r="AH16" s="59" t="s">
        <v>111</v>
      </c>
      <c r="AI16" s="59" t="s">
        <v>112</v>
      </c>
      <c r="AJ16" s="59" t="s">
        <v>113</v>
      </c>
      <c r="AK16" s="59" t="s">
        <v>114</v>
      </c>
      <c r="AL16" s="59" t="s">
        <v>115</v>
      </c>
      <c r="AM16" s="59" t="s">
        <v>111</v>
      </c>
      <c r="AN16" s="59" t="s">
        <v>112</v>
      </c>
      <c r="AO16" s="59" t="s">
        <v>113</v>
      </c>
      <c r="AP16" s="59" t="s">
        <v>114</v>
      </c>
      <c r="AQ16" s="59" t="s">
        <v>115</v>
      </c>
      <c r="AR16" s="59" t="s">
        <v>111</v>
      </c>
      <c r="AS16" s="59" t="s">
        <v>112</v>
      </c>
      <c r="AT16" s="59" t="s">
        <v>113</v>
      </c>
      <c r="AU16" s="59" t="s">
        <v>114</v>
      </c>
      <c r="AV16" s="59" t="s">
        <v>115</v>
      </c>
      <c r="AW16" s="59" t="s">
        <v>111</v>
      </c>
      <c r="AX16" s="59" t="s">
        <v>112</v>
      </c>
      <c r="AY16" s="59" t="s">
        <v>113</v>
      </c>
      <c r="AZ16" s="59" t="s">
        <v>114</v>
      </c>
      <c r="BA16" s="59" t="s">
        <v>115</v>
      </c>
      <c r="BB16" s="294"/>
    </row>
    <row r="17" spans="1:54" x14ac:dyDescent="0.25">
      <c r="A17" s="58">
        <v>1</v>
      </c>
      <c r="B17" s="58">
        <v>2</v>
      </c>
      <c r="C17" s="75">
        <v>3</v>
      </c>
      <c r="D17" s="75">
        <v>4</v>
      </c>
      <c r="E17" s="75" t="s">
        <v>187</v>
      </c>
      <c r="F17" s="75" t="s">
        <v>188</v>
      </c>
      <c r="G17" s="79" t="s">
        <v>152</v>
      </c>
      <c r="H17" s="81" t="s">
        <v>189</v>
      </c>
      <c r="I17" s="75" t="s">
        <v>256</v>
      </c>
      <c r="J17" s="75" t="s">
        <v>257</v>
      </c>
      <c r="K17" s="79" t="s">
        <v>270</v>
      </c>
      <c r="L17" s="79" t="s">
        <v>271</v>
      </c>
      <c r="M17" s="79" t="s">
        <v>272</v>
      </c>
      <c r="N17" s="79" t="s">
        <v>273</v>
      </c>
      <c r="O17" s="79" t="s">
        <v>274</v>
      </c>
      <c r="P17" s="79" t="s">
        <v>275</v>
      </c>
      <c r="Q17" s="79" t="s">
        <v>276</v>
      </c>
      <c r="R17" s="79" t="s">
        <v>277</v>
      </c>
      <c r="S17" s="79" t="s">
        <v>278</v>
      </c>
      <c r="T17" s="79" t="s">
        <v>279</v>
      </c>
      <c r="U17" s="79" t="s">
        <v>280</v>
      </c>
      <c r="V17" s="79" t="s">
        <v>281</v>
      </c>
      <c r="W17" s="79" t="s">
        <v>282</v>
      </c>
      <c r="X17" s="79" t="s">
        <v>283</v>
      </c>
      <c r="Y17" s="79" t="s">
        <v>284</v>
      </c>
      <c r="Z17" s="79" t="s">
        <v>285</v>
      </c>
      <c r="AA17" s="79" t="s">
        <v>286</v>
      </c>
      <c r="AB17" s="79" t="s">
        <v>287</v>
      </c>
      <c r="AC17" s="79" t="s">
        <v>288</v>
      </c>
      <c r="AD17" s="79" t="s">
        <v>289</v>
      </c>
      <c r="AE17" s="79" t="s">
        <v>290</v>
      </c>
      <c r="AF17" s="79" t="s">
        <v>291</v>
      </c>
      <c r="AG17" s="79" t="s">
        <v>292</v>
      </c>
      <c r="AH17" s="79" t="s">
        <v>293</v>
      </c>
      <c r="AI17" s="79" t="s">
        <v>294</v>
      </c>
      <c r="AJ17" s="79" t="s">
        <v>295</v>
      </c>
      <c r="AK17" s="79" t="s">
        <v>296</v>
      </c>
      <c r="AL17" s="79" t="s">
        <v>297</v>
      </c>
      <c r="AM17" s="58" t="s">
        <v>116</v>
      </c>
      <c r="AN17" s="58" t="s">
        <v>117</v>
      </c>
      <c r="AO17" s="58" t="s">
        <v>118</v>
      </c>
      <c r="AP17" s="58" t="s">
        <v>119</v>
      </c>
      <c r="AQ17" s="58" t="s">
        <v>120</v>
      </c>
      <c r="AR17" s="58">
        <v>33</v>
      </c>
      <c r="AS17" s="58">
        <v>34</v>
      </c>
      <c r="AT17" s="58">
        <v>35</v>
      </c>
      <c r="AU17" s="58">
        <v>36</v>
      </c>
      <c r="AV17" s="58">
        <v>37</v>
      </c>
      <c r="AW17" s="79" t="s">
        <v>298</v>
      </c>
      <c r="AX17" s="79" t="s">
        <v>299</v>
      </c>
      <c r="AY17" s="79" t="s">
        <v>301</v>
      </c>
      <c r="AZ17" s="79" t="s">
        <v>267</v>
      </c>
      <c r="BA17" s="79" t="s">
        <v>302</v>
      </c>
      <c r="BB17" s="58">
        <v>43</v>
      </c>
    </row>
    <row r="18" spans="1:54" s="120" customFormat="1" ht="31.5" x14ac:dyDescent="0.25">
      <c r="A18" s="18" t="s">
        <v>80</v>
      </c>
      <c r="B18" s="73" t="s">
        <v>81</v>
      </c>
      <c r="C18" s="150" t="s">
        <v>95</v>
      </c>
      <c r="D18" s="185"/>
      <c r="E18" s="94">
        <f>E19+E254+E256+E264+E265</f>
        <v>3109.2439979999999</v>
      </c>
      <c r="F18" s="94"/>
      <c r="G18" s="94">
        <f>AW18</f>
        <v>2235.3304779999999</v>
      </c>
      <c r="H18" s="94">
        <f>AW18</f>
        <v>2235.3304779999999</v>
      </c>
      <c r="I18" s="94">
        <f t="shared" ref="I18:BA18" si="0">I19+I254+I256+I264+I265</f>
        <v>368.03399999999999</v>
      </c>
      <c r="J18" s="94"/>
      <c r="K18" s="94"/>
      <c r="L18" s="94">
        <f t="shared" si="0"/>
        <v>368.03399999999999</v>
      </c>
      <c r="M18" s="94"/>
      <c r="N18" s="94">
        <f t="shared" si="0"/>
        <v>250.14025599999997</v>
      </c>
      <c r="O18" s="94"/>
      <c r="P18" s="94"/>
      <c r="Q18" s="94">
        <f t="shared" si="0"/>
        <v>250.14025599999997</v>
      </c>
      <c r="R18" s="94"/>
      <c r="S18" s="94">
        <f t="shared" si="0"/>
        <v>535.75204200000007</v>
      </c>
      <c r="T18" s="94"/>
      <c r="U18" s="94"/>
      <c r="V18" s="94">
        <f t="shared" si="0"/>
        <v>535.75204200000007</v>
      </c>
      <c r="W18" s="94"/>
      <c r="X18" s="94">
        <f t="shared" si="0"/>
        <v>538.54074000000003</v>
      </c>
      <c r="Y18" s="94"/>
      <c r="Z18" s="94"/>
      <c r="AA18" s="94">
        <f t="shared" si="0"/>
        <v>538.54074000000003</v>
      </c>
      <c r="AB18" s="94"/>
      <c r="AC18" s="94">
        <f t="shared" si="0"/>
        <v>542.86343999999997</v>
      </c>
      <c r="AD18" s="94"/>
      <c r="AE18" s="94"/>
      <c r="AF18" s="94">
        <f t="shared" si="0"/>
        <v>542.86343999999997</v>
      </c>
      <c r="AG18" s="94"/>
      <c r="AH18" s="94">
        <f t="shared" si="0"/>
        <v>0</v>
      </c>
      <c r="AI18" s="94">
        <f t="shared" si="0"/>
        <v>0</v>
      </c>
      <c r="AJ18" s="94">
        <f t="shared" si="0"/>
        <v>0</v>
      </c>
      <c r="AK18" s="94">
        <f t="shared" si="0"/>
        <v>0</v>
      </c>
      <c r="AL18" s="94">
        <f t="shared" si="0"/>
        <v>0</v>
      </c>
      <c r="AM18" s="94">
        <f t="shared" si="0"/>
        <v>0</v>
      </c>
      <c r="AN18" s="94">
        <f t="shared" si="0"/>
        <v>0</v>
      </c>
      <c r="AO18" s="94">
        <f t="shared" si="0"/>
        <v>0</v>
      </c>
      <c r="AP18" s="94">
        <f t="shared" si="0"/>
        <v>0</v>
      </c>
      <c r="AQ18" s="94">
        <f t="shared" si="0"/>
        <v>0</v>
      </c>
      <c r="AR18" s="94">
        <f t="shared" si="0"/>
        <v>0</v>
      </c>
      <c r="AS18" s="94">
        <f t="shared" si="0"/>
        <v>0</v>
      </c>
      <c r="AT18" s="94">
        <f t="shared" si="0"/>
        <v>0</v>
      </c>
      <c r="AU18" s="94">
        <f t="shared" si="0"/>
        <v>0</v>
      </c>
      <c r="AV18" s="94">
        <f t="shared" si="0"/>
        <v>0</v>
      </c>
      <c r="AW18" s="94">
        <f t="shared" si="0"/>
        <v>2235.3304779999999</v>
      </c>
      <c r="AX18" s="94"/>
      <c r="AY18" s="94"/>
      <c r="AZ18" s="94">
        <f t="shared" si="0"/>
        <v>2235.3304779999999</v>
      </c>
      <c r="BA18" s="94"/>
      <c r="BB18" s="112" t="s">
        <v>121</v>
      </c>
    </row>
    <row r="19" spans="1:54" s="120" customFormat="1" ht="47.25" x14ac:dyDescent="0.25">
      <c r="A19" s="156" t="s">
        <v>92</v>
      </c>
      <c r="B19" s="157" t="s">
        <v>91</v>
      </c>
      <c r="C19" s="156" t="s">
        <v>95</v>
      </c>
      <c r="D19" s="185"/>
      <c r="E19" s="94">
        <f>E20+E247</f>
        <v>2260.0005300000003</v>
      </c>
      <c r="F19" s="94"/>
      <c r="G19" s="94">
        <f t="shared" ref="G19:G71" si="1">AW19</f>
        <v>1973.0914200000002</v>
      </c>
      <c r="H19" s="94">
        <f t="shared" ref="H19:H71" si="2">AW19</f>
        <v>1973.0914200000002</v>
      </c>
      <c r="I19" s="94">
        <f t="shared" ref="I19:BA19" si="3">I20+I247</f>
        <v>224.44799999999998</v>
      </c>
      <c r="J19" s="94"/>
      <c r="K19" s="94"/>
      <c r="L19" s="94">
        <f t="shared" si="3"/>
        <v>224.44799999999998</v>
      </c>
      <c r="M19" s="94"/>
      <c r="N19" s="94">
        <f t="shared" si="3"/>
        <v>231.57479999999995</v>
      </c>
      <c r="O19" s="94"/>
      <c r="P19" s="94"/>
      <c r="Q19" s="94">
        <f t="shared" si="3"/>
        <v>231.57479999999995</v>
      </c>
      <c r="R19" s="94"/>
      <c r="S19" s="94">
        <f t="shared" si="3"/>
        <v>487.19812000000002</v>
      </c>
      <c r="T19" s="94"/>
      <c r="U19" s="94"/>
      <c r="V19" s="94">
        <f t="shared" si="3"/>
        <v>487.19812000000002</v>
      </c>
      <c r="W19" s="94"/>
      <c r="X19" s="94">
        <f t="shared" si="3"/>
        <v>488.25550000000004</v>
      </c>
      <c r="Y19" s="94"/>
      <c r="Z19" s="94"/>
      <c r="AA19" s="94">
        <f t="shared" si="3"/>
        <v>488.25550000000004</v>
      </c>
      <c r="AB19" s="94"/>
      <c r="AC19" s="94">
        <f t="shared" si="3"/>
        <v>541.61500000000001</v>
      </c>
      <c r="AD19" s="94"/>
      <c r="AE19" s="94"/>
      <c r="AF19" s="94">
        <f t="shared" si="3"/>
        <v>541.61500000000001</v>
      </c>
      <c r="AG19" s="94"/>
      <c r="AH19" s="94">
        <f t="shared" si="3"/>
        <v>0</v>
      </c>
      <c r="AI19" s="94">
        <f t="shared" si="3"/>
        <v>0</v>
      </c>
      <c r="AJ19" s="94">
        <f t="shared" si="3"/>
        <v>0</v>
      </c>
      <c r="AK19" s="94">
        <f t="shared" si="3"/>
        <v>0</v>
      </c>
      <c r="AL19" s="94">
        <f t="shared" si="3"/>
        <v>0</v>
      </c>
      <c r="AM19" s="94">
        <f t="shared" si="3"/>
        <v>0</v>
      </c>
      <c r="AN19" s="94">
        <f t="shared" si="3"/>
        <v>0</v>
      </c>
      <c r="AO19" s="94">
        <f t="shared" si="3"/>
        <v>0</v>
      </c>
      <c r="AP19" s="94">
        <f t="shared" si="3"/>
        <v>0</v>
      </c>
      <c r="AQ19" s="94">
        <f t="shared" si="3"/>
        <v>0</v>
      </c>
      <c r="AR19" s="94">
        <f t="shared" si="3"/>
        <v>0</v>
      </c>
      <c r="AS19" s="94">
        <f t="shared" si="3"/>
        <v>0</v>
      </c>
      <c r="AT19" s="94">
        <f t="shared" si="3"/>
        <v>0</v>
      </c>
      <c r="AU19" s="94">
        <f t="shared" si="3"/>
        <v>0</v>
      </c>
      <c r="AV19" s="94">
        <f t="shared" si="3"/>
        <v>0</v>
      </c>
      <c r="AW19" s="94">
        <f t="shared" si="3"/>
        <v>1973.0914200000002</v>
      </c>
      <c r="AX19" s="94"/>
      <c r="AY19" s="94"/>
      <c r="AZ19" s="94">
        <f t="shared" si="3"/>
        <v>1973.0914200000002</v>
      </c>
      <c r="BA19" s="94"/>
      <c r="BB19" s="112"/>
    </row>
    <row r="20" spans="1:54" s="120" customFormat="1" ht="78.75" x14ac:dyDescent="0.25">
      <c r="A20" s="156" t="s">
        <v>94</v>
      </c>
      <c r="B20" s="157" t="s">
        <v>93</v>
      </c>
      <c r="C20" s="156" t="s">
        <v>95</v>
      </c>
      <c r="D20" s="185"/>
      <c r="E20" s="94">
        <f t="shared" ref="E20:BA20" si="4">E21</f>
        <v>1936.7325300000002</v>
      </c>
      <c r="F20" s="94"/>
      <c r="G20" s="94">
        <f t="shared" si="1"/>
        <v>1851.4994200000001</v>
      </c>
      <c r="H20" s="94">
        <f t="shared" si="2"/>
        <v>1851.4994200000001</v>
      </c>
      <c r="I20" s="94">
        <f t="shared" si="4"/>
        <v>111.706</v>
      </c>
      <c r="J20" s="94"/>
      <c r="K20" s="94"/>
      <c r="L20" s="94">
        <f t="shared" si="4"/>
        <v>111.706</v>
      </c>
      <c r="M20" s="94"/>
      <c r="N20" s="94">
        <f t="shared" si="4"/>
        <v>222.72479999999996</v>
      </c>
      <c r="O20" s="94"/>
      <c r="P20" s="94"/>
      <c r="Q20" s="94">
        <f t="shared" si="4"/>
        <v>222.72479999999996</v>
      </c>
      <c r="R20" s="94"/>
      <c r="S20" s="94">
        <f t="shared" si="4"/>
        <v>487.19812000000002</v>
      </c>
      <c r="T20" s="94"/>
      <c r="U20" s="94"/>
      <c r="V20" s="94">
        <f t="shared" si="4"/>
        <v>487.19812000000002</v>
      </c>
      <c r="W20" s="94"/>
      <c r="X20" s="94">
        <f t="shared" si="4"/>
        <v>488.25550000000004</v>
      </c>
      <c r="Y20" s="94"/>
      <c r="Z20" s="94"/>
      <c r="AA20" s="94">
        <f t="shared" si="4"/>
        <v>488.25550000000004</v>
      </c>
      <c r="AB20" s="94"/>
      <c r="AC20" s="94">
        <f t="shared" si="4"/>
        <v>541.61500000000001</v>
      </c>
      <c r="AD20" s="94"/>
      <c r="AE20" s="94"/>
      <c r="AF20" s="94">
        <f t="shared" si="4"/>
        <v>541.61500000000001</v>
      </c>
      <c r="AG20" s="94"/>
      <c r="AH20" s="94">
        <f t="shared" si="4"/>
        <v>0</v>
      </c>
      <c r="AI20" s="94">
        <f t="shared" si="4"/>
        <v>0</v>
      </c>
      <c r="AJ20" s="94">
        <f t="shared" si="4"/>
        <v>0</v>
      </c>
      <c r="AK20" s="94">
        <f t="shared" si="4"/>
        <v>0</v>
      </c>
      <c r="AL20" s="94">
        <f t="shared" si="4"/>
        <v>0</v>
      </c>
      <c r="AM20" s="94">
        <f t="shared" si="4"/>
        <v>0</v>
      </c>
      <c r="AN20" s="94">
        <f t="shared" si="4"/>
        <v>0</v>
      </c>
      <c r="AO20" s="94">
        <f t="shared" si="4"/>
        <v>0</v>
      </c>
      <c r="AP20" s="94">
        <f t="shared" si="4"/>
        <v>0</v>
      </c>
      <c r="AQ20" s="94">
        <f t="shared" si="4"/>
        <v>0</v>
      </c>
      <c r="AR20" s="94">
        <f t="shared" si="4"/>
        <v>0</v>
      </c>
      <c r="AS20" s="94">
        <f t="shared" si="4"/>
        <v>0</v>
      </c>
      <c r="AT20" s="94">
        <f t="shared" si="4"/>
        <v>0</v>
      </c>
      <c r="AU20" s="94">
        <f t="shared" si="4"/>
        <v>0</v>
      </c>
      <c r="AV20" s="94">
        <f t="shared" si="4"/>
        <v>0</v>
      </c>
      <c r="AW20" s="94">
        <f t="shared" si="4"/>
        <v>1851.4994200000001</v>
      </c>
      <c r="AX20" s="94"/>
      <c r="AY20" s="94"/>
      <c r="AZ20" s="94">
        <f t="shared" si="4"/>
        <v>1851.4994200000001</v>
      </c>
      <c r="BA20" s="94"/>
      <c r="BB20" s="112"/>
    </row>
    <row r="21" spans="1:54" s="195" customFormat="1" ht="31.5" x14ac:dyDescent="0.25">
      <c r="A21" s="167" t="s">
        <v>779</v>
      </c>
      <c r="B21" s="168" t="s">
        <v>780</v>
      </c>
      <c r="C21" s="167" t="s">
        <v>95</v>
      </c>
      <c r="D21" s="196"/>
      <c r="E21" s="196">
        <f>E22+E47+E71+E74+E88+E107+E127+E142+E159+E173+E185+E196+E217+E233</f>
        <v>1936.7325300000002</v>
      </c>
      <c r="F21" s="196"/>
      <c r="G21" s="196">
        <f t="shared" si="1"/>
        <v>1851.4994200000001</v>
      </c>
      <c r="H21" s="196">
        <f t="shared" si="2"/>
        <v>1851.4994200000001</v>
      </c>
      <c r="I21" s="196">
        <f t="shared" ref="I21:BA21" si="5">I22+I47+I71+I74+I88+I107+I127+I142+I159+I173+I185+I196+I217+I233</f>
        <v>111.706</v>
      </c>
      <c r="J21" s="196"/>
      <c r="K21" s="196"/>
      <c r="L21" s="196">
        <f t="shared" si="5"/>
        <v>111.706</v>
      </c>
      <c r="M21" s="196"/>
      <c r="N21" s="196">
        <f t="shared" si="5"/>
        <v>222.72479999999996</v>
      </c>
      <c r="O21" s="196"/>
      <c r="P21" s="196"/>
      <c r="Q21" s="196">
        <f t="shared" si="5"/>
        <v>222.72479999999996</v>
      </c>
      <c r="R21" s="196"/>
      <c r="S21" s="196">
        <f t="shared" si="5"/>
        <v>487.19812000000002</v>
      </c>
      <c r="T21" s="196"/>
      <c r="U21" s="196"/>
      <c r="V21" s="196">
        <f t="shared" si="5"/>
        <v>487.19812000000002</v>
      </c>
      <c r="W21" s="196"/>
      <c r="X21" s="196">
        <f t="shared" si="5"/>
        <v>488.25550000000004</v>
      </c>
      <c r="Y21" s="196"/>
      <c r="Z21" s="196"/>
      <c r="AA21" s="196">
        <f t="shared" si="5"/>
        <v>488.25550000000004</v>
      </c>
      <c r="AB21" s="196"/>
      <c r="AC21" s="196">
        <f t="shared" si="5"/>
        <v>541.61500000000001</v>
      </c>
      <c r="AD21" s="196"/>
      <c r="AE21" s="196"/>
      <c r="AF21" s="196">
        <f t="shared" si="5"/>
        <v>541.61500000000001</v>
      </c>
      <c r="AG21" s="196"/>
      <c r="AH21" s="196">
        <f t="shared" si="5"/>
        <v>0</v>
      </c>
      <c r="AI21" s="196">
        <f t="shared" si="5"/>
        <v>0</v>
      </c>
      <c r="AJ21" s="196">
        <f t="shared" si="5"/>
        <v>0</v>
      </c>
      <c r="AK21" s="196">
        <f t="shared" si="5"/>
        <v>0</v>
      </c>
      <c r="AL21" s="196">
        <f t="shared" si="5"/>
        <v>0</v>
      </c>
      <c r="AM21" s="196">
        <f t="shared" si="5"/>
        <v>0</v>
      </c>
      <c r="AN21" s="196">
        <f t="shared" si="5"/>
        <v>0</v>
      </c>
      <c r="AO21" s="196">
        <f t="shared" si="5"/>
        <v>0</v>
      </c>
      <c r="AP21" s="196">
        <f t="shared" si="5"/>
        <v>0</v>
      </c>
      <c r="AQ21" s="196">
        <f t="shared" si="5"/>
        <v>0</v>
      </c>
      <c r="AR21" s="196">
        <f t="shared" si="5"/>
        <v>0</v>
      </c>
      <c r="AS21" s="196">
        <f t="shared" si="5"/>
        <v>0</v>
      </c>
      <c r="AT21" s="196">
        <f t="shared" si="5"/>
        <v>0</v>
      </c>
      <c r="AU21" s="196">
        <f t="shared" si="5"/>
        <v>0</v>
      </c>
      <c r="AV21" s="196">
        <f t="shared" si="5"/>
        <v>0</v>
      </c>
      <c r="AW21" s="196">
        <f t="shared" si="5"/>
        <v>1851.4994200000001</v>
      </c>
      <c r="AX21" s="196"/>
      <c r="AY21" s="196"/>
      <c r="AZ21" s="196">
        <f t="shared" si="5"/>
        <v>1851.4994200000001</v>
      </c>
      <c r="BA21" s="196"/>
      <c r="BB21" s="194"/>
    </row>
    <row r="22" spans="1:54" s="120" customFormat="1" x14ac:dyDescent="0.25">
      <c r="A22" s="156" t="s">
        <v>332</v>
      </c>
      <c r="B22" s="157" t="s">
        <v>333</v>
      </c>
      <c r="C22" s="156" t="s">
        <v>95</v>
      </c>
      <c r="D22" s="94"/>
      <c r="E22" s="94">
        <f>SUM(E23:E46)</f>
        <v>240.107</v>
      </c>
      <c r="F22" s="94"/>
      <c r="G22" s="94">
        <f t="shared" si="1"/>
        <v>229.84100000000001</v>
      </c>
      <c r="H22" s="94">
        <f t="shared" si="2"/>
        <v>229.84100000000001</v>
      </c>
      <c r="I22" s="94">
        <f t="shared" ref="I22:BA22" si="6">SUM(I23:I46)</f>
        <v>33.234000000000002</v>
      </c>
      <c r="J22" s="94"/>
      <c r="K22" s="94"/>
      <c r="L22" s="94">
        <f t="shared" si="6"/>
        <v>33.234000000000002</v>
      </c>
      <c r="M22" s="94"/>
      <c r="N22" s="94">
        <f t="shared" si="6"/>
        <v>45.758000000000003</v>
      </c>
      <c r="O22" s="94"/>
      <c r="P22" s="94"/>
      <c r="Q22" s="94">
        <f t="shared" si="6"/>
        <v>45.758000000000003</v>
      </c>
      <c r="R22" s="94"/>
      <c r="S22" s="94">
        <f t="shared" si="6"/>
        <v>71.09</v>
      </c>
      <c r="T22" s="94"/>
      <c r="U22" s="94"/>
      <c r="V22" s="94">
        <f t="shared" si="6"/>
        <v>71.09</v>
      </c>
      <c r="W22" s="94"/>
      <c r="X22" s="94">
        <f t="shared" si="6"/>
        <v>53.096000000000004</v>
      </c>
      <c r="Y22" s="94"/>
      <c r="Z22" s="94"/>
      <c r="AA22" s="94">
        <f t="shared" si="6"/>
        <v>53.096000000000004</v>
      </c>
      <c r="AB22" s="94"/>
      <c r="AC22" s="94">
        <f t="shared" si="6"/>
        <v>26.662999999999997</v>
      </c>
      <c r="AD22" s="94"/>
      <c r="AE22" s="94"/>
      <c r="AF22" s="94">
        <f t="shared" si="6"/>
        <v>26.662999999999997</v>
      </c>
      <c r="AG22" s="94"/>
      <c r="AH22" s="94">
        <f t="shared" si="6"/>
        <v>0</v>
      </c>
      <c r="AI22" s="94">
        <f t="shared" si="6"/>
        <v>0</v>
      </c>
      <c r="AJ22" s="94">
        <f t="shared" si="6"/>
        <v>0</v>
      </c>
      <c r="AK22" s="94">
        <f t="shared" si="6"/>
        <v>0</v>
      </c>
      <c r="AL22" s="94">
        <f t="shared" si="6"/>
        <v>0</v>
      </c>
      <c r="AM22" s="94">
        <f t="shared" si="6"/>
        <v>0</v>
      </c>
      <c r="AN22" s="94">
        <f t="shared" si="6"/>
        <v>0</v>
      </c>
      <c r="AO22" s="94">
        <f t="shared" si="6"/>
        <v>0</v>
      </c>
      <c r="AP22" s="94">
        <f t="shared" si="6"/>
        <v>0</v>
      </c>
      <c r="AQ22" s="94">
        <f t="shared" si="6"/>
        <v>0</v>
      </c>
      <c r="AR22" s="94">
        <f t="shared" si="6"/>
        <v>0</v>
      </c>
      <c r="AS22" s="94">
        <f t="shared" si="6"/>
        <v>0</v>
      </c>
      <c r="AT22" s="94">
        <f t="shared" si="6"/>
        <v>0</v>
      </c>
      <c r="AU22" s="94">
        <f t="shared" si="6"/>
        <v>0</v>
      </c>
      <c r="AV22" s="94">
        <f t="shared" si="6"/>
        <v>0</v>
      </c>
      <c r="AW22" s="94">
        <f t="shared" si="6"/>
        <v>229.84100000000001</v>
      </c>
      <c r="AX22" s="94"/>
      <c r="AY22" s="94"/>
      <c r="AZ22" s="94">
        <f t="shared" si="6"/>
        <v>229.84100000000001</v>
      </c>
      <c r="BA22" s="94"/>
      <c r="BB22" s="103" t="s">
        <v>121</v>
      </c>
    </row>
    <row r="23" spans="1:54" x14ac:dyDescent="0.25">
      <c r="A23" s="153" t="s">
        <v>1163</v>
      </c>
      <c r="B23" s="154" t="s">
        <v>512</v>
      </c>
      <c r="C23" s="155" t="s">
        <v>513</v>
      </c>
      <c r="D23" s="187">
        <v>2016</v>
      </c>
      <c r="E23" s="95">
        <v>42.01</v>
      </c>
      <c r="F23" s="95" t="s">
        <v>1230</v>
      </c>
      <c r="G23" s="95">
        <f t="shared" si="1"/>
        <v>35.064999999999998</v>
      </c>
      <c r="H23" s="95">
        <f t="shared" si="2"/>
        <v>35.064999999999998</v>
      </c>
      <c r="I23" s="95"/>
      <c r="J23" s="95"/>
      <c r="K23" s="95"/>
      <c r="L23" s="95"/>
      <c r="M23" s="95"/>
      <c r="N23" s="95">
        <v>4.3899999999999997</v>
      </c>
      <c r="O23" s="95"/>
      <c r="P23" s="95"/>
      <c r="Q23" s="95">
        <f t="shared" ref="Q23:Q70" si="7">N23</f>
        <v>4.3899999999999997</v>
      </c>
      <c r="R23" s="95"/>
      <c r="S23" s="95">
        <v>4.42</v>
      </c>
      <c r="T23" s="95"/>
      <c r="U23" s="95"/>
      <c r="V23" s="95">
        <f t="shared" ref="V23:V70" si="8">S23</f>
        <v>4.42</v>
      </c>
      <c r="W23" s="95"/>
      <c r="X23" s="95">
        <v>10.33</v>
      </c>
      <c r="Y23" s="95"/>
      <c r="Z23" s="95"/>
      <c r="AA23" s="95">
        <f t="shared" ref="AA23:AA70" si="9">X23</f>
        <v>10.33</v>
      </c>
      <c r="AB23" s="95"/>
      <c r="AC23" s="95">
        <v>15.925000000000001</v>
      </c>
      <c r="AD23" s="95"/>
      <c r="AE23" s="95"/>
      <c r="AF23" s="95">
        <f t="shared" ref="AF23:AF70" si="10">AC23</f>
        <v>15.925000000000001</v>
      </c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>
        <f t="shared" ref="AW23:AW70" si="11">I23+N23+S23+X23+AC23</f>
        <v>35.064999999999998</v>
      </c>
      <c r="AX23" s="95"/>
      <c r="AY23" s="95"/>
      <c r="AZ23" s="95">
        <f t="shared" ref="AZ23:AZ70" si="12">AW23</f>
        <v>35.064999999999998</v>
      </c>
      <c r="BA23" s="95"/>
      <c r="BB23" s="51" t="s">
        <v>121</v>
      </c>
    </row>
    <row r="24" spans="1:54" ht="30" x14ac:dyDescent="0.25">
      <c r="A24" s="153" t="s">
        <v>1164</v>
      </c>
      <c r="B24" s="154" t="s">
        <v>330</v>
      </c>
      <c r="C24" s="155" t="s">
        <v>331</v>
      </c>
      <c r="D24" s="187">
        <v>2016</v>
      </c>
      <c r="E24" s="95">
        <v>2.5270000000000001</v>
      </c>
      <c r="F24" s="95" t="s">
        <v>1230</v>
      </c>
      <c r="G24" s="95">
        <f t="shared" si="1"/>
        <v>0.55800000000000005</v>
      </c>
      <c r="H24" s="95">
        <f t="shared" si="2"/>
        <v>0.55800000000000005</v>
      </c>
      <c r="I24" s="95">
        <v>0.55800000000000005</v>
      </c>
      <c r="J24" s="95"/>
      <c r="K24" s="95"/>
      <c r="L24" s="95">
        <v>0.55800000000000005</v>
      </c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>
        <f t="shared" si="11"/>
        <v>0.55800000000000005</v>
      </c>
      <c r="AX24" s="95"/>
      <c r="AY24" s="95"/>
      <c r="AZ24" s="95">
        <f t="shared" si="12"/>
        <v>0.55800000000000005</v>
      </c>
      <c r="BA24" s="95"/>
      <c r="BB24" s="51" t="s">
        <v>121</v>
      </c>
    </row>
    <row r="25" spans="1:54" ht="30" x14ac:dyDescent="0.25">
      <c r="A25" s="153" t="s">
        <v>1165</v>
      </c>
      <c r="B25" s="154" t="s">
        <v>335</v>
      </c>
      <c r="C25" s="155" t="s">
        <v>336</v>
      </c>
      <c r="D25" s="187">
        <v>2016</v>
      </c>
      <c r="E25" s="95">
        <v>1.3769999999999998</v>
      </c>
      <c r="F25" s="95" t="s">
        <v>1230</v>
      </c>
      <c r="G25" s="95">
        <f t="shared" si="1"/>
        <v>2.5000000000000001E-2</v>
      </c>
      <c r="H25" s="95">
        <f t="shared" si="2"/>
        <v>2.5000000000000001E-2</v>
      </c>
      <c r="I25" s="95">
        <v>2.5000000000000001E-2</v>
      </c>
      <c r="J25" s="95"/>
      <c r="K25" s="95"/>
      <c r="L25" s="95">
        <v>2.5000000000000001E-2</v>
      </c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>
        <f t="shared" si="11"/>
        <v>2.5000000000000001E-2</v>
      </c>
      <c r="AX25" s="95"/>
      <c r="AY25" s="95"/>
      <c r="AZ25" s="95">
        <f t="shared" si="12"/>
        <v>2.5000000000000001E-2</v>
      </c>
      <c r="BA25" s="95"/>
      <c r="BB25" s="51" t="s">
        <v>121</v>
      </c>
    </row>
    <row r="26" spans="1:54" s="33" customFormat="1" ht="47.25" x14ac:dyDescent="0.25">
      <c r="A26" s="153" t="s">
        <v>511</v>
      </c>
      <c r="B26" s="159" t="s">
        <v>338</v>
      </c>
      <c r="C26" s="160" t="s">
        <v>339</v>
      </c>
      <c r="D26" s="187">
        <v>2017</v>
      </c>
      <c r="E26" s="95">
        <v>15.448</v>
      </c>
      <c r="F26" s="95" t="s">
        <v>1230</v>
      </c>
      <c r="G26" s="95">
        <f t="shared" si="1"/>
        <v>15.448</v>
      </c>
      <c r="H26" s="95">
        <f t="shared" si="2"/>
        <v>15.448</v>
      </c>
      <c r="I26" s="95">
        <v>15.448</v>
      </c>
      <c r="J26" s="95"/>
      <c r="K26" s="95"/>
      <c r="L26" s="95">
        <v>15.448</v>
      </c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>
        <f t="shared" si="11"/>
        <v>15.448</v>
      </c>
      <c r="AX26" s="95"/>
      <c r="AY26" s="95"/>
      <c r="AZ26" s="95">
        <f t="shared" si="12"/>
        <v>15.448</v>
      </c>
      <c r="BA26" s="95"/>
      <c r="BB26" s="89" t="s">
        <v>121</v>
      </c>
    </row>
    <row r="27" spans="1:54" s="33" customFormat="1" x14ac:dyDescent="0.25">
      <c r="A27" s="153" t="s">
        <v>329</v>
      </c>
      <c r="B27" s="159" t="s">
        <v>341</v>
      </c>
      <c r="C27" s="160" t="s">
        <v>342</v>
      </c>
      <c r="D27" s="187">
        <v>2017</v>
      </c>
      <c r="E27" s="95">
        <v>16.542000000000002</v>
      </c>
      <c r="F27" s="95" t="s">
        <v>1230</v>
      </c>
      <c r="G27" s="95">
        <f t="shared" si="1"/>
        <v>16.542000000000002</v>
      </c>
      <c r="H27" s="95">
        <f t="shared" si="2"/>
        <v>16.542000000000002</v>
      </c>
      <c r="I27" s="95">
        <v>16.542000000000002</v>
      </c>
      <c r="J27" s="95"/>
      <c r="K27" s="95"/>
      <c r="L27" s="95">
        <v>16.542000000000002</v>
      </c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>
        <f t="shared" si="11"/>
        <v>16.542000000000002</v>
      </c>
      <c r="AX27" s="95"/>
      <c r="AY27" s="95"/>
      <c r="AZ27" s="95">
        <f t="shared" si="12"/>
        <v>16.542000000000002</v>
      </c>
      <c r="BA27" s="95"/>
      <c r="BB27" s="89" t="s">
        <v>121</v>
      </c>
    </row>
    <row r="28" spans="1:54" ht="31.5" x14ac:dyDescent="0.25">
      <c r="A28" s="153" t="s">
        <v>1166</v>
      </c>
      <c r="B28" s="159" t="s">
        <v>344</v>
      </c>
      <c r="C28" s="160" t="s">
        <v>345</v>
      </c>
      <c r="D28" s="187">
        <v>2017</v>
      </c>
      <c r="E28" s="95">
        <v>0.66100000000000014</v>
      </c>
      <c r="F28" s="95" t="s">
        <v>1230</v>
      </c>
      <c r="G28" s="95">
        <f t="shared" si="1"/>
        <v>0.66100000000000014</v>
      </c>
      <c r="H28" s="95">
        <f t="shared" si="2"/>
        <v>0.66100000000000014</v>
      </c>
      <c r="I28" s="95">
        <v>0.66100000000000014</v>
      </c>
      <c r="J28" s="95"/>
      <c r="K28" s="95"/>
      <c r="L28" s="95">
        <v>0.66100000000000014</v>
      </c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>
        <f t="shared" si="11"/>
        <v>0.66100000000000014</v>
      </c>
      <c r="AX28" s="95"/>
      <c r="AY28" s="95"/>
      <c r="AZ28" s="95">
        <f t="shared" si="12"/>
        <v>0.66100000000000014</v>
      </c>
      <c r="BA28" s="95"/>
      <c r="BB28" s="51" t="s">
        <v>121</v>
      </c>
    </row>
    <row r="29" spans="1:54" x14ac:dyDescent="0.25">
      <c r="A29" s="153" t="s">
        <v>334</v>
      </c>
      <c r="B29" s="173" t="s">
        <v>515</v>
      </c>
      <c r="C29" s="52" t="s">
        <v>516</v>
      </c>
      <c r="D29" s="188">
        <v>2018</v>
      </c>
      <c r="E29" s="95">
        <v>11.799999999999997</v>
      </c>
      <c r="F29" s="95" t="s">
        <v>1230</v>
      </c>
      <c r="G29" s="95">
        <f t="shared" si="1"/>
        <v>11.799999999999997</v>
      </c>
      <c r="H29" s="95">
        <f t="shared" si="2"/>
        <v>11.799999999999997</v>
      </c>
      <c r="I29" s="95"/>
      <c r="J29" s="95"/>
      <c r="K29" s="95"/>
      <c r="L29" s="95"/>
      <c r="M29" s="95"/>
      <c r="N29" s="95">
        <v>0.94399999999999995</v>
      </c>
      <c r="O29" s="95"/>
      <c r="P29" s="95"/>
      <c r="Q29" s="95">
        <f t="shared" si="7"/>
        <v>0.94399999999999995</v>
      </c>
      <c r="R29" s="95"/>
      <c r="S29" s="95"/>
      <c r="T29" s="95"/>
      <c r="U29" s="95"/>
      <c r="V29" s="95"/>
      <c r="W29" s="95"/>
      <c r="X29" s="95">
        <v>10.855999999999998</v>
      </c>
      <c r="Y29" s="95"/>
      <c r="Z29" s="95"/>
      <c r="AA29" s="95">
        <f t="shared" si="9"/>
        <v>10.855999999999998</v>
      </c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>
        <f t="shared" si="11"/>
        <v>11.799999999999997</v>
      </c>
      <c r="AX29" s="95"/>
      <c r="AY29" s="95"/>
      <c r="AZ29" s="95">
        <f t="shared" si="12"/>
        <v>11.799999999999997</v>
      </c>
      <c r="BA29" s="95"/>
      <c r="BB29" s="51" t="s">
        <v>121</v>
      </c>
    </row>
    <row r="30" spans="1:54" x14ac:dyDescent="0.25">
      <c r="A30" s="153" t="s">
        <v>337</v>
      </c>
      <c r="B30" s="159" t="s">
        <v>349</v>
      </c>
      <c r="C30" s="160" t="s">
        <v>518</v>
      </c>
      <c r="D30" s="187">
        <v>2018</v>
      </c>
      <c r="E30" s="95">
        <v>10.029999999999999</v>
      </c>
      <c r="F30" s="95" t="s">
        <v>1230</v>
      </c>
      <c r="G30" s="95">
        <f t="shared" si="1"/>
        <v>10.029999999999999</v>
      </c>
      <c r="H30" s="95">
        <f t="shared" si="2"/>
        <v>10.029999999999999</v>
      </c>
      <c r="I30" s="95"/>
      <c r="J30" s="95"/>
      <c r="K30" s="95"/>
      <c r="L30" s="95"/>
      <c r="M30" s="95"/>
      <c r="N30" s="95">
        <v>0.59</v>
      </c>
      <c r="O30" s="95"/>
      <c r="P30" s="95"/>
      <c r="Q30" s="95">
        <f t="shared" si="7"/>
        <v>0.59</v>
      </c>
      <c r="R30" s="95"/>
      <c r="S30" s="95">
        <v>9.44</v>
      </c>
      <c r="T30" s="95"/>
      <c r="U30" s="95"/>
      <c r="V30" s="95">
        <f t="shared" si="8"/>
        <v>9.44</v>
      </c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>
        <f t="shared" si="11"/>
        <v>10.029999999999999</v>
      </c>
      <c r="AX30" s="95"/>
      <c r="AY30" s="95"/>
      <c r="AZ30" s="95">
        <f t="shared" si="12"/>
        <v>10.029999999999999</v>
      </c>
      <c r="BA30" s="95"/>
      <c r="BB30" s="51" t="s">
        <v>121</v>
      </c>
    </row>
    <row r="31" spans="1:54" s="56" customFormat="1" ht="31.5" x14ac:dyDescent="0.25">
      <c r="A31" s="153" t="s">
        <v>340</v>
      </c>
      <c r="B31" s="159" t="s">
        <v>520</v>
      </c>
      <c r="C31" s="160" t="s">
        <v>521</v>
      </c>
      <c r="D31" s="187">
        <v>2018</v>
      </c>
      <c r="E31" s="95">
        <v>33.747999999999998</v>
      </c>
      <c r="F31" s="95" t="s">
        <v>1230</v>
      </c>
      <c r="G31" s="95">
        <f t="shared" si="1"/>
        <v>33.747999999999998</v>
      </c>
      <c r="H31" s="95">
        <f t="shared" si="2"/>
        <v>33.747999999999998</v>
      </c>
      <c r="I31" s="95"/>
      <c r="J31" s="95"/>
      <c r="K31" s="95"/>
      <c r="L31" s="95"/>
      <c r="M31" s="95"/>
      <c r="N31" s="95">
        <v>17.059999999999999</v>
      </c>
      <c r="O31" s="95"/>
      <c r="P31" s="95"/>
      <c r="Q31" s="95">
        <f t="shared" si="7"/>
        <v>17.059999999999999</v>
      </c>
      <c r="R31" s="95"/>
      <c r="S31" s="95">
        <v>5.427999999999999</v>
      </c>
      <c r="T31" s="95"/>
      <c r="U31" s="95"/>
      <c r="V31" s="95">
        <f t="shared" si="8"/>
        <v>5.427999999999999</v>
      </c>
      <c r="W31" s="95"/>
      <c r="X31" s="95">
        <v>11.26</v>
      </c>
      <c r="Y31" s="95"/>
      <c r="Z31" s="95"/>
      <c r="AA31" s="95">
        <f t="shared" si="9"/>
        <v>11.26</v>
      </c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>
        <f t="shared" si="11"/>
        <v>33.747999999999998</v>
      </c>
      <c r="AX31" s="95"/>
      <c r="AY31" s="95"/>
      <c r="AZ31" s="95">
        <f t="shared" si="12"/>
        <v>33.747999999999998</v>
      </c>
      <c r="BA31" s="95"/>
      <c r="BB31" s="51" t="s">
        <v>122</v>
      </c>
    </row>
    <row r="32" spans="1:54" x14ac:dyDescent="0.25">
      <c r="A32" s="153" t="s">
        <v>343</v>
      </c>
      <c r="B32" s="159" t="s">
        <v>523</v>
      </c>
      <c r="C32" s="160" t="s">
        <v>524</v>
      </c>
      <c r="D32" s="187">
        <v>2018</v>
      </c>
      <c r="E32" s="95">
        <v>7.669999999999999</v>
      </c>
      <c r="F32" s="95" t="s">
        <v>1230</v>
      </c>
      <c r="G32" s="95">
        <f t="shared" si="1"/>
        <v>7.67</v>
      </c>
      <c r="H32" s="95">
        <f t="shared" si="2"/>
        <v>7.67</v>
      </c>
      <c r="I32" s="95"/>
      <c r="J32" s="95"/>
      <c r="K32" s="95"/>
      <c r="L32" s="95"/>
      <c r="M32" s="95"/>
      <c r="N32" s="95">
        <v>0.23599999999999999</v>
      </c>
      <c r="O32" s="95"/>
      <c r="P32" s="95"/>
      <c r="Q32" s="95">
        <f t="shared" si="7"/>
        <v>0.23599999999999999</v>
      </c>
      <c r="R32" s="95"/>
      <c r="S32" s="95">
        <v>2.1240000000000001</v>
      </c>
      <c r="T32" s="95"/>
      <c r="U32" s="95"/>
      <c r="V32" s="95">
        <f t="shared" si="8"/>
        <v>2.1240000000000001</v>
      </c>
      <c r="W32" s="95"/>
      <c r="X32" s="95">
        <v>0.59</v>
      </c>
      <c r="Y32" s="95"/>
      <c r="Z32" s="95"/>
      <c r="AA32" s="95">
        <f t="shared" si="9"/>
        <v>0.59</v>
      </c>
      <c r="AB32" s="95"/>
      <c r="AC32" s="95">
        <v>4.72</v>
      </c>
      <c r="AD32" s="95"/>
      <c r="AE32" s="95"/>
      <c r="AF32" s="95">
        <f t="shared" si="10"/>
        <v>4.72</v>
      </c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>
        <f t="shared" si="11"/>
        <v>7.67</v>
      </c>
      <c r="AX32" s="95"/>
      <c r="AY32" s="95"/>
      <c r="AZ32" s="95">
        <f t="shared" si="12"/>
        <v>7.67</v>
      </c>
      <c r="BA32" s="95"/>
      <c r="BB32" s="51" t="s">
        <v>122</v>
      </c>
    </row>
    <row r="33" spans="1:54" x14ac:dyDescent="0.25">
      <c r="A33" s="153" t="s">
        <v>514</v>
      </c>
      <c r="B33" s="174" t="s">
        <v>526</v>
      </c>
      <c r="C33" s="160" t="s">
        <v>527</v>
      </c>
      <c r="D33" s="189">
        <v>2018</v>
      </c>
      <c r="E33" s="95">
        <v>2.3600000000000003</v>
      </c>
      <c r="F33" s="95" t="s">
        <v>1230</v>
      </c>
      <c r="G33" s="95">
        <f t="shared" si="1"/>
        <v>2.3600000000000003</v>
      </c>
      <c r="H33" s="95">
        <f t="shared" si="2"/>
        <v>2.3600000000000003</v>
      </c>
      <c r="I33" s="95"/>
      <c r="J33" s="95"/>
      <c r="K33" s="95"/>
      <c r="L33" s="95"/>
      <c r="M33" s="95"/>
      <c r="N33" s="95">
        <v>0.23599999999999999</v>
      </c>
      <c r="O33" s="95"/>
      <c r="P33" s="95"/>
      <c r="Q33" s="95">
        <f t="shared" si="7"/>
        <v>0.23599999999999999</v>
      </c>
      <c r="R33" s="95"/>
      <c r="S33" s="95">
        <v>2.1240000000000001</v>
      </c>
      <c r="T33" s="95"/>
      <c r="U33" s="95"/>
      <c r="V33" s="95">
        <f t="shared" si="8"/>
        <v>2.1240000000000001</v>
      </c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>
        <f t="shared" si="11"/>
        <v>2.3600000000000003</v>
      </c>
      <c r="AX33" s="95"/>
      <c r="AY33" s="95"/>
      <c r="AZ33" s="95">
        <f t="shared" si="12"/>
        <v>2.3600000000000003</v>
      </c>
      <c r="BA33" s="95"/>
      <c r="BB33" s="52" t="s">
        <v>123</v>
      </c>
    </row>
    <row r="34" spans="1:54" x14ac:dyDescent="0.25">
      <c r="A34" s="153" t="s">
        <v>517</v>
      </c>
      <c r="B34" s="159" t="s">
        <v>529</v>
      </c>
      <c r="C34" s="160" t="s">
        <v>530</v>
      </c>
      <c r="D34" s="189">
        <v>2018</v>
      </c>
      <c r="E34" s="95">
        <v>40.71</v>
      </c>
      <c r="F34" s="95" t="s">
        <v>1230</v>
      </c>
      <c r="G34" s="95">
        <f t="shared" si="1"/>
        <v>40.709999999999994</v>
      </c>
      <c r="H34" s="95">
        <f t="shared" si="2"/>
        <v>40.709999999999994</v>
      </c>
      <c r="I34" s="95"/>
      <c r="J34" s="95"/>
      <c r="K34" s="95"/>
      <c r="L34" s="95"/>
      <c r="M34" s="95"/>
      <c r="N34" s="95">
        <v>0.59</v>
      </c>
      <c r="O34" s="95"/>
      <c r="P34" s="95"/>
      <c r="Q34" s="95">
        <f t="shared" si="7"/>
        <v>0.59</v>
      </c>
      <c r="R34" s="95"/>
      <c r="S34" s="95">
        <v>20.059999999999999</v>
      </c>
      <c r="T34" s="95"/>
      <c r="U34" s="95"/>
      <c r="V34" s="95">
        <f t="shared" si="8"/>
        <v>20.059999999999999</v>
      </c>
      <c r="W34" s="95"/>
      <c r="X34" s="95">
        <v>20.059999999999999</v>
      </c>
      <c r="Y34" s="95"/>
      <c r="Z34" s="95"/>
      <c r="AA34" s="95">
        <f t="shared" si="9"/>
        <v>20.059999999999999</v>
      </c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>
        <f t="shared" si="11"/>
        <v>40.709999999999994</v>
      </c>
      <c r="AX34" s="95"/>
      <c r="AY34" s="95"/>
      <c r="AZ34" s="95">
        <f t="shared" si="12"/>
        <v>40.709999999999994</v>
      </c>
      <c r="BA34" s="95"/>
      <c r="BB34" s="51" t="s">
        <v>121</v>
      </c>
    </row>
    <row r="35" spans="1:54" x14ac:dyDescent="0.25">
      <c r="A35" s="153" t="s">
        <v>519</v>
      </c>
      <c r="B35" s="159" t="s">
        <v>532</v>
      </c>
      <c r="C35" s="160" t="s">
        <v>533</v>
      </c>
      <c r="D35" s="189">
        <v>2018</v>
      </c>
      <c r="E35" s="95">
        <v>8.26</v>
      </c>
      <c r="F35" s="95" t="s">
        <v>1230</v>
      </c>
      <c r="G35" s="95">
        <f t="shared" si="1"/>
        <v>8.26</v>
      </c>
      <c r="H35" s="95">
        <f t="shared" si="2"/>
        <v>8.26</v>
      </c>
      <c r="I35" s="95"/>
      <c r="J35" s="95"/>
      <c r="K35" s="95"/>
      <c r="L35" s="95"/>
      <c r="M35" s="95"/>
      <c r="N35" s="95">
        <v>4.13</v>
      </c>
      <c r="O35" s="95"/>
      <c r="P35" s="95"/>
      <c r="Q35" s="95">
        <f t="shared" si="7"/>
        <v>4.13</v>
      </c>
      <c r="R35" s="95"/>
      <c r="S35" s="95">
        <v>4.13</v>
      </c>
      <c r="T35" s="95"/>
      <c r="U35" s="95"/>
      <c r="V35" s="95">
        <f t="shared" si="8"/>
        <v>4.13</v>
      </c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>
        <f t="shared" si="11"/>
        <v>8.26</v>
      </c>
      <c r="AX35" s="95"/>
      <c r="AY35" s="95"/>
      <c r="AZ35" s="95">
        <f t="shared" si="12"/>
        <v>8.26</v>
      </c>
      <c r="BA35" s="95"/>
      <c r="BB35" s="51" t="s">
        <v>121</v>
      </c>
    </row>
    <row r="36" spans="1:54" x14ac:dyDescent="0.25">
      <c r="A36" s="153" t="s">
        <v>1231</v>
      </c>
      <c r="B36" s="159" t="s">
        <v>535</v>
      </c>
      <c r="C36" s="160" t="s">
        <v>536</v>
      </c>
      <c r="D36" s="189">
        <v>2018</v>
      </c>
      <c r="E36" s="95">
        <v>10.029999999999999</v>
      </c>
      <c r="F36" s="95" t="s">
        <v>1230</v>
      </c>
      <c r="G36" s="95">
        <f t="shared" si="1"/>
        <v>10.029999999999999</v>
      </c>
      <c r="H36" s="95">
        <f t="shared" si="2"/>
        <v>10.029999999999999</v>
      </c>
      <c r="I36" s="95"/>
      <c r="J36" s="95"/>
      <c r="K36" s="95"/>
      <c r="L36" s="95"/>
      <c r="M36" s="95"/>
      <c r="N36" s="95">
        <v>0.59</v>
      </c>
      <c r="O36" s="95"/>
      <c r="P36" s="95"/>
      <c r="Q36" s="95">
        <f t="shared" si="7"/>
        <v>0.59</v>
      </c>
      <c r="R36" s="95"/>
      <c r="S36" s="95">
        <v>9.44</v>
      </c>
      <c r="T36" s="95"/>
      <c r="U36" s="95"/>
      <c r="V36" s="95">
        <f t="shared" si="8"/>
        <v>9.44</v>
      </c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>
        <f t="shared" si="11"/>
        <v>10.029999999999999</v>
      </c>
      <c r="AX36" s="95"/>
      <c r="AY36" s="95"/>
      <c r="AZ36" s="95">
        <f t="shared" si="12"/>
        <v>10.029999999999999</v>
      </c>
      <c r="BA36" s="95"/>
      <c r="BB36" s="51" t="s">
        <v>121</v>
      </c>
    </row>
    <row r="37" spans="1:54" ht="31.5" x14ac:dyDescent="0.25">
      <c r="A37" s="153" t="s">
        <v>522</v>
      </c>
      <c r="B37" s="172" t="s">
        <v>538</v>
      </c>
      <c r="C37" s="160" t="s">
        <v>539</v>
      </c>
      <c r="D37" s="189">
        <v>2018</v>
      </c>
      <c r="E37" s="95">
        <v>5.782</v>
      </c>
      <c r="F37" s="95" t="s">
        <v>1230</v>
      </c>
      <c r="G37" s="95">
        <f t="shared" si="1"/>
        <v>5.782</v>
      </c>
      <c r="H37" s="95">
        <f t="shared" si="2"/>
        <v>5.782</v>
      </c>
      <c r="I37" s="95"/>
      <c r="J37" s="95"/>
      <c r="K37" s="95"/>
      <c r="L37" s="95"/>
      <c r="M37" s="95"/>
      <c r="N37" s="95">
        <v>5.782</v>
      </c>
      <c r="O37" s="95"/>
      <c r="P37" s="95"/>
      <c r="Q37" s="95">
        <f t="shared" si="7"/>
        <v>5.782</v>
      </c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>
        <f t="shared" si="11"/>
        <v>5.782</v>
      </c>
      <c r="AX37" s="95"/>
      <c r="AY37" s="95"/>
      <c r="AZ37" s="95">
        <f t="shared" si="12"/>
        <v>5.782</v>
      </c>
      <c r="BA37" s="95"/>
      <c r="BB37" s="51" t="s">
        <v>121</v>
      </c>
    </row>
    <row r="38" spans="1:54" s="33" customFormat="1" x14ac:dyDescent="0.25">
      <c r="A38" s="153" t="s">
        <v>525</v>
      </c>
      <c r="B38" s="175" t="s">
        <v>541</v>
      </c>
      <c r="C38" s="160" t="s">
        <v>542</v>
      </c>
      <c r="D38" s="189">
        <v>2018</v>
      </c>
      <c r="E38" s="95">
        <v>8.26</v>
      </c>
      <c r="F38" s="95" t="s">
        <v>1230</v>
      </c>
      <c r="G38" s="95">
        <f t="shared" si="1"/>
        <v>8.26</v>
      </c>
      <c r="H38" s="95">
        <f t="shared" si="2"/>
        <v>8.26</v>
      </c>
      <c r="I38" s="95"/>
      <c r="J38" s="95"/>
      <c r="K38" s="95"/>
      <c r="L38" s="95"/>
      <c r="M38" s="95"/>
      <c r="N38" s="95">
        <v>8.26</v>
      </c>
      <c r="O38" s="95"/>
      <c r="P38" s="95"/>
      <c r="Q38" s="95">
        <f t="shared" si="7"/>
        <v>8.26</v>
      </c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>
        <f t="shared" si="11"/>
        <v>8.26</v>
      </c>
      <c r="AX38" s="95"/>
      <c r="AY38" s="95"/>
      <c r="AZ38" s="95">
        <f t="shared" si="12"/>
        <v>8.26</v>
      </c>
      <c r="BA38" s="95"/>
      <c r="BB38" s="89"/>
    </row>
    <row r="39" spans="1:54" s="33" customFormat="1" x14ac:dyDescent="0.25">
      <c r="A39" s="153" t="s">
        <v>528</v>
      </c>
      <c r="B39" s="175" t="s">
        <v>782</v>
      </c>
      <c r="C39" s="160" t="s">
        <v>783</v>
      </c>
      <c r="D39" s="189">
        <v>2019</v>
      </c>
      <c r="E39" s="95">
        <v>0.94399999999999995</v>
      </c>
      <c r="F39" s="95" t="s">
        <v>1230</v>
      </c>
      <c r="G39" s="95">
        <f t="shared" si="1"/>
        <v>0.94399999999999995</v>
      </c>
      <c r="H39" s="95">
        <f t="shared" si="2"/>
        <v>0.94399999999999995</v>
      </c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>
        <v>0.94399999999999995</v>
      </c>
      <c r="T39" s="95"/>
      <c r="U39" s="95"/>
      <c r="V39" s="95">
        <f t="shared" si="8"/>
        <v>0.94399999999999995</v>
      </c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>
        <f t="shared" si="11"/>
        <v>0.94399999999999995</v>
      </c>
      <c r="AX39" s="95"/>
      <c r="AY39" s="95"/>
      <c r="AZ39" s="95">
        <f t="shared" si="12"/>
        <v>0.94399999999999995</v>
      </c>
      <c r="BA39" s="95"/>
      <c r="BB39" s="89" t="s">
        <v>121</v>
      </c>
    </row>
    <row r="40" spans="1:54" ht="31.5" x14ac:dyDescent="0.25">
      <c r="A40" s="153" t="s">
        <v>531</v>
      </c>
      <c r="B40" s="172" t="s">
        <v>1263</v>
      </c>
      <c r="C40" s="160" t="s">
        <v>545</v>
      </c>
      <c r="D40" s="189">
        <v>2018</v>
      </c>
      <c r="E40" s="95">
        <v>8.85</v>
      </c>
      <c r="F40" s="95" t="s">
        <v>1230</v>
      </c>
      <c r="G40" s="95">
        <f t="shared" si="1"/>
        <v>8.85</v>
      </c>
      <c r="H40" s="95">
        <f t="shared" si="2"/>
        <v>8.85</v>
      </c>
      <c r="I40" s="95"/>
      <c r="J40" s="95"/>
      <c r="K40" s="95"/>
      <c r="L40" s="95"/>
      <c r="M40" s="95"/>
      <c r="N40" s="95">
        <v>1.77</v>
      </c>
      <c r="O40" s="95"/>
      <c r="P40" s="95"/>
      <c r="Q40" s="95">
        <f t="shared" si="7"/>
        <v>1.77</v>
      </c>
      <c r="R40" s="95"/>
      <c r="S40" s="95">
        <v>7.08</v>
      </c>
      <c r="T40" s="95"/>
      <c r="U40" s="95"/>
      <c r="V40" s="95">
        <f t="shared" si="8"/>
        <v>7.08</v>
      </c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>
        <f t="shared" si="11"/>
        <v>8.85</v>
      </c>
      <c r="AX40" s="95"/>
      <c r="AY40" s="95"/>
      <c r="AZ40" s="95">
        <f t="shared" si="12"/>
        <v>8.85</v>
      </c>
      <c r="BA40" s="95"/>
      <c r="BB40" s="51" t="s">
        <v>121</v>
      </c>
    </row>
    <row r="41" spans="1:54" ht="31.5" x14ac:dyDescent="0.25">
      <c r="A41" s="153" t="s">
        <v>534</v>
      </c>
      <c r="B41" s="172" t="s">
        <v>547</v>
      </c>
      <c r="C41" s="160" t="s">
        <v>548</v>
      </c>
      <c r="D41" s="189">
        <v>2018</v>
      </c>
      <c r="E41" s="95">
        <v>7.0799999999999992</v>
      </c>
      <c r="F41" s="95" t="s">
        <v>1230</v>
      </c>
      <c r="G41" s="95">
        <f t="shared" si="1"/>
        <v>7.0799999999999992</v>
      </c>
      <c r="H41" s="95">
        <f t="shared" si="2"/>
        <v>7.0799999999999992</v>
      </c>
      <c r="I41" s="95"/>
      <c r="J41" s="95"/>
      <c r="K41" s="95"/>
      <c r="L41" s="95"/>
      <c r="M41" s="95"/>
      <c r="N41" s="95">
        <v>1.18</v>
      </c>
      <c r="O41" s="95"/>
      <c r="P41" s="95"/>
      <c r="Q41" s="95">
        <f t="shared" si="7"/>
        <v>1.18</v>
      </c>
      <c r="R41" s="95"/>
      <c r="S41" s="95">
        <v>5.8999999999999995</v>
      </c>
      <c r="T41" s="95"/>
      <c r="U41" s="95"/>
      <c r="V41" s="95">
        <f t="shared" si="8"/>
        <v>5.8999999999999995</v>
      </c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>
        <f t="shared" si="11"/>
        <v>7.0799999999999992</v>
      </c>
      <c r="AX41" s="95"/>
      <c r="AY41" s="95"/>
      <c r="AZ41" s="95">
        <f t="shared" si="12"/>
        <v>7.0799999999999992</v>
      </c>
      <c r="BA41" s="95"/>
      <c r="BB41" s="52" t="s">
        <v>124</v>
      </c>
    </row>
    <row r="42" spans="1:54" x14ac:dyDescent="0.25">
      <c r="A42" s="153" t="s">
        <v>537</v>
      </c>
      <c r="B42" s="175" t="s">
        <v>1079</v>
      </c>
      <c r="C42" s="160" t="s">
        <v>1080</v>
      </c>
      <c r="D42" s="190">
        <v>2021</v>
      </c>
      <c r="E42" s="95">
        <v>0.23599999999999999</v>
      </c>
      <c r="F42" s="95" t="s">
        <v>1230</v>
      </c>
      <c r="G42" s="95">
        <f t="shared" si="1"/>
        <v>0.23599999999999999</v>
      </c>
      <c r="H42" s="95">
        <f t="shared" si="2"/>
        <v>0.23599999999999999</v>
      </c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>
        <v>0.23599999999999999</v>
      </c>
      <c r="AD42" s="95"/>
      <c r="AE42" s="95"/>
      <c r="AF42" s="95">
        <f t="shared" si="10"/>
        <v>0.23599999999999999</v>
      </c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>
        <f t="shared" si="11"/>
        <v>0.23599999999999999</v>
      </c>
      <c r="AX42" s="95"/>
      <c r="AY42" s="95"/>
      <c r="AZ42" s="95">
        <f t="shared" si="12"/>
        <v>0.23599999999999999</v>
      </c>
      <c r="BA42" s="95"/>
      <c r="BB42" s="51" t="s">
        <v>122</v>
      </c>
    </row>
    <row r="43" spans="1:54" s="33" customFormat="1" x14ac:dyDescent="0.25">
      <c r="A43" s="153" t="s">
        <v>540</v>
      </c>
      <c r="B43" s="175" t="s">
        <v>1082</v>
      </c>
      <c r="C43" s="160" t="s">
        <v>1083</v>
      </c>
      <c r="D43" s="189">
        <v>2021</v>
      </c>
      <c r="E43" s="95">
        <v>1.77</v>
      </c>
      <c r="F43" s="95" t="s">
        <v>1230</v>
      </c>
      <c r="G43" s="95">
        <f t="shared" si="1"/>
        <v>1.77</v>
      </c>
      <c r="H43" s="95">
        <f t="shared" si="2"/>
        <v>1.77</v>
      </c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>
        <v>1.77</v>
      </c>
      <c r="AD43" s="95"/>
      <c r="AE43" s="95"/>
      <c r="AF43" s="95">
        <f t="shared" si="10"/>
        <v>1.77</v>
      </c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>
        <f t="shared" si="11"/>
        <v>1.77</v>
      </c>
      <c r="AX43" s="95"/>
      <c r="AY43" s="95"/>
      <c r="AZ43" s="95">
        <f t="shared" si="12"/>
        <v>1.77</v>
      </c>
      <c r="BA43" s="95"/>
      <c r="BB43" s="89" t="s">
        <v>121</v>
      </c>
    </row>
    <row r="44" spans="1:54" x14ac:dyDescent="0.25">
      <c r="A44" s="153" t="s">
        <v>781</v>
      </c>
      <c r="B44" s="175" t="s">
        <v>1085</v>
      </c>
      <c r="C44" s="160" t="s">
        <v>1086</v>
      </c>
      <c r="D44" s="189">
        <v>2021</v>
      </c>
      <c r="E44" s="95">
        <v>2.1240000000000001</v>
      </c>
      <c r="F44" s="95" t="s">
        <v>1230</v>
      </c>
      <c r="G44" s="95">
        <f t="shared" si="1"/>
        <v>2.1240000000000001</v>
      </c>
      <c r="H44" s="95">
        <f t="shared" si="2"/>
        <v>2.1240000000000001</v>
      </c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>
        <v>2.1240000000000001</v>
      </c>
      <c r="AD44" s="95"/>
      <c r="AE44" s="95"/>
      <c r="AF44" s="95">
        <f t="shared" si="10"/>
        <v>2.1240000000000001</v>
      </c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>
        <f t="shared" si="11"/>
        <v>2.1240000000000001</v>
      </c>
      <c r="AX44" s="95"/>
      <c r="AY44" s="95"/>
      <c r="AZ44" s="95">
        <f t="shared" si="12"/>
        <v>2.1240000000000001</v>
      </c>
      <c r="BA44" s="95"/>
      <c r="BB44" s="51" t="s">
        <v>121</v>
      </c>
    </row>
    <row r="45" spans="1:54" x14ac:dyDescent="0.25">
      <c r="A45" s="153" t="s">
        <v>543</v>
      </c>
      <c r="B45" s="175" t="s">
        <v>1088</v>
      </c>
      <c r="C45" s="160" t="s">
        <v>1089</v>
      </c>
      <c r="D45" s="189">
        <v>2021</v>
      </c>
      <c r="E45" s="95">
        <v>1.77</v>
      </c>
      <c r="F45" s="95" t="s">
        <v>1230</v>
      </c>
      <c r="G45" s="95">
        <f t="shared" si="1"/>
        <v>1.77</v>
      </c>
      <c r="H45" s="95">
        <f t="shared" si="2"/>
        <v>1.77</v>
      </c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>
        <v>1.77</v>
      </c>
      <c r="AD45" s="95"/>
      <c r="AE45" s="95"/>
      <c r="AF45" s="95">
        <f t="shared" si="10"/>
        <v>1.77</v>
      </c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>
        <f t="shared" si="11"/>
        <v>1.77</v>
      </c>
      <c r="AX45" s="95"/>
      <c r="AY45" s="95"/>
      <c r="AZ45" s="95">
        <f t="shared" si="12"/>
        <v>1.77</v>
      </c>
      <c r="BA45" s="95"/>
      <c r="BB45" s="51" t="s">
        <v>121</v>
      </c>
    </row>
    <row r="46" spans="1:54" ht="31.5" x14ac:dyDescent="0.25">
      <c r="A46" s="153" t="s">
        <v>546</v>
      </c>
      <c r="B46" s="175" t="s">
        <v>1091</v>
      </c>
      <c r="C46" s="160" t="s">
        <v>1092</v>
      </c>
      <c r="D46" s="189">
        <v>2021</v>
      </c>
      <c r="E46" s="95">
        <v>0.11799999999999999</v>
      </c>
      <c r="F46" s="95" t="s">
        <v>1230</v>
      </c>
      <c r="G46" s="95">
        <f t="shared" si="1"/>
        <v>0.11799999999999999</v>
      </c>
      <c r="H46" s="95">
        <f t="shared" si="2"/>
        <v>0.11799999999999999</v>
      </c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>
        <v>0.11799999999999999</v>
      </c>
      <c r="AD46" s="95"/>
      <c r="AE46" s="95"/>
      <c r="AF46" s="95">
        <f t="shared" si="10"/>
        <v>0.11799999999999999</v>
      </c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>
        <f t="shared" si="11"/>
        <v>0.11799999999999999</v>
      </c>
      <c r="AX46" s="95"/>
      <c r="AY46" s="95"/>
      <c r="AZ46" s="95">
        <f t="shared" si="12"/>
        <v>0.11799999999999999</v>
      </c>
      <c r="BA46" s="95"/>
      <c r="BB46" s="52" t="s">
        <v>125</v>
      </c>
    </row>
    <row r="47" spans="1:54" s="120" customFormat="1" ht="31.5" x14ac:dyDescent="0.25">
      <c r="A47" s="157" t="s">
        <v>346</v>
      </c>
      <c r="B47" s="161" t="s">
        <v>347</v>
      </c>
      <c r="C47" s="161" t="s">
        <v>95</v>
      </c>
      <c r="D47" s="94">
        <v>0</v>
      </c>
      <c r="E47" s="94">
        <f>SUM(E48:E70)</f>
        <v>308.53899999999999</v>
      </c>
      <c r="F47" s="94">
        <f>SUM(F48:F70)</f>
        <v>0</v>
      </c>
      <c r="G47" s="94">
        <f t="shared" si="1"/>
        <v>299.86699999999996</v>
      </c>
      <c r="H47" s="94">
        <f t="shared" si="2"/>
        <v>299.86699999999996</v>
      </c>
      <c r="I47" s="94">
        <f>SUM(I48:I70)</f>
        <v>7.3250000000000002</v>
      </c>
      <c r="J47" s="94"/>
      <c r="K47" s="94"/>
      <c r="L47" s="94">
        <f>SUM(L48:L70)</f>
        <v>7.3250000000000002</v>
      </c>
      <c r="M47" s="94"/>
      <c r="N47" s="94">
        <f>SUM(N48:N70)</f>
        <v>22.613999999999994</v>
      </c>
      <c r="O47" s="94"/>
      <c r="P47" s="94"/>
      <c r="Q47" s="94">
        <f>SUM(Q48:Q70)</f>
        <v>22.613999999999994</v>
      </c>
      <c r="R47" s="94"/>
      <c r="S47" s="94">
        <f>SUM(S48:S70)</f>
        <v>48.969999999999992</v>
      </c>
      <c r="T47" s="94"/>
      <c r="U47" s="94"/>
      <c r="V47" s="94">
        <f>SUM(V48:V70)</f>
        <v>48.969999999999992</v>
      </c>
      <c r="W47" s="94"/>
      <c r="X47" s="94">
        <f>SUM(X48:X70)</f>
        <v>59.236000000000004</v>
      </c>
      <c r="Y47" s="94"/>
      <c r="Z47" s="94"/>
      <c r="AA47" s="94">
        <f>SUM(AA48:AA70)</f>
        <v>59.236000000000004</v>
      </c>
      <c r="AB47" s="94"/>
      <c r="AC47" s="94">
        <f>SUM(AC48:AC70)</f>
        <v>161.72200000000001</v>
      </c>
      <c r="AD47" s="94"/>
      <c r="AE47" s="94"/>
      <c r="AF47" s="94">
        <f>SUM(AF48:AF70)</f>
        <v>161.72200000000001</v>
      </c>
      <c r="AG47" s="94"/>
      <c r="AH47" s="94">
        <f t="shared" ref="AH47:AW47" si="13">SUM(AH48:AH70)</f>
        <v>0</v>
      </c>
      <c r="AI47" s="94">
        <f t="shared" si="13"/>
        <v>0</v>
      </c>
      <c r="AJ47" s="94">
        <f t="shared" si="13"/>
        <v>0</v>
      </c>
      <c r="AK47" s="94">
        <f t="shared" si="13"/>
        <v>0</v>
      </c>
      <c r="AL47" s="94">
        <f t="shared" si="13"/>
        <v>0</v>
      </c>
      <c r="AM47" s="94">
        <f t="shared" si="13"/>
        <v>0</v>
      </c>
      <c r="AN47" s="94">
        <f t="shared" si="13"/>
        <v>0</v>
      </c>
      <c r="AO47" s="94">
        <f t="shared" si="13"/>
        <v>0</v>
      </c>
      <c r="AP47" s="94">
        <f t="shared" si="13"/>
        <v>0</v>
      </c>
      <c r="AQ47" s="94">
        <f t="shared" si="13"/>
        <v>0</v>
      </c>
      <c r="AR47" s="94">
        <f t="shared" si="13"/>
        <v>0</v>
      </c>
      <c r="AS47" s="94">
        <f t="shared" si="13"/>
        <v>0</v>
      </c>
      <c r="AT47" s="94">
        <f t="shared" si="13"/>
        <v>0</v>
      </c>
      <c r="AU47" s="94">
        <f t="shared" si="13"/>
        <v>0</v>
      </c>
      <c r="AV47" s="94">
        <f t="shared" si="13"/>
        <v>0</v>
      </c>
      <c r="AW47" s="94">
        <f t="shared" si="13"/>
        <v>299.86699999999996</v>
      </c>
      <c r="AX47" s="94"/>
      <c r="AY47" s="94"/>
      <c r="AZ47" s="94">
        <f>SUM(AZ48:AZ70)</f>
        <v>299.86699999999996</v>
      </c>
      <c r="BA47" s="94"/>
      <c r="BB47" s="197" t="s">
        <v>126</v>
      </c>
    </row>
    <row r="48" spans="1:54" x14ac:dyDescent="0.25">
      <c r="A48" s="153" t="s">
        <v>1167</v>
      </c>
      <c r="B48" s="154" t="s">
        <v>349</v>
      </c>
      <c r="C48" s="153" t="s">
        <v>350</v>
      </c>
      <c r="D48" s="187">
        <v>2016</v>
      </c>
      <c r="E48" s="95">
        <v>14.387</v>
      </c>
      <c r="F48" s="95" t="s">
        <v>1230</v>
      </c>
      <c r="G48" s="95">
        <f t="shared" si="1"/>
        <v>6.7270000000000003</v>
      </c>
      <c r="H48" s="95">
        <f t="shared" si="2"/>
        <v>6.7270000000000003</v>
      </c>
      <c r="I48" s="95">
        <v>6.7270000000000003</v>
      </c>
      <c r="J48" s="95"/>
      <c r="K48" s="95"/>
      <c r="L48" s="95">
        <v>6.7270000000000003</v>
      </c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>
        <f t="shared" si="11"/>
        <v>6.7270000000000003</v>
      </c>
      <c r="AX48" s="95"/>
      <c r="AY48" s="95"/>
      <c r="AZ48" s="95">
        <f t="shared" si="12"/>
        <v>6.7270000000000003</v>
      </c>
      <c r="BA48" s="95"/>
      <c r="BB48" s="51" t="s">
        <v>121</v>
      </c>
    </row>
    <row r="49" spans="1:54" x14ac:dyDescent="0.25">
      <c r="A49" s="153" t="s">
        <v>348</v>
      </c>
      <c r="B49" s="154" t="s">
        <v>352</v>
      </c>
      <c r="C49" s="153" t="s">
        <v>353</v>
      </c>
      <c r="D49" s="187">
        <v>2016</v>
      </c>
      <c r="E49" s="95">
        <v>9.2799999999999994</v>
      </c>
      <c r="F49" s="95" t="s">
        <v>1230</v>
      </c>
      <c r="G49" s="95">
        <f t="shared" si="1"/>
        <v>8.2680000000000007</v>
      </c>
      <c r="H49" s="95">
        <f t="shared" si="2"/>
        <v>8.2680000000000007</v>
      </c>
      <c r="I49" s="95">
        <v>0.59799999999999998</v>
      </c>
      <c r="J49" s="95"/>
      <c r="K49" s="95"/>
      <c r="L49" s="95">
        <v>0.59799999999999998</v>
      </c>
      <c r="M49" s="95"/>
      <c r="N49" s="95">
        <v>0.59</v>
      </c>
      <c r="O49" s="95"/>
      <c r="P49" s="95"/>
      <c r="Q49" s="95">
        <f t="shared" si="7"/>
        <v>0.59</v>
      </c>
      <c r="R49" s="95"/>
      <c r="S49" s="95">
        <v>7.08</v>
      </c>
      <c r="T49" s="95"/>
      <c r="U49" s="95"/>
      <c r="V49" s="95">
        <f t="shared" si="8"/>
        <v>7.08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>
        <f t="shared" si="11"/>
        <v>8.2680000000000007</v>
      </c>
      <c r="AX49" s="95"/>
      <c r="AY49" s="95"/>
      <c r="AZ49" s="95">
        <f t="shared" si="12"/>
        <v>8.2680000000000007</v>
      </c>
      <c r="BA49" s="95"/>
      <c r="BB49" s="51" t="s">
        <v>121</v>
      </c>
    </row>
    <row r="50" spans="1:54" x14ac:dyDescent="0.25">
      <c r="A50" s="153" t="s">
        <v>1168</v>
      </c>
      <c r="B50" s="164" t="s">
        <v>550</v>
      </c>
      <c r="C50" s="160" t="s">
        <v>551</v>
      </c>
      <c r="D50" s="189">
        <v>2019</v>
      </c>
      <c r="E50" s="95">
        <v>47.199999999999996</v>
      </c>
      <c r="F50" s="95" t="s">
        <v>1230</v>
      </c>
      <c r="G50" s="95">
        <f t="shared" si="1"/>
        <v>47.199999999999996</v>
      </c>
      <c r="H50" s="95">
        <f t="shared" si="2"/>
        <v>47.199999999999996</v>
      </c>
      <c r="I50" s="95"/>
      <c r="J50" s="95"/>
      <c r="K50" s="95"/>
      <c r="L50" s="95"/>
      <c r="M50" s="95"/>
      <c r="N50" s="95">
        <v>1.77</v>
      </c>
      <c r="O50" s="95"/>
      <c r="P50" s="95"/>
      <c r="Q50" s="95">
        <f t="shared" si="7"/>
        <v>1.77</v>
      </c>
      <c r="R50" s="95"/>
      <c r="S50" s="95">
        <v>21.83</v>
      </c>
      <c r="T50" s="95"/>
      <c r="U50" s="95"/>
      <c r="V50" s="95">
        <f t="shared" si="8"/>
        <v>21.83</v>
      </c>
      <c r="W50" s="95"/>
      <c r="X50" s="95">
        <v>23.599999999999998</v>
      </c>
      <c r="Y50" s="95"/>
      <c r="Z50" s="95"/>
      <c r="AA50" s="95">
        <f t="shared" si="9"/>
        <v>23.599999999999998</v>
      </c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>
        <f t="shared" si="11"/>
        <v>47.199999999999996</v>
      </c>
      <c r="AX50" s="95"/>
      <c r="AY50" s="95"/>
      <c r="AZ50" s="95">
        <f t="shared" si="12"/>
        <v>47.199999999999996</v>
      </c>
      <c r="BA50" s="95"/>
      <c r="BB50" s="51" t="s">
        <v>121</v>
      </c>
    </row>
    <row r="51" spans="1:54" x14ac:dyDescent="0.25">
      <c r="A51" s="153" t="s">
        <v>1169</v>
      </c>
      <c r="B51" s="164" t="s">
        <v>553</v>
      </c>
      <c r="C51" s="160" t="s">
        <v>554</v>
      </c>
      <c r="D51" s="189">
        <v>2018</v>
      </c>
      <c r="E51" s="95">
        <v>5.31</v>
      </c>
      <c r="F51" s="95" t="s">
        <v>1230</v>
      </c>
      <c r="G51" s="95">
        <f t="shared" si="1"/>
        <v>5.31</v>
      </c>
      <c r="H51" s="95">
        <f t="shared" si="2"/>
        <v>5.31</v>
      </c>
      <c r="I51" s="95"/>
      <c r="J51" s="95"/>
      <c r="K51" s="95"/>
      <c r="L51" s="95"/>
      <c r="M51" s="95"/>
      <c r="N51" s="95">
        <v>5.31</v>
      </c>
      <c r="O51" s="95"/>
      <c r="P51" s="95"/>
      <c r="Q51" s="95">
        <f t="shared" si="7"/>
        <v>5.31</v>
      </c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>
        <f t="shared" si="11"/>
        <v>5.31</v>
      </c>
      <c r="AX51" s="95"/>
      <c r="AY51" s="95"/>
      <c r="AZ51" s="95">
        <f t="shared" si="12"/>
        <v>5.31</v>
      </c>
      <c r="BA51" s="95"/>
      <c r="BB51" s="51" t="s">
        <v>121</v>
      </c>
    </row>
    <row r="52" spans="1:54" x14ac:dyDescent="0.25">
      <c r="A52" s="153" t="s">
        <v>351</v>
      </c>
      <c r="B52" s="175" t="s">
        <v>556</v>
      </c>
      <c r="C52" s="160" t="s">
        <v>557</v>
      </c>
      <c r="D52" s="189">
        <v>2018</v>
      </c>
      <c r="E52" s="95">
        <v>12.035999999999998</v>
      </c>
      <c r="F52" s="95" t="s">
        <v>1230</v>
      </c>
      <c r="G52" s="95">
        <f t="shared" si="1"/>
        <v>12.035999999999998</v>
      </c>
      <c r="H52" s="95">
        <f t="shared" si="2"/>
        <v>12.035999999999998</v>
      </c>
      <c r="I52" s="95"/>
      <c r="J52" s="95"/>
      <c r="K52" s="95"/>
      <c r="L52" s="95"/>
      <c r="M52" s="95"/>
      <c r="N52" s="95">
        <v>12.035999999999998</v>
      </c>
      <c r="O52" s="95"/>
      <c r="P52" s="95"/>
      <c r="Q52" s="95">
        <f t="shared" si="7"/>
        <v>12.035999999999998</v>
      </c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>
        <f t="shared" si="11"/>
        <v>12.035999999999998</v>
      </c>
      <c r="AX52" s="95"/>
      <c r="AY52" s="95"/>
      <c r="AZ52" s="95">
        <f t="shared" si="12"/>
        <v>12.035999999999998</v>
      </c>
      <c r="BA52" s="95"/>
      <c r="BB52" s="51" t="s">
        <v>121</v>
      </c>
    </row>
    <row r="53" spans="1:54" x14ac:dyDescent="0.25">
      <c r="A53" s="153" t="s">
        <v>1170</v>
      </c>
      <c r="B53" s="175" t="s">
        <v>559</v>
      </c>
      <c r="C53" s="160" t="s">
        <v>560</v>
      </c>
      <c r="D53" s="189">
        <v>2018</v>
      </c>
      <c r="E53" s="95">
        <v>6.6079999999999997</v>
      </c>
      <c r="F53" s="95" t="s">
        <v>1230</v>
      </c>
      <c r="G53" s="95">
        <f t="shared" si="1"/>
        <v>6.6079999999999997</v>
      </c>
      <c r="H53" s="95">
        <f t="shared" si="2"/>
        <v>6.6079999999999997</v>
      </c>
      <c r="I53" s="95"/>
      <c r="J53" s="95"/>
      <c r="K53" s="95"/>
      <c r="L53" s="95"/>
      <c r="M53" s="95"/>
      <c r="N53" s="95">
        <v>0.70799999999999996</v>
      </c>
      <c r="O53" s="95"/>
      <c r="P53" s="95"/>
      <c r="Q53" s="95">
        <f t="shared" si="7"/>
        <v>0.70799999999999996</v>
      </c>
      <c r="R53" s="95"/>
      <c r="S53" s="95"/>
      <c r="T53" s="95"/>
      <c r="U53" s="95"/>
      <c r="V53" s="95"/>
      <c r="W53" s="95"/>
      <c r="X53" s="95">
        <v>5.8999999999999995</v>
      </c>
      <c r="Y53" s="95"/>
      <c r="Z53" s="95"/>
      <c r="AA53" s="95">
        <f t="shared" si="9"/>
        <v>5.8999999999999995</v>
      </c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>
        <f t="shared" si="11"/>
        <v>6.6079999999999997</v>
      </c>
      <c r="AX53" s="95"/>
      <c r="AY53" s="95"/>
      <c r="AZ53" s="95">
        <f t="shared" si="12"/>
        <v>6.6079999999999997</v>
      </c>
      <c r="BA53" s="95"/>
      <c r="BB53" s="51" t="s">
        <v>121</v>
      </c>
    </row>
    <row r="54" spans="1:54" x14ac:dyDescent="0.25">
      <c r="A54" s="153" t="s">
        <v>1232</v>
      </c>
      <c r="B54" s="175" t="s">
        <v>785</v>
      </c>
      <c r="C54" s="160" t="s">
        <v>786</v>
      </c>
      <c r="D54" s="189">
        <v>2019</v>
      </c>
      <c r="E54" s="95">
        <v>8.26</v>
      </c>
      <c r="F54" s="95" t="s">
        <v>1230</v>
      </c>
      <c r="G54" s="95">
        <f t="shared" si="1"/>
        <v>8.26</v>
      </c>
      <c r="H54" s="95">
        <f t="shared" si="2"/>
        <v>8.26</v>
      </c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>
        <v>8.26</v>
      </c>
      <c r="T54" s="95"/>
      <c r="U54" s="95"/>
      <c r="V54" s="95">
        <f t="shared" si="8"/>
        <v>8.26</v>
      </c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>
        <f t="shared" si="11"/>
        <v>8.26</v>
      </c>
      <c r="AX54" s="95"/>
      <c r="AY54" s="95"/>
      <c r="AZ54" s="95">
        <f t="shared" si="12"/>
        <v>8.26</v>
      </c>
      <c r="BA54" s="95"/>
      <c r="BB54" s="51" t="s">
        <v>121</v>
      </c>
    </row>
    <row r="55" spans="1:54" s="33" customFormat="1" x14ac:dyDescent="0.25">
      <c r="A55" s="153" t="s">
        <v>549</v>
      </c>
      <c r="B55" s="172" t="s">
        <v>788</v>
      </c>
      <c r="C55" s="160" t="s">
        <v>789</v>
      </c>
      <c r="D55" s="189">
        <v>2019</v>
      </c>
      <c r="E55" s="95">
        <v>11.799999999999999</v>
      </c>
      <c r="F55" s="95" t="s">
        <v>1230</v>
      </c>
      <c r="G55" s="95">
        <f t="shared" si="1"/>
        <v>11.799999999999999</v>
      </c>
      <c r="H55" s="95">
        <f t="shared" si="2"/>
        <v>11.799999999999999</v>
      </c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>
        <v>11.799999999999999</v>
      </c>
      <c r="T55" s="95"/>
      <c r="U55" s="95"/>
      <c r="V55" s="95">
        <f t="shared" si="8"/>
        <v>11.799999999999999</v>
      </c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>
        <f t="shared" si="11"/>
        <v>11.799999999999999</v>
      </c>
      <c r="AX55" s="95"/>
      <c r="AY55" s="95"/>
      <c r="AZ55" s="95">
        <f t="shared" si="12"/>
        <v>11.799999999999999</v>
      </c>
      <c r="BA55" s="95"/>
      <c r="BB55" s="89" t="s">
        <v>121</v>
      </c>
    </row>
    <row r="56" spans="1:54" x14ac:dyDescent="0.25">
      <c r="A56" s="153" t="s">
        <v>1233</v>
      </c>
      <c r="B56" s="172" t="s">
        <v>930</v>
      </c>
      <c r="C56" s="160" t="s">
        <v>931</v>
      </c>
      <c r="D56" s="189">
        <v>2020</v>
      </c>
      <c r="E56" s="95">
        <v>71.39</v>
      </c>
      <c r="F56" s="95" t="s">
        <v>1230</v>
      </c>
      <c r="G56" s="95">
        <f t="shared" si="1"/>
        <v>71.39</v>
      </c>
      <c r="H56" s="95">
        <f t="shared" si="2"/>
        <v>71.39</v>
      </c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>
        <v>0.59</v>
      </c>
      <c r="Y56" s="95"/>
      <c r="Z56" s="95"/>
      <c r="AA56" s="95">
        <f t="shared" si="9"/>
        <v>0.59</v>
      </c>
      <c r="AB56" s="95"/>
      <c r="AC56" s="95">
        <v>70.8</v>
      </c>
      <c r="AD56" s="95"/>
      <c r="AE56" s="95"/>
      <c r="AF56" s="95">
        <f t="shared" si="10"/>
        <v>70.8</v>
      </c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>
        <f t="shared" si="11"/>
        <v>71.39</v>
      </c>
      <c r="AX56" s="95"/>
      <c r="AY56" s="95"/>
      <c r="AZ56" s="95">
        <f t="shared" si="12"/>
        <v>71.39</v>
      </c>
      <c r="BA56" s="95"/>
      <c r="BB56" s="51" t="s">
        <v>127</v>
      </c>
    </row>
    <row r="57" spans="1:54" ht="31.5" x14ac:dyDescent="0.25">
      <c r="A57" s="153" t="s">
        <v>552</v>
      </c>
      <c r="B57" s="175" t="s">
        <v>933</v>
      </c>
      <c r="C57" s="160" t="s">
        <v>934</v>
      </c>
      <c r="D57" s="189">
        <v>2020</v>
      </c>
      <c r="E57" s="95">
        <v>9.6760000000000002</v>
      </c>
      <c r="F57" s="95" t="s">
        <v>1230</v>
      </c>
      <c r="G57" s="95">
        <f t="shared" si="1"/>
        <v>9.6760000000000002</v>
      </c>
      <c r="H57" s="95">
        <f t="shared" si="2"/>
        <v>9.6760000000000002</v>
      </c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>
        <v>0.23599999999999999</v>
      </c>
      <c r="Y57" s="95"/>
      <c r="Z57" s="95"/>
      <c r="AA57" s="95">
        <f t="shared" si="9"/>
        <v>0.23599999999999999</v>
      </c>
      <c r="AB57" s="95"/>
      <c r="AC57" s="95">
        <v>9.44</v>
      </c>
      <c r="AD57" s="95"/>
      <c r="AE57" s="95"/>
      <c r="AF57" s="95">
        <f t="shared" si="10"/>
        <v>9.44</v>
      </c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>
        <f t="shared" si="11"/>
        <v>9.6760000000000002</v>
      </c>
      <c r="AX57" s="95"/>
      <c r="AY57" s="95"/>
      <c r="AZ57" s="95">
        <f t="shared" si="12"/>
        <v>9.6760000000000002</v>
      </c>
      <c r="BA57" s="95"/>
      <c r="BB57" s="52" t="s">
        <v>128</v>
      </c>
    </row>
    <row r="58" spans="1:54" x14ac:dyDescent="0.25">
      <c r="A58" s="153" t="s">
        <v>1234</v>
      </c>
      <c r="B58" s="175" t="s">
        <v>936</v>
      </c>
      <c r="C58" s="160" t="s">
        <v>937</v>
      </c>
      <c r="D58" s="189">
        <v>2020</v>
      </c>
      <c r="E58" s="95">
        <v>35.99</v>
      </c>
      <c r="F58" s="95" t="s">
        <v>1230</v>
      </c>
      <c r="G58" s="95">
        <f t="shared" si="1"/>
        <v>35.99</v>
      </c>
      <c r="H58" s="95">
        <f t="shared" si="2"/>
        <v>35.99</v>
      </c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>
        <v>0.59</v>
      </c>
      <c r="Y58" s="95"/>
      <c r="Z58" s="95"/>
      <c r="AA58" s="95">
        <f t="shared" si="9"/>
        <v>0.59</v>
      </c>
      <c r="AB58" s="95"/>
      <c r="AC58" s="95">
        <v>35.4</v>
      </c>
      <c r="AD58" s="95"/>
      <c r="AE58" s="95"/>
      <c r="AF58" s="95">
        <f t="shared" si="10"/>
        <v>35.4</v>
      </c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>
        <f t="shared" si="11"/>
        <v>35.99</v>
      </c>
      <c r="AX58" s="95"/>
      <c r="AY58" s="95"/>
      <c r="AZ58" s="95">
        <f t="shared" si="12"/>
        <v>35.99</v>
      </c>
      <c r="BA58" s="95"/>
      <c r="BB58" s="51" t="s">
        <v>121</v>
      </c>
    </row>
    <row r="59" spans="1:54" x14ac:dyDescent="0.25">
      <c r="A59" s="153" t="s">
        <v>555</v>
      </c>
      <c r="B59" s="175" t="s">
        <v>562</v>
      </c>
      <c r="C59" s="160" t="s">
        <v>563</v>
      </c>
      <c r="D59" s="189">
        <v>2019</v>
      </c>
      <c r="E59" s="95">
        <v>6.92</v>
      </c>
      <c r="F59" s="95" t="s">
        <v>1230</v>
      </c>
      <c r="G59" s="95">
        <f t="shared" si="1"/>
        <v>6.92</v>
      </c>
      <c r="H59" s="95">
        <f t="shared" si="2"/>
        <v>6.92</v>
      </c>
      <c r="I59" s="95"/>
      <c r="J59" s="95"/>
      <c r="K59" s="95"/>
      <c r="L59" s="95"/>
      <c r="M59" s="95"/>
      <c r="N59" s="95">
        <v>2.2000000000000002</v>
      </c>
      <c r="O59" s="95"/>
      <c r="P59" s="95"/>
      <c r="Q59" s="95">
        <f t="shared" si="7"/>
        <v>2.2000000000000002</v>
      </c>
      <c r="R59" s="95"/>
      <c r="S59" s="95"/>
      <c r="T59" s="95"/>
      <c r="U59" s="95"/>
      <c r="V59" s="95"/>
      <c r="W59" s="95"/>
      <c r="X59" s="95">
        <v>4.72</v>
      </c>
      <c r="Y59" s="95"/>
      <c r="Z59" s="95"/>
      <c r="AA59" s="95">
        <f t="shared" si="9"/>
        <v>4.72</v>
      </c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>
        <f t="shared" si="11"/>
        <v>6.92</v>
      </c>
      <c r="AX59" s="95"/>
      <c r="AY59" s="95"/>
      <c r="AZ59" s="95">
        <f t="shared" si="12"/>
        <v>6.92</v>
      </c>
      <c r="BA59" s="95"/>
      <c r="BB59" s="51" t="s">
        <v>121</v>
      </c>
    </row>
    <row r="60" spans="1:54" x14ac:dyDescent="0.25">
      <c r="A60" s="153" t="s">
        <v>558</v>
      </c>
      <c r="B60" s="175" t="s">
        <v>939</v>
      </c>
      <c r="C60" s="160" t="s">
        <v>940</v>
      </c>
      <c r="D60" s="189">
        <v>2020</v>
      </c>
      <c r="E60" s="95">
        <v>31.269999999999996</v>
      </c>
      <c r="F60" s="95" t="s">
        <v>1230</v>
      </c>
      <c r="G60" s="95">
        <f t="shared" si="1"/>
        <v>31.269999999999996</v>
      </c>
      <c r="H60" s="95">
        <f t="shared" si="2"/>
        <v>31.269999999999996</v>
      </c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>
        <v>19.47</v>
      </c>
      <c r="Y60" s="95"/>
      <c r="Z60" s="95"/>
      <c r="AA60" s="95">
        <f t="shared" si="9"/>
        <v>19.47</v>
      </c>
      <c r="AB60" s="95"/>
      <c r="AC60" s="95">
        <v>11.799999999999999</v>
      </c>
      <c r="AD60" s="95"/>
      <c r="AE60" s="95"/>
      <c r="AF60" s="95">
        <f t="shared" si="10"/>
        <v>11.799999999999999</v>
      </c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>
        <f t="shared" si="11"/>
        <v>31.269999999999996</v>
      </c>
      <c r="AX60" s="95"/>
      <c r="AY60" s="95"/>
      <c r="AZ60" s="95">
        <f t="shared" si="12"/>
        <v>31.269999999999996</v>
      </c>
      <c r="BA60" s="95"/>
      <c r="BB60" s="51" t="s">
        <v>121</v>
      </c>
    </row>
    <row r="61" spans="1:54" x14ac:dyDescent="0.25">
      <c r="A61" s="153" t="s">
        <v>1171</v>
      </c>
      <c r="B61" s="175" t="s">
        <v>942</v>
      </c>
      <c r="C61" s="160" t="s">
        <v>943</v>
      </c>
      <c r="D61" s="189">
        <v>2020</v>
      </c>
      <c r="E61" s="95">
        <v>2.36</v>
      </c>
      <c r="F61" s="95" t="s">
        <v>1230</v>
      </c>
      <c r="G61" s="95">
        <f t="shared" si="1"/>
        <v>2.36</v>
      </c>
      <c r="H61" s="95">
        <f t="shared" si="2"/>
        <v>2.36</v>
      </c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>
        <v>2.36</v>
      </c>
      <c r="Y61" s="95"/>
      <c r="Z61" s="95"/>
      <c r="AA61" s="95">
        <f t="shared" si="9"/>
        <v>2.36</v>
      </c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>
        <f t="shared" si="11"/>
        <v>2.36</v>
      </c>
      <c r="AX61" s="95"/>
      <c r="AY61" s="95"/>
      <c r="AZ61" s="95">
        <f t="shared" si="12"/>
        <v>2.36</v>
      </c>
      <c r="BA61" s="95"/>
      <c r="BB61" s="51" t="s">
        <v>121</v>
      </c>
    </row>
    <row r="62" spans="1:54" x14ac:dyDescent="0.25">
      <c r="A62" s="153" t="s">
        <v>784</v>
      </c>
      <c r="B62" s="175" t="s">
        <v>945</v>
      </c>
      <c r="C62" s="160" t="s">
        <v>946</v>
      </c>
      <c r="D62" s="189">
        <v>2021</v>
      </c>
      <c r="E62" s="95">
        <v>3.5399999999999996</v>
      </c>
      <c r="F62" s="95" t="s">
        <v>1230</v>
      </c>
      <c r="G62" s="95">
        <f t="shared" si="1"/>
        <v>3.5399999999999996</v>
      </c>
      <c r="H62" s="95">
        <f t="shared" si="2"/>
        <v>3.5399999999999996</v>
      </c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>
        <v>0.59</v>
      </c>
      <c r="Y62" s="95"/>
      <c r="Z62" s="95"/>
      <c r="AA62" s="95">
        <f t="shared" si="9"/>
        <v>0.59</v>
      </c>
      <c r="AB62" s="95"/>
      <c r="AC62" s="95">
        <v>2.9499999999999997</v>
      </c>
      <c r="AD62" s="95"/>
      <c r="AE62" s="95"/>
      <c r="AF62" s="95">
        <f t="shared" si="10"/>
        <v>2.9499999999999997</v>
      </c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>
        <f t="shared" si="11"/>
        <v>3.5399999999999996</v>
      </c>
      <c r="AX62" s="95"/>
      <c r="AY62" s="95"/>
      <c r="AZ62" s="95">
        <f t="shared" si="12"/>
        <v>3.5399999999999996</v>
      </c>
      <c r="BA62" s="95"/>
    </row>
    <row r="63" spans="1:54" x14ac:dyDescent="0.25">
      <c r="A63" s="153" t="s">
        <v>787</v>
      </c>
      <c r="B63" s="175" t="s">
        <v>948</v>
      </c>
      <c r="C63" s="160" t="s">
        <v>949</v>
      </c>
      <c r="D63" s="189">
        <v>2020</v>
      </c>
      <c r="E63" s="95">
        <v>3.5399999999999996</v>
      </c>
      <c r="F63" s="95" t="s">
        <v>1230</v>
      </c>
      <c r="G63" s="95">
        <f t="shared" si="1"/>
        <v>3.5399999999999996</v>
      </c>
      <c r="H63" s="95">
        <f t="shared" si="2"/>
        <v>3.5399999999999996</v>
      </c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>
        <v>0.59</v>
      </c>
      <c r="Y63" s="95"/>
      <c r="Z63" s="95"/>
      <c r="AA63" s="95">
        <f t="shared" si="9"/>
        <v>0.59</v>
      </c>
      <c r="AB63" s="95"/>
      <c r="AC63" s="95">
        <v>2.9499999999999997</v>
      </c>
      <c r="AD63" s="95"/>
      <c r="AE63" s="95"/>
      <c r="AF63" s="95">
        <f t="shared" si="10"/>
        <v>2.9499999999999997</v>
      </c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>
        <f t="shared" si="11"/>
        <v>3.5399999999999996</v>
      </c>
      <c r="AX63" s="95"/>
      <c r="AY63" s="95"/>
      <c r="AZ63" s="95">
        <f t="shared" si="12"/>
        <v>3.5399999999999996</v>
      </c>
      <c r="BA63" s="95"/>
    </row>
    <row r="64" spans="1:54" x14ac:dyDescent="0.25">
      <c r="A64" s="153" t="s">
        <v>1172</v>
      </c>
      <c r="B64" s="175" t="s">
        <v>1094</v>
      </c>
      <c r="C64" s="160" t="s">
        <v>1095</v>
      </c>
      <c r="D64" s="189">
        <v>2021</v>
      </c>
      <c r="E64" s="95">
        <v>5.31</v>
      </c>
      <c r="F64" s="95" t="s">
        <v>1230</v>
      </c>
      <c r="G64" s="95">
        <f t="shared" si="1"/>
        <v>5.31</v>
      </c>
      <c r="H64" s="95">
        <f t="shared" si="2"/>
        <v>5.31</v>
      </c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>
        <v>5.31</v>
      </c>
      <c r="AD64" s="95"/>
      <c r="AE64" s="95"/>
      <c r="AF64" s="95">
        <f t="shared" si="10"/>
        <v>5.31</v>
      </c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>
        <f t="shared" si="11"/>
        <v>5.31</v>
      </c>
      <c r="AX64" s="95"/>
      <c r="AY64" s="95"/>
      <c r="AZ64" s="95">
        <f t="shared" si="12"/>
        <v>5.31</v>
      </c>
      <c r="BA64" s="95"/>
    </row>
    <row r="65" spans="1:53" x14ac:dyDescent="0.25">
      <c r="A65" s="153" t="s">
        <v>929</v>
      </c>
      <c r="B65" s="175" t="s">
        <v>1097</v>
      </c>
      <c r="C65" s="160" t="s">
        <v>1098</v>
      </c>
      <c r="D65" s="189">
        <v>2021</v>
      </c>
      <c r="E65" s="95">
        <v>0.83</v>
      </c>
      <c r="F65" s="95" t="s">
        <v>1230</v>
      </c>
      <c r="G65" s="95">
        <f t="shared" si="1"/>
        <v>0.83</v>
      </c>
      <c r="H65" s="95">
        <f t="shared" si="2"/>
        <v>0.83</v>
      </c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>
        <v>0.83</v>
      </c>
      <c r="AD65" s="95"/>
      <c r="AE65" s="95"/>
      <c r="AF65" s="95">
        <f t="shared" si="10"/>
        <v>0.83</v>
      </c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>
        <f t="shared" si="11"/>
        <v>0.83</v>
      </c>
      <c r="AX65" s="95"/>
      <c r="AY65" s="95"/>
      <c r="AZ65" s="95">
        <f t="shared" si="12"/>
        <v>0.83</v>
      </c>
      <c r="BA65" s="95"/>
    </row>
    <row r="66" spans="1:53" x14ac:dyDescent="0.25">
      <c r="A66" s="153" t="s">
        <v>932</v>
      </c>
      <c r="B66" s="175" t="s">
        <v>1100</v>
      </c>
      <c r="C66" s="160" t="s">
        <v>1101</v>
      </c>
      <c r="D66" s="189">
        <v>2021</v>
      </c>
      <c r="E66" s="95">
        <v>0.35399999999999998</v>
      </c>
      <c r="F66" s="95" t="s">
        <v>1230</v>
      </c>
      <c r="G66" s="95">
        <f t="shared" si="1"/>
        <v>0.35399999999999998</v>
      </c>
      <c r="H66" s="95">
        <f t="shared" si="2"/>
        <v>0.35399999999999998</v>
      </c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>
        <v>0.35399999999999998</v>
      </c>
      <c r="AD66" s="95"/>
      <c r="AE66" s="95"/>
      <c r="AF66" s="95">
        <f t="shared" si="10"/>
        <v>0.35399999999999998</v>
      </c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>
        <f t="shared" si="11"/>
        <v>0.35399999999999998</v>
      </c>
      <c r="AX66" s="95"/>
      <c r="AY66" s="95"/>
      <c r="AZ66" s="95">
        <f t="shared" si="12"/>
        <v>0.35399999999999998</v>
      </c>
      <c r="BA66" s="95"/>
    </row>
    <row r="67" spans="1:53" x14ac:dyDescent="0.25">
      <c r="A67" s="153" t="s">
        <v>935</v>
      </c>
      <c r="B67" s="175" t="s">
        <v>831</v>
      </c>
      <c r="C67" s="160" t="s">
        <v>951</v>
      </c>
      <c r="D67" s="189">
        <v>2020</v>
      </c>
      <c r="E67" s="95">
        <v>15.59</v>
      </c>
      <c r="F67" s="95" t="s">
        <v>1230</v>
      </c>
      <c r="G67" s="95">
        <f t="shared" si="1"/>
        <v>15.59</v>
      </c>
      <c r="H67" s="95">
        <f t="shared" si="2"/>
        <v>15.59</v>
      </c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>
        <v>0.59</v>
      </c>
      <c r="Y67" s="95"/>
      <c r="Z67" s="95"/>
      <c r="AA67" s="95">
        <f t="shared" si="9"/>
        <v>0.59</v>
      </c>
      <c r="AB67" s="95"/>
      <c r="AC67" s="95">
        <v>15</v>
      </c>
      <c r="AD67" s="95"/>
      <c r="AE67" s="95"/>
      <c r="AF67" s="95">
        <f t="shared" si="10"/>
        <v>15</v>
      </c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>
        <f t="shared" si="11"/>
        <v>15.59</v>
      </c>
      <c r="AX67" s="95"/>
      <c r="AY67" s="95"/>
      <c r="AZ67" s="95">
        <f t="shared" si="12"/>
        <v>15.59</v>
      </c>
      <c r="BA67" s="95"/>
    </row>
    <row r="68" spans="1:53" x14ac:dyDescent="0.25">
      <c r="A68" s="153" t="s">
        <v>1235</v>
      </c>
      <c r="B68" s="175" t="s">
        <v>1103</v>
      </c>
      <c r="C68" s="160" t="s">
        <v>1104</v>
      </c>
      <c r="D68" s="189">
        <v>2021</v>
      </c>
      <c r="E68" s="95">
        <v>5</v>
      </c>
      <c r="F68" s="95" t="s">
        <v>1230</v>
      </c>
      <c r="G68" s="95">
        <f t="shared" si="1"/>
        <v>5</v>
      </c>
      <c r="H68" s="95">
        <f t="shared" si="2"/>
        <v>5</v>
      </c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>
        <v>5</v>
      </c>
      <c r="AD68" s="95"/>
      <c r="AE68" s="95"/>
      <c r="AF68" s="95">
        <f t="shared" si="10"/>
        <v>5</v>
      </c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>
        <f t="shared" si="11"/>
        <v>5</v>
      </c>
      <c r="AX68" s="95"/>
      <c r="AY68" s="95"/>
      <c r="AZ68" s="95">
        <f t="shared" si="12"/>
        <v>5</v>
      </c>
      <c r="BA68" s="95"/>
    </row>
    <row r="69" spans="1:53" x14ac:dyDescent="0.25">
      <c r="A69" s="153" t="s">
        <v>561</v>
      </c>
      <c r="B69" s="175" t="s">
        <v>1088</v>
      </c>
      <c r="C69" s="160" t="s">
        <v>1105</v>
      </c>
      <c r="D69" s="189">
        <v>2021</v>
      </c>
      <c r="E69" s="95">
        <v>1.77</v>
      </c>
      <c r="F69" s="95" t="s">
        <v>1230</v>
      </c>
      <c r="G69" s="95">
        <f t="shared" si="1"/>
        <v>1.77</v>
      </c>
      <c r="H69" s="95">
        <f t="shared" si="2"/>
        <v>1.77</v>
      </c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>
        <v>1.77</v>
      </c>
      <c r="AD69" s="95"/>
      <c r="AE69" s="95"/>
      <c r="AF69" s="95">
        <f t="shared" si="10"/>
        <v>1.77</v>
      </c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>
        <f t="shared" si="11"/>
        <v>1.77</v>
      </c>
      <c r="AX69" s="95"/>
      <c r="AY69" s="95"/>
      <c r="AZ69" s="95">
        <f t="shared" si="12"/>
        <v>1.77</v>
      </c>
      <c r="BA69" s="95"/>
    </row>
    <row r="70" spans="1:53" ht="30" x14ac:dyDescent="0.25">
      <c r="A70" s="153" t="s">
        <v>938</v>
      </c>
      <c r="B70" s="175" t="s">
        <v>1091</v>
      </c>
      <c r="C70" s="160" t="s">
        <v>1107</v>
      </c>
      <c r="D70" s="189">
        <v>2021</v>
      </c>
      <c r="E70" s="95">
        <v>0.11799999999999999</v>
      </c>
      <c r="F70" s="95" t="s">
        <v>1230</v>
      </c>
      <c r="G70" s="95">
        <f t="shared" si="1"/>
        <v>0.11799999999999999</v>
      </c>
      <c r="H70" s="95">
        <f t="shared" si="2"/>
        <v>0.11799999999999999</v>
      </c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>
        <v>0.11799999999999999</v>
      </c>
      <c r="AD70" s="95"/>
      <c r="AE70" s="95"/>
      <c r="AF70" s="95">
        <f t="shared" si="10"/>
        <v>0.11799999999999999</v>
      </c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>
        <f t="shared" si="11"/>
        <v>0.11799999999999999</v>
      </c>
      <c r="AX70" s="95"/>
      <c r="AY70" s="95"/>
      <c r="AZ70" s="95">
        <f t="shared" si="12"/>
        <v>0.11799999999999999</v>
      </c>
      <c r="BA70" s="95"/>
    </row>
    <row r="71" spans="1:53" s="120" customFormat="1" x14ac:dyDescent="0.25">
      <c r="A71" s="156" t="s">
        <v>354</v>
      </c>
      <c r="B71" s="157" t="s">
        <v>355</v>
      </c>
      <c r="C71" s="156" t="s">
        <v>95</v>
      </c>
      <c r="D71" s="94">
        <v>0</v>
      </c>
      <c r="E71" s="94">
        <f>SUM(E72:E73)</f>
        <v>19.224</v>
      </c>
      <c r="F71" s="94">
        <v>0</v>
      </c>
      <c r="G71" s="94">
        <f t="shared" si="1"/>
        <v>19.224</v>
      </c>
      <c r="H71" s="94">
        <f t="shared" si="2"/>
        <v>19.224</v>
      </c>
      <c r="I71" s="94">
        <f>SUM(I72:I73)</f>
        <v>3.2240000000000002</v>
      </c>
      <c r="J71" s="94"/>
      <c r="K71" s="94"/>
      <c r="L71" s="94">
        <f>SUM(L72:L73)</f>
        <v>3.2240000000000002</v>
      </c>
      <c r="M71" s="94"/>
      <c r="N71" s="94">
        <f>SUM(N72:N73)</f>
        <v>16</v>
      </c>
      <c r="O71" s="94"/>
      <c r="P71" s="94"/>
      <c r="Q71" s="94">
        <f>SUM(Q72:Q73)</f>
        <v>16</v>
      </c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>
        <f t="shared" ref="AH71:AW71" si="14">SUM(AH72:AH73)</f>
        <v>0</v>
      </c>
      <c r="AI71" s="94">
        <f t="shared" si="14"/>
        <v>0</v>
      </c>
      <c r="AJ71" s="94">
        <f t="shared" si="14"/>
        <v>0</v>
      </c>
      <c r="AK71" s="94">
        <f t="shared" si="14"/>
        <v>0</v>
      </c>
      <c r="AL71" s="94">
        <f t="shared" si="14"/>
        <v>0</v>
      </c>
      <c r="AM71" s="94">
        <f t="shared" si="14"/>
        <v>0</v>
      </c>
      <c r="AN71" s="94">
        <f t="shared" si="14"/>
        <v>0</v>
      </c>
      <c r="AO71" s="94">
        <f t="shared" si="14"/>
        <v>0</v>
      </c>
      <c r="AP71" s="94">
        <f t="shared" si="14"/>
        <v>0</v>
      </c>
      <c r="AQ71" s="94">
        <f t="shared" si="14"/>
        <v>0</v>
      </c>
      <c r="AR71" s="94">
        <f t="shared" si="14"/>
        <v>0</v>
      </c>
      <c r="AS71" s="94">
        <f t="shared" si="14"/>
        <v>0</v>
      </c>
      <c r="AT71" s="94">
        <f t="shared" si="14"/>
        <v>0</v>
      </c>
      <c r="AU71" s="94">
        <f t="shared" si="14"/>
        <v>0</v>
      </c>
      <c r="AV71" s="94">
        <f t="shared" si="14"/>
        <v>0</v>
      </c>
      <c r="AW71" s="94">
        <f t="shared" si="14"/>
        <v>19.224</v>
      </c>
      <c r="AX71" s="94"/>
      <c r="AY71" s="94"/>
      <c r="AZ71" s="94">
        <f>SUM(AZ72:AZ73)</f>
        <v>19.224</v>
      </c>
      <c r="BA71" s="94"/>
    </row>
    <row r="72" spans="1:53" x14ac:dyDescent="0.25">
      <c r="A72" s="153" t="s">
        <v>1173</v>
      </c>
      <c r="B72" s="159" t="s">
        <v>357</v>
      </c>
      <c r="C72" s="160" t="s">
        <v>358</v>
      </c>
      <c r="D72" s="187">
        <v>2017</v>
      </c>
      <c r="E72" s="95">
        <v>3.2240000000000002</v>
      </c>
      <c r="F72" s="95" t="s">
        <v>1230</v>
      </c>
      <c r="G72" s="95">
        <f t="shared" ref="G72:G120" si="15">AW72</f>
        <v>3.2240000000000002</v>
      </c>
      <c r="H72" s="95">
        <f t="shared" ref="H72:H120" si="16">AW72</f>
        <v>3.2240000000000002</v>
      </c>
      <c r="I72" s="95">
        <f>1.724+1.5</f>
        <v>3.2240000000000002</v>
      </c>
      <c r="J72" s="95"/>
      <c r="K72" s="95"/>
      <c r="L72" s="95">
        <f>1.724+1.5</f>
        <v>3.2240000000000002</v>
      </c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>
        <f t="shared" ref="AW72:AW120" si="17">I72+N72+S72+X72+AC72</f>
        <v>3.2240000000000002</v>
      </c>
      <c r="AX72" s="95"/>
      <c r="AY72" s="95"/>
      <c r="AZ72" s="95">
        <f t="shared" ref="AZ72:AZ119" si="18">AW72</f>
        <v>3.2240000000000002</v>
      </c>
      <c r="BA72" s="95"/>
    </row>
    <row r="73" spans="1:53" ht="31.5" x14ac:dyDescent="0.25">
      <c r="A73" s="153" t="s">
        <v>356</v>
      </c>
      <c r="B73" s="159" t="s">
        <v>565</v>
      </c>
      <c r="C73" s="160" t="s">
        <v>566</v>
      </c>
      <c r="D73" s="187">
        <v>2018</v>
      </c>
      <c r="E73" s="95">
        <v>16</v>
      </c>
      <c r="F73" s="95">
        <v>42795</v>
      </c>
      <c r="G73" s="95">
        <f t="shared" si="15"/>
        <v>16</v>
      </c>
      <c r="H73" s="95">
        <f t="shared" si="16"/>
        <v>16</v>
      </c>
      <c r="I73" s="95"/>
      <c r="J73" s="95"/>
      <c r="K73" s="95"/>
      <c r="L73" s="95"/>
      <c r="M73" s="95"/>
      <c r="N73" s="95">
        <v>16</v>
      </c>
      <c r="O73" s="95"/>
      <c r="P73" s="95"/>
      <c r="Q73" s="95">
        <f t="shared" ref="Q72:Q120" si="19">N73</f>
        <v>16</v>
      </c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>
        <f t="shared" si="17"/>
        <v>16</v>
      </c>
      <c r="AX73" s="95"/>
      <c r="AY73" s="95"/>
      <c r="AZ73" s="95">
        <f t="shared" si="18"/>
        <v>16</v>
      </c>
      <c r="BA73" s="95"/>
    </row>
    <row r="74" spans="1:53" s="120" customFormat="1" x14ac:dyDescent="0.25">
      <c r="A74" s="156" t="s">
        <v>359</v>
      </c>
      <c r="B74" s="157" t="s">
        <v>360</v>
      </c>
      <c r="C74" s="156" t="s">
        <v>95</v>
      </c>
      <c r="D74" s="94">
        <v>0</v>
      </c>
      <c r="E74" s="94">
        <f>SUM(E75:E87)</f>
        <v>107.96388</v>
      </c>
      <c r="F74" s="94">
        <f>SUM(F75:F87)</f>
        <v>0</v>
      </c>
      <c r="G74" s="94">
        <f t="shared" si="15"/>
        <v>99.856999999999999</v>
      </c>
      <c r="H74" s="94">
        <f t="shared" si="16"/>
        <v>99.856999999999999</v>
      </c>
      <c r="I74" s="94">
        <f>SUM(I75:I87)</f>
        <v>0.91800000000000004</v>
      </c>
      <c r="J74" s="94"/>
      <c r="K74" s="94"/>
      <c r="L74" s="94">
        <f>SUM(L75:L87)</f>
        <v>0.91800000000000004</v>
      </c>
      <c r="M74" s="94"/>
      <c r="N74" s="94">
        <f>SUM(N75:N87)</f>
        <v>16.692999999999998</v>
      </c>
      <c r="O74" s="94"/>
      <c r="P74" s="94"/>
      <c r="Q74" s="94">
        <f>SUM(Q75:Q87)</f>
        <v>16.692999999999998</v>
      </c>
      <c r="R74" s="94"/>
      <c r="S74" s="94">
        <f>SUM(S75:S87)</f>
        <v>37.288000000000004</v>
      </c>
      <c r="T74" s="94"/>
      <c r="U74" s="94"/>
      <c r="V74" s="94">
        <f>SUM(V75:V87)</f>
        <v>37.288000000000004</v>
      </c>
      <c r="W74" s="94"/>
      <c r="X74" s="94">
        <f>SUM(X75:X87)</f>
        <v>36.697999999999993</v>
      </c>
      <c r="Y74" s="94"/>
      <c r="Z74" s="94"/>
      <c r="AA74" s="94">
        <f>SUM(AA75:AA87)</f>
        <v>36.697999999999993</v>
      </c>
      <c r="AB74" s="94"/>
      <c r="AC74" s="94">
        <f>SUM(AC75:AC87)</f>
        <v>8.26</v>
      </c>
      <c r="AD74" s="94"/>
      <c r="AE74" s="94"/>
      <c r="AF74" s="94">
        <f>SUM(AF75:AF87)</f>
        <v>8.26</v>
      </c>
      <c r="AG74" s="94"/>
      <c r="AH74" s="94">
        <f t="shared" ref="AH74:AW74" si="20">SUM(AH75:AH87)</f>
        <v>0</v>
      </c>
      <c r="AI74" s="94">
        <f t="shared" si="20"/>
        <v>0</v>
      </c>
      <c r="AJ74" s="94">
        <f t="shared" si="20"/>
        <v>0</v>
      </c>
      <c r="AK74" s="94">
        <f t="shared" si="20"/>
        <v>0</v>
      </c>
      <c r="AL74" s="94">
        <f t="shared" si="20"/>
        <v>0</v>
      </c>
      <c r="AM74" s="94">
        <f t="shared" si="20"/>
        <v>0</v>
      </c>
      <c r="AN74" s="94">
        <f t="shared" si="20"/>
        <v>0</v>
      </c>
      <c r="AO74" s="94">
        <f t="shared" si="20"/>
        <v>0</v>
      </c>
      <c r="AP74" s="94">
        <f t="shared" si="20"/>
        <v>0</v>
      </c>
      <c r="AQ74" s="94">
        <f t="shared" si="20"/>
        <v>0</v>
      </c>
      <c r="AR74" s="94">
        <f t="shared" si="20"/>
        <v>0</v>
      </c>
      <c r="AS74" s="94">
        <f t="shared" si="20"/>
        <v>0</v>
      </c>
      <c r="AT74" s="94">
        <f t="shared" si="20"/>
        <v>0</v>
      </c>
      <c r="AU74" s="94">
        <f t="shared" si="20"/>
        <v>0</v>
      </c>
      <c r="AV74" s="94">
        <f t="shared" si="20"/>
        <v>0</v>
      </c>
      <c r="AW74" s="94">
        <f t="shared" si="20"/>
        <v>99.856999999999999</v>
      </c>
      <c r="AX74" s="94"/>
      <c r="AY74" s="94"/>
      <c r="AZ74" s="94">
        <f>SUM(AZ75:AZ87)</f>
        <v>99.856999999999999</v>
      </c>
      <c r="BA74" s="94"/>
    </row>
    <row r="75" spans="1:53" ht="30" x14ac:dyDescent="0.25">
      <c r="A75" s="153" t="s">
        <v>1174</v>
      </c>
      <c r="B75" s="154" t="s">
        <v>362</v>
      </c>
      <c r="C75" s="153" t="s">
        <v>363</v>
      </c>
      <c r="D75" s="187">
        <v>2016</v>
      </c>
      <c r="E75" s="95">
        <v>9.0248799999999996</v>
      </c>
      <c r="F75" s="95" t="s">
        <v>1230</v>
      </c>
      <c r="G75" s="95">
        <f t="shared" si="15"/>
        <v>0.91800000000000004</v>
      </c>
      <c r="H75" s="95">
        <f t="shared" si="16"/>
        <v>0.91800000000000004</v>
      </c>
      <c r="I75" s="95">
        <v>0.91800000000000004</v>
      </c>
      <c r="J75" s="95"/>
      <c r="K75" s="95"/>
      <c r="L75" s="95">
        <v>0.91800000000000004</v>
      </c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>
        <f t="shared" si="17"/>
        <v>0.91800000000000004</v>
      </c>
      <c r="AX75" s="95"/>
      <c r="AY75" s="95"/>
      <c r="AZ75" s="95">
        <f t="shared" si="18"/>
        <v>0.91800000000000004</v>
      </c>
      <c r="BA75" s="95"/>
    </row>
    <row r="76" spans="1:53" x14ac:dyDescent="0.25">
      <c r="A76" s="153" t="s">
        <v>1175</v>
      </c>
      <c r="B76" s="172" t="s">
        <v>568</v>
      </c>
      <c r="C76" s="160" t="s">
        <v>569</v>
      </c>
      <c r="D76" s="189">
        <v>2018</v>
      </c>
      <c r="E76" s="95">
        <v>7.0799999999999992</v>
      </c>
      <c r="F76" s="95" t="s">
        <v>1230</v>
      </c>
      <c r="G76" s="95">
        <f t="shared" si="15"/>
        <v>7.0799999999999992</v>
      </c>
      <c r="H76" s="95">
        <f t="shared" si="16"/>
        <v>7.0799999999999992</v>
      </c>
      <c r="I76" s="95"/>
      <c r="J76" s="95"/>
      <c r="K76" s="95"/>
      <c r="L76" s="95"/>
      <c r="M76" s="95"/>
      <c r="N76" s="95">
        <v>0.59</v>
      </c>
      <c r="O76" s="95"/>
      <c r="P76" s="95"/>
      <c r="Q76" s="95">
        <f t="shared" si="19"/>
        <v>0.59</v>
      </c>
      <c r="R76" s="95"/>
      <c r="S76" s="95">
        <v>6.4899999999999993</v>
      </c>
      <c r="T76" s="95"/>
      <c r="U76" s="95"/>
      <c r="V76" s="95">
        <f t="shared" ref="V72:V119" si="21">S76</f>
        <v>6.4899999999999993</v>
      </c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>
        <f t="shared" si="17"/>
        <v>7.0799999999999992</v>
      </c>
      <c r="AX76" s="95"/>
      <c r="AY76" s="95"/>
      <c r="AZ76" s="95">
        <f t="shared" si="18"/>
        <v>7.0799999999999992</v>
      </c>
      <c r="BA76" s="95"/>
    </row>
    <row r="77" spans="1:53" x14ac:dyDescent="0.25">
      <c r="A77" s="153" t="s">
        <v>1176</v>
      </c>
      <c r="B77" s="172" t="s">
        <v>571</v>
      </c>
      <c r="C77" s="160" t="s">
        <v>572</v>
      </c>
      <c r="D77" s="189">
        <v>2018</v>
      </c>
      <c r="E77" s="95">
        <v>30.68</v>
      </c>
      <c r="F77" s="95" t="s">
        <v>1230</v>
      </c>
      <c r="G77" s="95">
        <f t="shared" si="15"/>
        <v>30.68</v>
      </c>
      <c r="H77" s="95">
        <f t="shared" si="16"/>
        <v>30.68</v>
      </c>
      <c r="I77" s="95"/>
      <c r="J77" s="95"/>
      <c r="K77" s="95"/>
      <c r="L77" s="95"/>
      <c r="M77" s="95"/>
      <c r="N77" s="95">
        <v>4.72</v>
      </c>
      <c r="O77" s="95"/>
      <c r="P77" s="95"/>
      <c r="Q77" s="95">
        <f t="shared" si="19"/>
        <v>4.72</v>
      </c>
      <c r="R77" s="95"/>
      <c r="S77" s="95">
        <v>9.44</v>
      </c>
      <c r="T77" s="95"/>
      <c r="U77" s="95"/>
      <c r="V77" s="95">
        <f t="shared" si="21"/>
        <v>9.44</v>
      </c>
      <c r="W77" s="95"/>
      <c r="X77" s="95">
        <v>11.799999999999999</v>
      </c>
      <c r="Y77" s="95"/>
      <c r="Z77" s="95"/>
      <c r="AA77" s="95">
        <f t="shared" ref="AA72:AA120" si="22">X77</f>
        <v>11.799999999999999</v>
      </c>
      <c r="AB77" s="95"/>
      <c r="AC77" s="95">
        <v>4.72</v>
      </c>
      <c r="AD77" s="95"/>
      <c r="AE77" s="95"/>
      <c r="AF77" s="95">
        <f t="shared" ref="AF72:AF120" si="23">AC77</f>
        <v>4.72</v>
      </c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>
        <f t="shared" si="17"/>
        <v>30.68</v>
      </c>
      <c r="AX77" s="95"/>
      <c r="AY77" s="95"/>
      <c r="AZ77" s="95">
        <f t="shared" si="18"/>
        <v>30.68</v>
      </c>
      <c r="BA77" s="95"/>
    </row>
    <row r="78" spans="1:53" ht="31.5" x14ac:dyDescent="0.25">
      <c r="A78" s="153" t="s">
        <v>1177</v>
      </c>
      <c r="B78" s="172" t="s">
        <v>538</v>
      </c>
      <c r="C78" s="160" t="s">
        <v>574</v>
      </c>
      <c r="D78" s="189">
        <v>2018</v>
      </c>
      <c r="E78" s="95">
        <v>2.9499999999999997</v>
      </c>
      <c r="F78" s="95" t="s">
        <v>1230</v>
      </c>
      <c r="G78" s="95">
        <f t="shared" si="15"/>
        <v>2.9499999999999997</v>
      </c>
      <c r="H78" s="95">
        <f t="shared" si="16"/>
        <v>2.9499999999999997</v>
      </c>
      <c r="I78" s="95"/>
      <c r="J78" s="95"/>
      <c r="K78" s="95"/>
      <c r="L78" s="95"/>
      <c r="M78" s="95"/>
      <c r="N78" s="95">
        <v>0.59</v>
      </c>
      <c r="O78" s="95"/>
      <c r="P78" s="95"/>
      <c r="Q78" s="95">
        <f t="shared" si="19"/>
        <v>0.59</v>
      </c>
      <c r="R78" s="95"/>
      <c r="S78" s="95">
        <v>2.36</v>
      </c>
      <c r="T78" s="95"/>
      <c r="U78" s="95"/>
      <c r="V78" s="95">
        <f t="shared" si="21"/>
        <v>2.36</v>
      </c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>
        <f t="shared" si="17"/>
        <v>2.9499999999999997</v>
      </c>
      <c r="AX78" s="95"/>
      <c r="AY78" s="95"/>
      <c r="AZ78" s="95">
        <f t="shared" si="18"/>
        <v>2.9499999999999997</v>
      </c>
      <c r="BA78" s="95"/>
    </row>
    <row r="79" spans="1:53" x14ac:dyDescent="0.25">
      <c r="A79" s="153" t="s">
        <v>361</v>
      </c>
      <c r="B79" s="175" t="s">
        <v>576</v>
      </c>
      <c r="C79" s="160" t="s">
        <v>577</v>
      </c>
      <c r="D79" s="189">
        <v>2018</v>
      </c>
      <c r="E79" s="95">
        <v>14.273999999999999</v>
      </c>
      <c r="F79" s="95" t="s">
        <v>1230</v>
      </c>
      <c r="G79" s="95">
        <f t="shared" si="15"/>
        <v>14.274000000000001</v>
      </c>
      <c r="H79" s="95">
        <f t="shared" si="16"/>
        <v>14.274000000000001</v>
      </c>
      <c r="I79" s="95"/>
      <c r="J79" s="95"/>
      <c r="K79" s="95"/>
      <c r="L79" s="95"/>
      <c r="M79" s="95"/>
      <c r="N79" s="95">
        <v>1.53</v>
      </c>
      <c r="O79" s="95"/>
      <c r="P79" s="95"/>
      <c r="Q79" s="95">
        <f t="shared" si="19"/>
        <v>1.53</v>
      </c>
      <c r="R79" s="95"/>
      <c r="S79" s="95">
        <v>4.72</v>
      </c>
      <c r="T79" s="95"/>
      <c r="U79" s="95"/>
      <c r="V79" s="95">
        <f t="shared" si="21"/>
        <v>4.72</v>
      </c>
      <c r="W79" s="95"/>
      <c r="X79" s="95">
        <v>4.484</v>
      </c>
      <c r="Y79" s="95"/>
      <c r="Z79" s="95"/>
      <c r="AA79" s="95">
        <f t="shared" si="22"/>
        <v>4.484</v>
      </c>
      <c r="AB79" s="95"/>
      <c r="AC79" s="95">
        <v>3.54</v>
      </c>
      <c r="AD79" s="95"/>
      <c r="AE79" s="95"/>
      <c r="AF79" s="95">
        <f t="shared" si="23"/>
        <v>3.54</v>
      </c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>
        <f t="shared" si="17"/>
        <v>14.274000000000001</v>
      </c>
      <c r="AX79" s="95"/>
      <c r="AY79" s="95"/>
      <c r="AZ79" s="95">
        <f t="shared" si="18"/>
        <v>14.274000000000001</v>
      </c>
      <c r="BA79" s="95"/>
    </row>
    <row r="80" spans="1:53" x14ac:dyDescent="0.25">
      <c r="A80" s="153" t="s">
        <v>1178</v>
      </c>
      <c r="B80" s="175" t="s">
        <v>579</v>
      </c>
      <c r="C80" s="160" t="s">
        <v>580</v>
      </c>
      <c r="D80" s="189">
        <v>2018</v>
      </c>
      <c r="E80" s="95">
        <v>10.324999999999999</v>
      </c>
      <c r="F80" s="95" t="s">
        <v>1230</v>
      </c>
      <c r="G80" s="95">
        <f t="shared" si="15"/>
        <v>10.324999999999999</v>
      </c>
      <c r="H80" s="95">
        <f t="shared" si="16"/>
        <v>10.324999999999999</v>
      </c>
      <c r="I80" s="95"/>
      <c r="J80" s="95"/>
      <c r="K80" s="95"/>
      <c r="L80" s="95"/>
      <c r="M80" s="95"/>
      <c r="N80" s="95">
        <v>1.2389999999999999</v>
      </c>
      <c r="O80" s="95"/>
      <c r="P80" s="95"/>
      <c r="Q80" s="95">
        <f t="shared" si="19"/>
        <v>1.2389999999999999</v>
      </c>
      <c r="R80" s="95"/>
      <c r="S80" s="95">
        <v>9.0860000000000003</v>
      </c>
      <c r="T80" s="95"/>
      <c r="U80" s="95"/>
      <c r="V80" s="95">
        <f t="shared" si="21"/>
        <v>9.0860000000000003</v>
      </c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>
        <f t="shared" si="17"/>
        <v>10.324999999999999</v>
      </c>
      <c r="AX80" s="95"/>
      <c r="AY80" s="95"/>
      <c r="AZ80" s="95">
        <f t="shared" si="18"/>
        <v>10.324999999999999</v>
      </c>
      <c r="BA80" s="95"/>
    </row>
    <row r="81" spans="1:53" x14ac:dyDescent="0.25">
      <c r="A81" s="153" t="s">
        <v>567</v>
      </c>
      <c r="B81" s="175" t="s">
        <v>582</v>
      </c>
      <c r="C81" s="160" t="s">
        <v>583</v>
      </c>
      <c r="D81" s="189">
        <v>2018</v>
      </c>
      <c r="E81" s="95">
        <v>7.0799999999999992</v>
      </c>
      <c r="F81" s="95" t="s">
        <v>1230</v>
      </c>
      <c r="G81" s="95">
        <f t="shared" si="15"/>
        <v>7.0799999999999992</v>
      </c>
      <c r="H81" s="95">
        <f t="shared" si="16"/>
        <v>7.0799999999999992</v>
      </c>
      <c r="I81" s="95"/>
      <c r="J81" s="95"/>
      <c r="K81" s="95"/>
      <c r="L81" s="95"/>
      <c r="M81" s="95"/>
      <c r="N81" s="95">
        <v>1.18</v>
      </c>
      <c r="O81" s="95"/>
      <c r="P81" s="95"/>
      <c r="Q81" s="95">
        <f t="shared" si="19"/>
        <v>1.18</v>
      </c>
      <c r="R81" s="95"/>
      <c r="S81" s="95"/>
      <c r="T81" s="95"/>
      <c r="U81" s="95"/>
      <c r="V81" s="95"/>
      <c r="W81" s="95"/>
      <c r="X81" s="95">
        <v>5.8999999999999995</v>
      </c>
      <c r="Y81" s="95"/>
      <c r="Z81" s="95"/>
      <c r="AA81" s="95">
        <f t="shared" si="22"/>
        <v>5.8999999999999995</v>
      </c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>
        <f t="shared" si="17"/>
        <v>7.0799999999999992</v>
      </c>
      <c r="AX81" s="95"/>
      <c r="AY81" s="95"/>
      <c r="AZ81" s="95">
        <f t="shared" si="18"/>
        <v>7.0799999999999992</v>
      </c>
      <c r="BA81" s="95"/>
    </row>
    <row r="82" spans="1:53" x14ac:dyDescent="0.25">
      <c r="A82" s="153" t="s">
        <v>570</v>
      </c>
      <c r="B82" s="175" t="s">
        <v>585</v>
      </c>
      <c r="C82" s="160" t="s">
        <v>586</v>
      </c>
      <c r="D82" s="189">
        <v>2018</v>
      </c>
      <c r="E82" s="95">
        <v>6.8439999999999994</v>
      </c>
      <c r="F82" s="95" t="s">
        <v>1230</v>
      </c>
      <c r="G82" s="95">
        <f t="shared" si="15"/>
        <v>6.8439999999999994</v>
      </c>
      <c r="H82" s="95">
        <f t="shared" si="16"/>
        <v>6.8439999999999994</v>
      </c>
      <c r="I82" s="95"/>
      <c r="J82" s="95"/>
      <c r="K82" s="95"/>
      <c r="L82" s="95"/>
      <c r="M82" s="95"/>
      <c r="N82" s="95">
        <v>6.8439999999999994</v>
      </c>
      <c r="O82" s="95"/>
      <c r="P82" s="95"/>
      <c r="Q82" s="95">
        <f t="shared" si="19"/>
        <v>6.8439999999999994</v>
      </c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>
        <f t="shared" si="17"/>
        <v>6.8439999999999994</v>
      </c>
      <c r="AX82" s="95"/>
      <c r="AY82" s="95"/>
      <c r="AZ82" s="95">
        <f t="shared" si="18"/>
        <v>6.8439999999999994</v>
      </c>
      <c r="BA82" s="95"/>
    </row>
    <row r="83" spans="1:53" ht="47.25" x14ac:dyDescent="0.25">
      <c r="A83" s="153" t="s">
        <v>573</v>
      </c>
      <c r="B83" s="172" t="s">
        <v>791</v>
      </c>
      <c r="C83" s="160" t="s">
        <v>792</v>
      </c>
      <c r="D83" s="189">
        <v>2019</v>
      </c>
      <c r="E83" s="95">
        <v>7.08</v>
      </c>
      <c r="F83" s="95" t="s">
        <v>1230</v>
      </c>
      <c r="G83" s="95">
        <f t="shared" si="15"/>
        <v>7.08</v>
      </c>
      <c r="H83" s="95">
        <f t="shared" si="16"/>
        <v>7.08</v>
      </c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>
        <v>3.54</v>
      </c>
      <c r="T83" s="95"/>
      <c r="U83" s="95"/>
      <c r="V83" s="95">
        <f t="shared" si="21"/>
        <v>3.54</v>
      </c>
      <c r="W83" s="95"/>
      <c r="X83" s="95">
        <v>3.54</v>
      </c>
      <c r="Y83" s="95"/>
      <c r="Z83" s="95"/>
      <c r="AA83" s="95">
        <f t="shared" si="22"/>
        <v>3.54</v>
      </c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>
        <f t="shared" si="17"/>
        <v>7.08</v>
      </c>
      <c r="AX83" s="95"/>
      <c r="AY83" s="95"/>
      <c r="AZ83" s="95">
        <f t="shared" si="18"/>
        <v>7.08</v>
      </c>
      <c r="BA83" s="95"/>
    </row>
    <row r="84" spans="1:53" ht="47.25" x14ac:dyDescent="0.25">
      <c r="A84" s="153" t="s">
        <v>575</v>
      </c>
      <c r="B84" s="172" t="s">
        <v>794</v>
      </c>
      <c r="C84" s="160" t="s">
        <v>795</v>
      </c>
      <c r="D84" s="189">
        <v>2019</v>
      </c>
      <c r="E84" s="95">
        <v>0.59</v>
      </c>
      <c r="F84" s="95" t="s">
        <v>1230</v>
      </c>
      <c r="G84" s="95">
        <f t="shared" si="15"/>
        <v>0.59</v>
      </c>
      <c r="H84" s="95">
        <f t="shared" si="16"/>
        <v>0.59</v>
      </c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>
        <v>0.59</v>
      </c>
      <c r="T84" s="95"/>
      <c r="U84" s="95"/>
      <c r="V84" s="95">
        <f t="shared" si="21"/>
        <v>0.59</v>
      </c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>
        <f t="shared" si="17"/>
        <v>0.59</v>
      </c>
      <c r="AX84" s="95"/>
      <c r="AY84" s="95"/>
      <c r="AZ84" s="95">
        <f t="shared" si="18"/>
        <v>0.59</v>
      </c>
      <c r="BA84" s="95"/>
    </row>
    <row r="85" spans="1:53" x14ac:dyDescent="0.25">
      <c r="A85" s="153" t="s">
        <v>578</v>
      </c>
      <c r="B85" s="175" t="s">
        <v>526</v>
      </c>
      <c r="C85" s="160" t="s">
        <v>953</v>
      </c>
      <c r="D85" s="189">
        <v>2020</v>
      </c>
      <c r="E85" s="95">
        <v>3.54</v>
      </c>
      <c r="F85" s="95" t="s">
        <v>1230</v>
      </c>
      <c r="G85" s="95">
        <f t="shared" si="15"/>
        <v>3.54</v>
      </c>
      <c r="H85" s="95">
        <f t="shared" si="16"/>
        <v>3.54</v>
      </c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>
        <v>3.54</v>
      </c>
      <c r="Y85" s="95"/>
      <c r="Z85" s="95"/>
      <c r="AA85" s="95">
        <f t="shared" si="22"/>
        <v>3.54</v>
      </c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>
        <f t="shared" si="17"/>
        <v>3.54</v>
      </c>
      <c r="AX85" s="95"/>
      <c r="AY85" s="95"/>
      <c r="AZ85" s="95">
        <f t="shared" si="18"/>
        <v>3.54</v>
      </c>
      <c r="BA85" s="95"/>
    </row>
    <row r="86" spans="1:53" x14ac:dyDescent="0.25">
      <c r="A86" s="153" t="s">
        <v>1236</v>
      </c>
      <c r="B86" s="172" t="s">
        <v>797</v>
      </c>
      <c r="C86" s="160" t="s">
        <v>798</v>
      </c>
      <c r="D86" s="189">
        <v>2019</v>
      </c>
      <c r="E86" s="95">
        <v>8.0240000000000009</v>
      </c>
      <c r="F86" s="95" t="s">
        <v>1230</v>
      </c>
      <c r="G86" s="95">
        <f t="shared" si="15"/>
        <v>8.0240000000000009</v>
      </c>
      <c r="H86" s="95">
        <f t="shared" si="16"/>
        <v>8.0240000000000009</v>
      </c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>
        <v>0.94399999999999995</v>
      </c>
      <c r="T86" s="95"/>
      <c r="U86" s="95"/>
      <c r="V86" s="95">
        <f t="shared" si="21"/>
        <v>0.94399999999999995</v>
      </c>
      <c r="W86" s="95"/>
      <c r="X86" s="95">
        <v>7.08</v>
      </c>
      <c r="Y86" s="95"/>
      <c r="Z86" s="95"/>
      <c r="AA86" s="95">
        <f t="shared" si="22"/>
        <v>7.08</v>
      </c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>
        <f t="shared" si="17"/>
        <v>8.0240000000000009</v>
      </c>
      <c r="AX86" s="95"/>
      <c r="AY86" s="95"/>
      <c r="AZ86" s="95">
        <f t="shared" si="18"/>
        <v>8.0240000000000009</v>
      </c>
      <c r="BA86" s="95"/>
    </row>
    <row r="87" spans="1:53" ht="30" x14ac:dyDescent="0.25">
      <c r="A87" s="153" t="s">
        <v>581</v>
      </c>
      <c r="B87" s="175" t="s">
        <v>800</v>
      </c>
      <c r="C87" s="160" t="s">
        <v>801</v>
      </c>
      <c r="D87" s="189">
        <v>2019</v>
      </c>
      <c r="E87" s="95">
        <v>0.47199999999999998</v>
      </c>
      <c r="F87" s="95" t="s">
        <v>1230</v>
      </c>
      <c r="G87" s="95">
        <f t="shared" si="15"/>
        <v>0.47199999999999998</v>
      </c>
      <c r="H87" s="95">
        <f t="shared" si="16"/>
        <v>0.47199999999999998</v>
      </c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>
        <v>0.11799999999999999</v>
      </c>
      <c r="T87" s="95"/>
      <c r="U87" s="95"/>
      <c r="V87" s="95">
        <f t="shared" si="21"/>
        <v>0.11799999999999999</v>
      </c>
      <c r="W87" s="95"/>
      <c r="X87" s="95">
        <v>0.35399999999999998</v>
      </c>
      <c r="Y87" s="95"/>
      <c r="Z87" s="95"/>
      <c r="AA87" s="95">
        <f t="shared" si="22"/>
        <v>0.35399999999999998</v>
      </c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>
        <f t="shared" si="17"/>
        <v>0.47199999999999998</v>
      </c>
      <c r="AX87" s="95"/>
      <c r="AY87" s="95"/>
      <c r="AZ87" s="95">
        <f t="shared" si="18"/>
        <v>0.47199999999999998</v>
      </c>
      <c r="BA87" s="95"/>
    </row>
    <row r="88" spans="1:53" s="120" customFormat="1" x14ac:dyDescent="0.25">
      <c r="A88" s="156" t="s">
        <v>364</v>
      </c>
      <c r="B88" s="157" t="s">
        <v>365</v>
      </c>
      <c r="C88" s="156" t="s">
        <v>95</v>
      </c>
      <c r="D88" s="94">
        <v>0</v>
      </c>
      <c r="E88" s="94">
        <f>SUM(E89:E106)</f>
        <v>176.08853000000002</v>
      </c>
      <c r="F88" s="94">
        <v>0</v>
      </c>
      <c r="G88" s="94">
        <f t="shared" si="15"/>
        <v>167.203</v>
      </c>
      <c r="H88" s="94">
        <f t="shared" si="16"/>
        <v>167.203</v>
      </c>
      <c r="I88" s="94">
        <f>SUM(I89:I106)</f>
        <v>6.875</v>
      </c>
      <c r="J88" s="94"/>
      <c r="K88" s="94"/>
      <c r="L88" s="94">
        <f>SUM(L89:L106)</f>
        <v>6.875</v>
      </c>
      <c r="M88" s="94"/>
      <c r="N88" s="94">
        <f>SUM(N89:N106)</f>
        <v>10.914000000000001</v>
      </c>
      <c r="O88" s="94"/>
      <c r="P88" s="94"/>
      <c r="Q88" s="94">
        <f>SUM(Q89:Q106)</f>
        <v>10.914000000000001</v>
      </c>
      <c r="R88" s="94"/>
      <c r="S88" s="94">
        <f>SUM(S89:S106)</f>
        <v>54.74799999999999</v>
      </c>
      <c r="T88" s="94"/>
      <c r="U88" s="94"/>
      <c r="V88" s="94">
        <f>SUM(V89:V106)</f>
        <v>54.74799999999999</v>
      </c>
      <c r="W88" s="94"/>
      <c r="X88" s="94">
        <f>SUM(X89:X106)</f>
        <v>33.246000000000002</v>
      </c>
      <c r="Y88" s="94"/>
      <c r="Z88" s="94"/>
      <c r="AA88" s="94">
        <f>SUM(AA89:AA106)</f>
        <v>33.246000000000002</v>
      </c>
      <c r="AB88" s="94"/>
      <c r="AC88" s="94">
        <f>SUM(AC89:AC106)</f>
        <v>61.419999999999995</v>
      </c>
      <c r="AD88" s="94"/>
      <c r="AE88" s="94"/>
      <c r="AF88" s="94">
        <f>SUM(AF89:AF106)</f>
        <v>61.419999999999995</v>
      </c>
      <c r="AG88" s="94"/>
      <c r="AH88" s="94">
        <f t="shared" ref="AH88:AW88" si="24">SUM(AH89:AH106)</f>
        <v>0</v>
      </c>
      <c r="AI88" s="94">
        <f t="shared" si="24"/>
        <v>0</v>
      </c>
      <c r="AJ88" s="94">
        <f t="shared" si="24"/>
        <v>0</v>
      </c>
      <c r="AK88" s="94">
        <f t="shared" si="24"/>
        <v>0</v>
      </c>
      <c r="AL88" s="94">
        <f t="shared" si="24"/>
        <v>0</v>
      </c>
      <c r="AM88" s="94">
        <f t="shared" si="24"/>
        <v>0</v>
      </c>
      <c r="AN88" s="94">
        <f t="shared" si="24"/>
        <v>0</v>
      </c>
      <c r="AO88" s="94">
        <f t="shared" si="24"/>
        <v>0</v>
      </c>
      <c r="AP88" s="94">
        <f t="shared" si="24"/>
        <v>0</v>
      </c>
      <c r="AQ88" s="94">
        <f t="shared" si="24"/>
        <v>0</v>
      </c>
      <c r="AR88" s="94">
        <f t="shared" si="24"/>
        <v>0</v>
      </c>
      <c r="AS88" s="94">
        <f t="shared" si="24"/>
        <v>0</v>
      </c>
      <c r="AT88" s="94">
        <f t="shared" si="24"/>
        <v>0</v>
      </c>
      <c r="AU88" s="94">
        <f t="shared" si="24"/>
        <v>0</v>
      </c>
      <c r="AV88" s="94">
        <f t="shared" si="24"/>
        <v>0</v>
      </c>
      <c r="AW88" s="94">
        <f t="shared" si="24"/>
        <v>167.203</v>
      </c>
      <c r="AX88" s="94"/>
      <c r="AY88" s="94"/>
      <c r="AZ88" s="94">
        <f>SUM(AZ89:AZ106)</f>
        <v>167.203</v>
      </c>
      <c r="BA88" s="94"/>
    </row>
    <row r="89" spans="1:53" x14ac:dyDescent="0.25">
      <c r="A89" s="153" t="s">
        <v>1179</v>
      </c>
      <c r="B89" s="154" t="s">
        <v>367</v>
      </c>
      <c r="C89" s="153" t="s">
        <v>368</v>
      </c>
      <c r="D89" s="189">
        <v>2016</v>
      </c>
      <c r="E89" s="95">
        <v>40.831000000000003</v>
      </c>
      <c r="F89" s="95" t="s">
        <v>1230</v>
      </c>
      <c r="G89" s="95">
        <f t="shared" si="15"/>
        <v>33.223999999999997</v>
      </c>
      <c r="H89" s="95">
        <f t="shared" si="16"/>
        <v>33.223999999999997</v>
      </c>
      <c r="I89" s="95">
        <v>6.85</v>
      </c>
      <c r="J89" s="95"/>
      <c r="K89" s="95"/>
      <c r="L89" s="95">
        <v>6.85</v>
      </c>
      <c r="M89" s="95"/>
      <c r="N89" s="95"/>
      <c r="O89" s="95"/>
      <c r="P89" s="95"/>
      <c r="Q89" s="95"/>
      <c r="R89" s="95"/>
      <c r="S89" s="95">
        <v>5.0739999999999998</v>
      </c>
      <c r="T89" s="95"/>
      <c r="U89" s="95"/>
      <c r="V89" s="95">
        <f t="shared" si="21"/>
        <v>5.0739999999999998</v>
      </c>
      <c r="W89" s="95"/>
      <c r="X89" s="95">
        <v>15.9</v>
      </c>
      <c r="Y89" s="95"/>
      <c r="Z89" s="95"/>
      <c r="AA89" s="95">
        <f t="shared" si="22"/>
        <v>15.9</v>
      </c>
      <c r="AB89" s="95"/>
      <c r="AC89" s="95">
        <v>5.4</v>
      </c>
      <c r="AD89" s="95"/>
      <c r="AE89" s="95"/>
      <c r="AF89" s="95">
        <f t="shared" si="23"/>
        <v>5.4</v>
      </c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>
        <f t="shared" si="17"/>
        <v>33.223999999999997</v>
      </c>
      <c r="AX89" s="95"/>
      <c r="AY89" s="95"/>
      <c r="AZ89" s="95">
        <f t="shared" si="18"/>
        <v>33.223999999999997</v>
      </c>
      <c r="BA89" s="95"/>
    </row>
    <row r="90" spans="1:53" x14ac:dyDescent="0.25">
      <c r="A90" s="153" t="s">
        <v>366</v>
      </c>
      <c r="B90" s="154" t="s">
        <v>831</v>
      </c>
      <c r="C90" s="153" t="s">
        <v>368</v>
      </c>
      <c r="D90" s="189">
        <v>2021</v>
      </c>
      <c r="E90" s="95">
        <v>10</v>
      </c>
      <c r="F90" s="95" t="s">
        <v>1230</v>
      </c>
      <c r="G90" s="95">
        <f t="shared" si="15"/>
        <v>10</v>
      </c>
      <c r="H90" s="95">
        <f t="shared" si="16"/>
        <v>10</v>
      </c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>
        <v>10</v>
      </c>
      <c r="AD90" s="95"/>
      <c r="AE90" s="95"/>
      <c r="AF90" s="95">
        <f t="shared" si="23"/>
        <v>10</v>
      </c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>
        <f t="shared" si="17"/>
        <v>10</v>
      </c>
      <c r="AX90" s="95"/>
      <c r="AY90" s="95"/>
      <c r="AZ90" s="95">
        <f t="shared" si="18"/>
        <v>10</v>
      </c>
      <c r="BA90" s="95"/>
    </row>
    <row r="91" spans="1:53" x14ac:dyDescent="0.25">
      <c r="A91" s="153" t="s">
        <v>1180</v>
      </c>
      <c r="B91" s="164" t="s">
        <v>585</v>
      </c>
      <c r="C91" s="160" t="s">
        <v>588</v>
      </c>
      <c r="D91" s="189">
        <v>2018</v>
      </c>
      <c r="E91" s="95">
        <v>5.0739999999999998</v>
      </c>
      <c r="F91" s="95" t="s">
        <v>1230</v>
      </c>
      <c r="G91" s="95">
        <f t="shared" si="15"/>
        <v>5.0739999999999998</v>
      </c>
      <c r="H91" s="95">
        <f t="shared" si="16"/>
        <v>5.0739999999999998</v>
      </c>
      <c r="I91" s="95"/>
      <c r="J91" s="95"/>
      <c r="K91" s="95"/>
      <c r="L91" s="95"/>
      <c r="M91" s="95"/>
      <c r="N91" s="95">
        <v>5.0739999999999998</v>
      </c>
      <c r="O91" s="95"/>
      <c r="P91" s="95"/>
      <c r="Q91" s="95">
        <f t="shared" si="19"/>
        <v>5.0739999999999998</v>
      </c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>
        <f t="shared" si="17"/>
        <v>5.0739999999999998</v>
      </c>
      <c r="AX91" s="95"/>
      <c r="AY91" s="95"/>
      <c r="AZ91" s="95">
        <f t="shared" si="18"/>
        <v>5.0739999999999998</v>
      </c>
      <c r="BA91" s="95"/>
    </row>
    <row r="92" spans="1:53" x14ac:dyDescent="0.25">
      <c r="A92" s="153" t="s">
        <v>1181</v>
      </c>
      <c r="B92" s="164" t="s">
        <v>590</v>
      </c>
      <c r="C92" s="160" t="s">
        <v>591</v>
      </c>
      <c r="D92" s="189">
        <v>2018</v>
      </c>
      <c r="E92" s="95">
        <v>2.9499999999999997</v>
      </c>
      <c r="F92" s="95" t="s">
        <v>1230</v>
      </c>
      <c r="G92" s="95">
        <f t="shared" si="15"/>
        <v>2.9499999999999997</v>
      </c>
      <c r="H92" s="95">
        <f t="shared" si="16"/>
        <v>2.9499999999999997</v>
      </c>
      <c r="I92" s="95"/>
      <c r="J92" s="95"/>
      <c r="K92" s="95"/>
      <c r="L92" s="95"/>
      <c r="M92" s="95"/>
      <c r="N92" s="95">
        <v>0.59</v>
      </c>
      <c r="O92" s="95"/>
      <c r="P92" s="95"/>
      <c r="Q92" s="95">
        <f t="shared" si="19"/>
        <v>0.59</v>
      </c>
      <c r="R92" s="95"/>
      <c r="S92" s="95">
        <v>2.36</v>
      </c>
      <c r="T92" s="95"/>
      <c r="U92" s="95"/>
      <c r="V92" s="95">
        <f t="shared" si="21"/>
        <v>2.36</v>
      </c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>
        <f t="shared" si="17"/>
        <v>2.9499999999999997</v>
      </c>
      <c r="AX92" s="95"/>
      <c r="AY92" s="95"/>
      <c r="AZ92" s="95">
        <f t="shared" si="18"/>
        <v>2.9499999999999997</v>
      </c>
      <c r="BA92" s="95"/>
    </row>
    <row r="93" spans="1:53" x14ac:dyDescent="0.25">
      <c r="A93" s="153" t="s">
        <v>1237</v>
      </c>
      <c r="B93" s="164" t="s">
        <v>593</v>
      </c>
      <c r="C93" s="160" t="s">
        <v>594</v>
      </c>
      <c r="D93" s="189">
        <v>2018</v>
      </c>
      <c r="E93" s="95">
        <v>2.9499999999999997</v>
      </c>
      <c r="F93" s="95" t="s">
        <v>1230</v>
      </c>
      <c r="G93" s="95">
        <f t="shared" si="15"/>
        <v>2.9499999999999997</v>
      </c>
      <c r="H93" s="95">
        <f t="shared" si="16"/>
        <v>2.9499999999999997</v>
      </c>
      <c r="I93" s="95"/>
      <c r="J93" s="95"/>
      <c r="K93" s="95"/>
      <c r="L93" s="95"/>
      <c r="M93" s="95"/>
      <c r="N93" s="95">
        <v>0.59</v>
      </c>
      <c r="O93" s="95"/>
      <c r="P93" s="95"/>
      <c r="Q93" s="95">
        <f t="shared" si="19"/>
        <v>0.59</v>
      </c>
      <c r="R93" s="95"/>
      <c r="S93" s="95">
        <v>2.36</v>
      </c>
      <c r="T93" s="95"/>
      <c r="U93" s="95"/>
      <c r="V93" s="95">
        <f t="shared" si="21"/>
        <v>2.36</v>
      </c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>
        <f t="shared" si="17"/>
        <v>2.9499999999999997</v>
      </c>
      <c r="AX93" s="95"/>
      <c r="AY93" s="95"/>
      <c r="AZ93" s="95">
        <f t="shared" si="18"/>
        <v>2.9499999999999997</v>
      </c>
      <c r="BA93" s="95"/>
    </row>
    <row r="94" spans="1:53" x14ac:dyDescent="0.25">
      <c r="A94" s="153" t="s">
        <v>1182</v>
      </c>
      <c r="B94" s="164" t="s">
        <v>370</v>
      </c>
      <c r="C94" s="160" t="s">
        <v>371</v>
      </c>
      <c r="D94" s="189">
        <v>2018</v>
      </c>
      <c r="E94" s="95">
        <v>9.853530000000001</v>
      </c>
      <c r="F94" s="95" t="s">
        <v>1230</v>
      </c>
      <c r="G94" s="95">
        <f t="shared" si="15"/>
        <v>8.5749999999999993</v>
      </c>
      <c r="H94" s="95">
        <f t="shared" si="16"/>
        <v>8.5749999999999993</v>
      </c>
      <c r="I94" s="95">
        <v>2.5000000000000001E-2</v>
      </c>
      <c r="J94" s="95"/>
      <c r="K94" s="95"/>
      <c r="L94" s="95">
        <v>2.5000000000000001E-2</v>
      </c>
      <c r="M94" s="95"/>
      <c r="N94" s="95">
        <v>1.1200000000000001</v>
      </c>
      <c r="O94" s="95"/>
      <c r="P94" s="95"/>
      <c r="Q94" s="95">
        <f t="shared" si="19"/>
        <v>1.1200000000000001</v>
      </c>
      <c r="R94" s="95"/>
      <c r="S94" s="95">
        <v>7.43</v>
      </c>
      <c r="T94" s="95"/>
      <c r="U94" s="95"/>
      <c r="V94" s="95">
        <f t="shared" si="21"/>
        <v>7.43</v>
      </c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>
        <f t="shared" si="17"/>
        <v>8.5749999999999993</v>
      </c>
      <c r="AX94" s="95"/>
      <c r="AY94" s="95"/>
      <c r="AZ94" s="95">
        <f t="shared" si="18"/>
        <v>8.5749999999999993</v>
      </c>
      <c r="BA94" s="95"/>
    </row>
    <row r="95" spans="1:53" x14ac:dyDescent="0.25">
      <c r="A95" s="153" t="s">
        <v>587</v>
      </c>
      <c r="B95" s="175" t="s">
        <v>538</v>
      </c>
      <c r="C95" s="160" t="s">
        <v>596</v>
      </c>
      <c r="D95" s="189">
        <v>2018</v>
      </c>
      <c r="E95" s="95">
        <v>2.9499999999999997</v>
      </c>
      <c r="F95" s="95" t="s">
        <v>1230</v>
      </c>
      <c r="G95" s="95">
        <f t="shared" si="15"/>
        <v>2.9499999999999997</v>
      </c>
      <c r="H95" s="95">
        <f t="shared" si="16"/>
        <v>2.9499999999999997</v>
      </c>
      <c r="I95" s="95"/>
      <c r="J95" s="95"/>
      <c r="K95" s="95"/>
      <c r="L95" s="95"/>
      <c r="M95" s="95"/>
      <c r="N95" s="95">
        <v>0.59</v>
      </c>
      <c r="O95" s="95"/>
      <c r="P95" s="95"/>
      <c r="Q95" s="95">
        <f t="shared" si="19"/>
        <v>0.59</v>
      </c>
      <c r="R95" s="95"/>
      <c r="S95" s="95">
        <v>2.36</v>
      </c>
      <c r="T95" s="95"/>
      <c r="U95" s="95"/>
      <c r="V95" s="95">
        <f t="shared" si="21"/>
        <v>2.36</v>
      </c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>
        <f t="shared" si="17"/>
        <v>2.9499999999999997</v>
      </c>
      <c r="AX95" s="95"/>
      <c r="AY95" s="95"/>
      <c r="AZ95" s="95">
        <f t="shared" si="18"/>
        <v>2.9499999999999997</v>
      </c>
      <c r="BA95" s="95"/>
    </row>
    <row r="96" spans="1:53" x14ac:dyDescent="0.25">
      <c r="A96" s="153" t="s">
        <v>589</v>
      </c>
      <c r="B96" s="175" t="s">
        <v>576</v>
      </c>
      <c r="C96" s="160" t="s">
        <v>598</v>
      </c>
      <c r="D96" s="187">
        <v>2018</v>
      </c>
      <c r="E96" s="95">
        <v>13.569999999999999</v>
      </c>
      <c r="F96" s="95" t="s">
        <v>1230</v>
      </c>
      <c r="G96" s="95">
        <f t="shared" si="15"/>
        <v>13.569999999999999</v>
      </c>
      <c r="H96" s="95">
        <f t="shared" si="16"/>
        <v>13.569999999999999</v>
      </c>
      <c r="I96" s="95"/>
      <c r="J96" s="95"/>
      <c r="K96" s="95"/>
      <c r="L96" s="95"/>
      <c r="M96" s="95"/>
      <c r="N96" s="95">
        <v>1.77</v>
      </c>
      <c r="O96" s="95"/>
      <c r="P96" s="95"/>
      <c r="Q96" s="95">
        <f t="shared" si="19"/>
        <v>1.77</v>
      </c>
      <c r="R96" s="95"/>
      <c r="S96" s="95">
        <v>11.799999999999999</v>
      </c>
      <c r="T96" s="95"/>
      <c r="U96" s="95"/>
      <c r="V96" s="95">
        <f t="shared" si="21"/>
        <v>11.799999999999999</v>
      </c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>
        <f t="shared" si="17"/>
        <v>13.569999999999999</v>
      </c>
      <c r="AX96" s="95"/>
      <c r="AY96" s="95"/>
      <c r="AZ96" s="95">
        <f t="shared" si="18"/>
        <v>13.569999999999999</v>
      </c>
      <c r="BA96" s="95"/>
    </row>
    <row r="97" spans="1:53" x14ac:dyDescent="0.25">
      <c r="A97" s="153" t="s">
        <v>592</v>
      </c>
      <c r="B97" s="175" t="s">
        <v>600</v>
      </c>
      <c r="C97" s="160" t="s">
        <v>601</v>
      </c>
      <c r="D97" s="189">
        <v>2018</v>
      </c>
      <c r="E97" s="95">
        <v>2.5960000000000001</v>
      </c>
      <c r="F97" s="95" t="s">
        <v>1230</v>
      </c>
      <c r="G97" s="95">
        <f t="shared" si="15"/>
        <v>2.5960000000000001</v>
      </c>
      <c r="H97" s="95">
        <f t="shared" si="16"/>
        <v>2.5960000000000001</v>
      </c>
      <c r="I97" s="95"/>
      <c r="J97" s="95"/>
      <c r="K97" s="95"/>
      <c r="L97" s="95"/>
      <c r="M97" s="95"/>
      <c r="N97" s="95">
        <v>0.23599999999999999</v>
      </c>
      <c r="O97" s="95"/>
      <c r="P97" s="95"/>
      <c r="Q97" s="95">
        <f t="shared" si="19"/>
        <v>0.23599999999999999</v>
      </c>
      <c r="R97" s="95"/>
      <c r="S97" s="95">
        <v>2.36</v>
      </c>
      <c r="T97" s="95"/>
      <c r="U97" s="95"/>
      <c r="V97" s="95">
        <f t="shared" si="21"/>
        <v>2.36</v>
      </c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>
        <f t="shared" si="17"/>
        <v>2.5960000000000001</v>
      </c>
      <c r="AX97" s="95"/>
      <c r="AY97" s="95"/>
      <c r="AZ97" s="95">
        <f t="shared" si="18"/>
        <v>2.5960000000000001</v>
      </c>
      <c r="BA97" s="95"/>
    </row>
    <row r="98" spans="1:53" x14ac:dyDescent="0.25">
      <c r="A98" s="153" t="s">
        <v>369</v>
      </c>
      <c r="B98" s="175" t="s">
        <v>603</v>
      </c>
      <c r="C98" s="160" t="s">
        <v>604</v>
      </c>
      <c r="D98" s="189">
        <v>2018</v>
      </c>
      <c r="E98" s="95">
        <v>8.0240000000000009</v>
      </c>
      <c r="F98" s="95" t="s">
        <v>1230</v>
      </c>
      <c r="G98" s="95">
        <f t="shared" si="15"/>
        <v>8.0240000000000009</v>
      </c>
      <c r="H98" s="95">
        <f t="shared" si="16"/>
        <v>8.0240000000000009</v>
      </c>
      <c r="I98" s="95"/>
      <c r="J98" s="95"/>
      <c r="K98" s="95"/>
      <c r="L98" s="95"/>
      <c r="M98" s="95"/>
      <c r="N98" s="95">
        <v>0.94399999999999995</v>
      </c>
      <c r="O98" s="95"/>
      <c r="P98" s="95"/>
      <c r="Q98" s="95">
        <f t="shared" si="19"/>
        <v>0.94399999999999995</v>
      </c>
      <c r="R98" s="95"/>
      <c r="S98" s="95">
        <v>7.08</v>
      </c>
      <c r="T98" s="95"/>
      <c r="U98" s="95"/>
      <c r="V98" s="95">
        <f t="shared" si="21"/>
        <v>7.08</v>
      </c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>
        <f t="shared" si="17"/>
        <v>8.0240000000000009</v>
      </c>
      <c r="AX98" s="95"/>
      <c r="AY98" s="95"/>
      <c r="AZ98" s="95">
        <f t="shared" si="18"/>
        <v>8.0240000000000009</v>
      </c>
      <c r="BA98" s="95"/>
    </row>
    <row r="99" spans="1:53" x14ac:dyDescent="0.25">
      <c r="A99" s="153" t="s">
        <v>595</v>
      </c>
      <c r="B99" s="175" t="s">
        <v>803</v>
      </c>
      <c r="C99" s="160" t="s">
        <v>804</v>
      </c>
      <c r="D99" s="189">
        <v>2019</v>
      </c>
      <c r="E99" s="95">
        <v>11.799999999999999</v>
      </c>
      <c r="F99" s="95" t="s">
        <v>1230</v>
      </c>
      <c r="G99" s="95">
        <f t="shared" si="15"/>
        <v>11.799999999999999</v>
      </c>
      <c r="H99" s="95">
        <f t="shared" si="16"/>
        <v>11.799999999999999</v>
      </c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>
        <v>5.8999999999999995</v>
      </c>
      <c r="T99" s="95"/>
      <c r="U99" s="95"/>
      <c r="V99" s="95">
        <f t="shared" si="21"/>
        <v>5.8999999999999995</v>
      </c>
      <c r="W99" s="95"/>
      <c r="X99" s="95">
        <v>5.8999999999999995</v>
      </c>
      <c r="Y99" s="95"/>
      <c r="Z99" s="95"/>
      <c r="AA99" s="95">
        <f t="shared" si="22"/>
        <v>5.8999999999999995</v>
      </c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>
        <f t="shared" si="17"/>
        <v>11.799999999999999</v>
      </c>
      <c r="AX99" s="95"/>
      <c r="AY99" s="95"/>
      <c r="AZ99" s="95">
        <f t="shared" si="18"/>
        <v>11.799999999999999</v>
      </c>
      <c r="BA99" s="95"/>
    </row>
    <row r="100" spans="1:53" x14ac:dyDescent="0.25">
      <c r="A100" s="153" t="s">
        <v>1238</v>
      </c>
      <c r="B100" s="175" t="s">
        <v>955</v>
      </c>
      <c r="C100" s="160" t="s">
        <v>956</v>
      </c>
      <c r="D100" s="189">
        <v>2020</v>
      </c>
      <c r="E100" s="95">
        <v>4.3659999999999997</v>
      </c>
      <c r="F100" s="95" t="s">
        <v>1230</v>
      </c>
      <c r="G100" s="95">
        <f t="shared" si="15"/>
        <v>4.3659999999999997</v>
      </c>
      <c r="H100" s="95">
        <f t="shared" si="16"/>
        <v>4.3659999999999997</v>
      </c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>
        <v>0.59</v>
      </c>
      <c r="Y100" s="95"/>
      <c r="Z100" s="95"/>
      <c r="AA100" s="95">
        <f t="shared" si="22"/>
        <v>0.59</v>
      </c>
      <c r="AB100" s="95"/>
      <c r="AC100" s="95">
        <v>3.7759999999999998</v>
      </c>
      <c r="AD100" s="95"/>
      <c r="AE100" s="95"/>
      <c r="AF100" s="95">
        <f t="shared" si="23"/>
        <v>3.7759999999999998</v>
      </c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>
        <f t="shared" si="17"/>
        <v>4.3659999999999997</v>
      </c>
      <c r="AX100" s="95"/>
      <c r="AY100" s="95"/>
      <c r="AZ100" s="95">
        <f t="shared" si="18"/>
        <v>4.3659999999999997</v>
      </c>
      <c r="BA100" s="95"/>
    </row>
    <row r="101" spans="1:53" x14ac:dyDescent="0.25">
      <c r="A101" s="153" t="s">
        <v>597</v>
      </c>
      <c r="B101" s="165" t="s">
        <v>806</v>
      </c>
      <c r="C101" s="160" t="s">
        <v>807</v>
      </c>
      <c r="D101" s="189">
        <v>2019</v>
      </c>
      <c r="E101" s="95">
        <v>18.407999999999998</v>
      </c>
      <c r="F101" s="95" t="s">
        <v>1230</v>
      </c>
      <c r="G101" s="95">
        <f t="shared" si="15"/>
        <v>18.408000000000001</v>
      </c>
      <c r="H101" s="95">
        <f t="shared" si="16"/>
        <v>18.408000000000001</v>
      </c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>
        <v>2.1240000000000001</v>
      </c>
      <c r="T101" s="95"/>
      <c r="U101" s="95"/>
      <c r="V101" s="95">
        <f t="shared" si="21"/>
        <v>2.1240000000000001</v>
      </c>
      <c r="W101" s="95"/>
      <c r="X101" s="95">
        <v>2.1240000000000001</v>
      </c>
      <c r="Y101" s="95"/>
      <c r="Z101" s="95"/>
      <c r="AA101" s="95">
        <f t="shared" si="22"/>
        <v>2.1240000000000001</v>
      </c>
      <c r="AB101" s="95"/>
      <c r="AC101" s="95">
        <v>14.16</v>
      </c>
      <c r="AD101" s="95"/>
      <c r="AE101" s="95"/>
      <c r="AF101" s="95">
        <f t="shared" si="23"/>
        <v>14.16</v>
      </c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>
        <f t="shared" si="17"/>
        <v>18.408000000000001</v>
      </c>
      <c r="AX101" s="95"/>
      <c r="AY101" s="95"/>
      <c r="AZ101" s="95">
        <f t="shared" si="18"/>
        <v>18.408000000000001</v>
      </c>
      <c r="BA101" s="95"/>
    </row>
    <row r="102" spans="1:53" x14ac:dyDescent="0.25">
      <c r="A102" s="153" t="s">
        <v>599</v>
      </c>
      <c r="B102" s="175" t="s">
        <v>811</v>
      </c>
      <c r="C102" s="160" t="s">
        <v>958</v>
      </c>
      <c r="D102" s="189">
        <v>2020</v>
      </c>
      <c r="E102" s="95">
        <v>8.26</v>
      </c>
      <c r="F102" s="95" t="s">
        <v>1230</v>
      </c>
      <c r="G102" s="95">
        <f t="shared" si="15"/>
        <v>8.26</v>
      </c>
      <c r="H102" s="95">
        <f t="shared" si="16"/>
        <v>8.26</v>
      </c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>
        <v>0.59</v>
      </c>
      <c r="Y102" s="95"/>
      <c r="Z102" s="95"/>
      <c r="AA102" s="95">
        <f t="shared" si="22"/>
        <v>0.59</v>
      </c>
      <c r="AB102" s="95"/>
      <c r="AC102" s="95">
        <v>7.67</v>
      </c>
      <c r="AD102" s="95"/>
      <c r="AE102" s="95"/>
      <c r="AF102" s="95">
        <f t="shared" si="23"/>
        <v>7.67</v>
      </c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>
        <f t="shared" si="17"/>
        <v>8.26</v>
      </c>
      <c r="AX102" s="95"/>
      <c r="AY102" s="95"/>
      <c r="AZ102" s="95">
        <f t="shared" si="18"/>
        <v>8.26</v>
      </c>
      <c r="BA102" s="95"/>
    </row>
    <row r="103" spans="1:53" x14ac:dyDescent="0.25">
      <c r="A103" s="153" t="s">
        <v>602</v>
      </c>
      <c r="B103" s="175" t="s">
        <v>960</v>
      </c>
      <c r="C103" s="160" t="s">
        <v>961</v>
      </c>
      <c r="D103" s="189">
        <v>2020</v>
      </c>
      <c r="E103" s="95">
        <v>7.0799999999999992</v>
      </c>
      <c r="F103" s="95" t="s">
        <v>1230</v>
      </c>
      <c r="G103" s="95">
        <f t="shared" si="15"/>
        <v>7.0799999999999992</v>
      </c>
      <c r="H103" s="95">
        <f t="shared" si="16"/>
        <v>7.0799999999999992</v>
      </c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>
        <v>1.18</v>
      </c>
      <c r="Y103" s="95"/>
      <c r="Z103" s="95"/>
      <c r="AA103" s="95">
        <f t="shared" si="22"/>
        <v>1.18</v>
      </c>
      <c r="AB103" s="95"/>
      <c r="AC103" s="95">
        <v>5.8999999999999995</v>
      </c>
      <c r="AD103" s="95"/>
      <c r="AE103" s="95"/>
      <c r="AF103" s="95">
        <f t="shared" si="23"/>
        <v>5.8999999999999995</v>
      </c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>
        <f t="shared" si="17"/>
        <v>7.0799999999999992</v>
      </c>
      <c r="AX103" s="95"/>
      <c r="AY103" s="95"/>
      <c r="AZ103" s="95">
        <f t="shared" si="18"/>
        <v>7.0799999999999992</v>
      </c>
      <c r="BA103" s="95"/>
    </row>
    <row r="104" spans="1:53" x14ac:dyDescent="0.25">
      <c r="A104" s="153" t="s">
        <v>802</v>
      </c>
      <c r="B104" s="175" t="s">
        <v>523</v>
      </c>
      <c r="C104" s="160" t="s">
        <v>809</v>
      </c>
      <c r="D104" s="189">
        <v>2018</v>
      </c>
      <c r="E104" s="95">
        <v>17.7</v>
      </c>
      <c r="F104" s="95" t="s">
        <v>1230</v>
      </c>
      <c r="G104" s="95">
        <f t="shared" si="15"/>
        <v>17.7</v>
      </c>
      <c r="H104" s="95">
        <f t="shared" si="16"/>
        <v>17.7</v>
      </c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>
        <v>5.8999999999999995</v>
      </c>
      <c r="T104" s="95"/>
      <c r="U104" s="95"/>
      <c r="V104" s="95">
        <f t="shared" si="21"/>
        <v>5.8999999999999995</v>
      </c>
      <c r="W104" s="95"/>
      <c r="X104" s="95">
        <v>5.8999999999999995</v>
      </c>
      <c r="Y104" s="95"/>
      <c r="Z104" s="95"/>
      <c r="AA104" s="95">
        <f t="shared" si="22"/>
        <v>5.8999999999999995</v>
      </c>
      <c r="AB104" s="95"/>
      <c r="AC104" s="95">
        <v>5.8999999999999995</v>
      </c>
      <c r="AD104" s="95"/>
      <c r="AE104" s="95"/>
      <c r="AF104" s="95">
        <f t="shared" si="23"/>
        <v>5.8999999999999995</v>
      </c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>
        <f t="shared" si="17"/>
        <v>17.7</v>
      </c>
      <c r="AX104" s="95"/>
      <c r="AY104" s="95"/>
      <c r="AZ104" s="95">
        <f t="shared" si="18"/>
        <v>17.7</v>
      </c>
      <c r="BA104" s="95"/>
    </row>
    <row r="105" spans="1:53" x14ac:dyDescent="0.25">
      <c r="A105" s="153" t="s">
        <v>954</v>
      </c>
      <c r="B105" s="172" t="s">
        <v>797</v>
      </c>
      <c r="C105" s="160" t="s">
        <v>963</v>
      </c>
      <c r="D105" s="189">
        <v>2020</v>
      </c>
      <c r="E105" s="95">
        <v>9.2040000000000006</v>
      </c>
      <c r="F105" s="95" t="s">
        <v>1230</v>
      </c>
      <c r="G105" s="95">
        <f t="shared" si="15"/>
        <v>9.2040000000000006</v>
      </c>
      <c r="H105" s="95">
        <f t="shared" si="16"/>
        <v>9.2040000000000006</v>
      </c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>
        <v>0.94399999999999995</v>
      </c>
      <c r="Y105" s="95"/>
      <c r="Z105" s="95"/>
      <c r="AA105" s="95">
        <f t="shared" si="22"/>
        <v>0.94399999999999995</v>
      </c>
      <c r="AB105" s="95"/>
      <c r="AC105" s="95">
        <v>8.26</v>
      </c>
      <c r="AD105" s="95"/>
      <c r="AE105" s="95"/>
      <c r="AF105" s="95">
        <f t="shared" si="23"/>
        <v>8.26</v>
      </c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>
        <f t="shared" si="17"/>
        <v>9.2040000000000006</v>
      </c>
      <c r="AX105" s="95"/>
      <c r="AY105" s="95"/>
      <c r="AZ105" s="95">
        <f t="shared" si="18"/>
        <v>9.2040000000000006</v>
      </c>
      <c r="BA105" s="95"/>
    </row>
    <row r="106" spans="1:53" ht="30" x14ac:dyDescent="0.25">
      <c r="A106" s="153" t="s">
        <v>805</v>
      </c>
      <c r="B106" s="175" t="s">
        <v>800</v>
      </c>
      <c r="C106" s="160" t="s">
        <v>965</v>
      </c>
      <c r="D106" s="189">
        <v>2020</v>
      </c>
      <c r="E106" s="95">
        <v>0.47199999999999998</v>
      </c>
      <c r="F106" s="95" t="s">
        <v>1230</v>
      </c>
      <c r="G106" s="95">
        <f t="shared" si="15"/>
        <v>0.47199999999999998</v>
      </c>
      <c r="H106" s="95">
        <f t="shared" si="16"/>
        <v>0.47199999999999998</v>
      </c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>
        <v>0.11799999999999999</v>
      </c>
      <c r="Y106" s="95"/>
      <c r="Z106" s="95"/>
      <c r="AA106" s="95">
        <f t="shared" si="22"/>
        <v>0.11799999999999999</v>
      </c>
      <c r="AB106" s="95"/>
      <c r="AC106" s="95">
        <v>0.35399999999999998</v>
      </c>
      <c r="AD106" s="95"/>
      <c r="AE106" s="95"/>
      <c r="AF106" s="95">
        <f t="shared" si="23"/>
        <v>0.35399999999999998</v>
      </c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>
        <f t="shared" si="17"/>
        <v>0.47199999999999998</v>
      </c>
      <c r="AX106" s="95"/>
      <c r="AY106" s="95"/>
      <c r="AZ106" s="95">
        <f t="shared" si="18"/>
        <v>0.47199999999999998</v>
      </c>
      <c r="BA106" s="95"/>
    </row>
    <row r="107" spans="1:53" s="120" customFormat="1" x14ac:dyDescent="0.25">
      <c r="A107" s="156" t="s">
        <v>372</v>
      </c>
      <c r="B107" s="157" t="s">
        <v>373</v>
      </c>
      <c r="C107" s="156" t="s">
        <v>95</v>
      </c>
      <c r="D107" s="94">
        <v>0</v>
      </c>
      <c r="E107" s="94">
        <f>SUM(E108:E126)</f>
        <v>128.4442</v>
      </c>
      <c r="F107" s="94">
        <v>0</v>
      </c>
      <c r="G107" s="94">
        <f t="shared" si="15"/>
        <v>128.4442</v>
      </c>
      <c r="H107" s="94">
        <f t="shared" si="16"/>
        <v>128.4442</v>
      </c>
      <c r="I107" s="94">
        <f>SUM(I108:I126)</f>
        <v>11.635999999999999</v>
      </c>
      <c r="J107" s="94"/>
      <c r="K107" s="94"/>
      <c r="L107" s="94">
        <f>SUM(L108:L126)</f>
        <v>11.635999999999999</v>
      </c>
      <c r="M107" s="94"/>
      <c r="N107" s="94">
        <f>SUM(N108:N126)</f>
        <v>10.148</v>
      </c>
      <c r="O107" s="94"/>
      <c r="P107" s="94"/>
      <c r="Q107" s="94">
        <f>SUM(Q108:Q126)</f>
        <v>10.148</v>
      </c>
      <c r="R107" s="94"/>
      <c r="S107" s="94">
        <f>SUM(S108:S126)</f>
        <v>41.052199999999992</v>
      </c>
      <c r="T107" s="94"/>
      <c r="U107" s="94"/>
      <c r="V107" s="94">
        <f>SUM(V108:V126)</f>
        <v>41.052199999999992</v>
      </c>
      <c r="W107" s="94"/>
      <c r="X107" s="94">
        <f>SUM(X108:X126)</f>
        <v>31.623999999999995</v>
      </c>
      <c r="Y107" s="94"/>
      <c r="Z107" s="94"/>
      <c r="AA107" s="94">
        <f>SUM(AA108:AA126)</f>
        <v>31.623999999999995</v>
      </c>
      <c r="AB107" s="94"/>
      <c r="AC107" s="94">
        <f>SUM(AC108:AC126)</f>
        <v>33.984000000000002</v>
      </c>
      <c r="AD107" s="94"/>
      <c r="AE107" s="94"/>
      <c r="AF107" s="94">
        <f>SUM(AF108:AF126)</f>
        <v>33.984000000000002</v>
      </c>
      <c r="AG107" s="94"/>
      <c r="AH107" s="94">
        <f t="shared" ref="AH107:AW107" si="25">SUM(AH108:AH126)</f>
        <v>0</v>
      </c>
      <c r="AI107" s="94">
        <f t="shared" si="25"/>
        <v>0</v>
      </c>
      <c r="AJ107" s="94">
        <f t="shared" si="25"/>
        <v>0</v>
      </c>
      <c r="AK107" s="94">
        <f t="shared" si="25"/>
        <v>0</v>
      </c>
      <c r="AL107" s="94">
        <f t="shared" si="25"/>
        <v>0</v>
      </c>
      <c r="AM107" s="94">
        <f t="shared" si="25"/>
        <v>0</v>
      </c>
      <c r="AN107" s="94">
        <f t="shared" si="25"/>
        <v>0</v>
      </c>
      <c r="AO107" s="94">
        <f t="shared" si="25"/>
        <v>0</v>
      </c>
      <c r="AP107" s="94">
        <f t="shared" si="25"/>
        <v>0</v>
      </c>
      <c r="AQ107" s="94">
        <f t="shared" si="25"/>
        <v>0</v>
      </c>
      <c r="AR107" s="94">
        <f t="shared" si="25"/>
        <v>0</v>
      </c>
      <c r="AS107" s="94">
        <f t="shared" si="25"/>
        <v>0</v>
      </c>
      <c r="AT107" s="94">
        <f t="shared" si="25"/>
        <v>0</v>
      </c>
      <c r="AU107" s="94">
        <f t="shared" si="25"/>
        <v>0</v>
      </c>
      <c r="AV107" s="94">
        <f t="shared" si="25"/>
        <v>0</v>
      </c>
      <c r="AW107" s="94">
        <f t="shared" si="25"/>
        <v>128.4442</v>
      </c>
      <c r="AX107" s="94"/>
      <c r="AY107" s="94"/>
      <c r="AZ107" s="94">
        <f>SUM(AZ108:AZ126)</f>
        <v>128.4442</v>
      </c>
      <c r="BA107" s="94"/>
    </row>
    <row r="108" spans="1:53" x14ac:dyDescent="0.25">
      <c r="A108" s="153" t="s">
        <v>1183</v>
      </c>
      <c r="B108" s="159" t="s">
        <v>375</v>
      </c>
      <c r="C108" s="160" t="s">
        <v>376</v>
      </c>
      <c r="D108" s="187">
        <v>2017</v>
      </c>
      <c r="E108" s="95">
        <v>7.5289999999999999</v>
      </c>
      <c r="F108" s="95" t="s">
        <v>1230</v>
      </c>
      <c r="G108" s="95">
        <f t="shared" si="15"/>
        <v>7.5289999999999999</v>
      </c>
      <c r="H108" s="95">
        <f t="shared" si="16"/>
        <v>7.5289999999999999</v>
      </c>
      <c r="I108" s="95">
        <v>7.5289999999999999</v>
      </c>
      <c r="J108" s="95"/>
      <c r="K108" s="95"/>
      <c r="L108" s="95">
        <v>7.5289999999999999</v>
      </c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>
        <f t="shared" si="17"/>
        <v>7.5289999999999999</v>
      </c>
      <c r="AX108" s="95"/>
      <c r="AY108" s="95"/>
      <c r="AZ108" s="95">
        <f t="shared" si="18"/>
        <v>7.5289999999999999</v>
      </c>
      <c r="BA108" s="95"/>
    </row>
    <row r="109" spans="1:53" ht="47.25" x14ac:dyDescent="0.25">
      <c r="A109" s="153" t="s">
        <v>1184</v>
      </c>
      <c r="B109" s="159" t="s">
        <v>378</v>
      </c>
      <c r="C109" s="160" t="s">
        <v>379</v>
      </c>
      <c r="D109" s="187">
        <v>2017</v>
      </c>
      <c r="E109" s="95">
        <v>3.4669999999999996</v>
      </c>
      <c r="F109" s="95" t="s">
        <v>1230</v>
      </c>
      <c r="G109" s="95">
        <f t="shared" si="15"/>
        <v>3.4669999999999996</v>
      </c>
      <c r="H109" s="95">
        <f t="shared" si="16"/>
        <v>3.4669999999999996</v>
      </c>
      <c r="I109" s="95">
        <v>3.4669999999999996</v>
      </c>
      <c r="J109" s="95"/>
      <c r="K109" s="95"/>
      <c r="L109" s="95">
        <v>3.4669999999999996</v>
      </c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>
        <f t="shared" si="17"/>
        <v>3.4669999999999996</v>
      </c>
      <c r="AX109" s="95"/>
      <c r="AY109" s="95"/>
      <c r="AZ109" s="95">
        <f t="shared" si="18"/>
        <v>3.4669999999999996</v>
      </c>
      <c r="BA109" s="95"/>
    </row>
    <row r="110" spans="1:53" ht="31.5" x14ac:dyDescent="0.25">
      <c r="A110" s="153" t="s">
        <v>1185</v>
      </c>
      <c r="B110" s="159" t="s">
        <v>381</v>
      </c>
      <c r="C110" s="160" t="s">
        <v>382</v>
      </c>
      <c r="D110" s="187">
        <v>2017</v>
      </c>
      <c r="E110" s="95">
        <v>0.64</v>
      </c>
      <c r="F110" s="95" t="s">
        <v>1230</v>
      </c>
      <c r="G110" s="95">
        <f t="shared" si="15"/>
        <v>0.64</v>
      </c>
      <c r="H110" s="95">
        <f t="shared" si="16"/>
        <v>0.64</v>
      </c>
      <c r="I110" s="95">
        <v>0.64</v>
      </c>
      <c r="J110" s="95"/>
      <c r="K110" s="95"/>
      <c r="L110" s="95">
        <v>0.64</v>
      </c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>
        <f t="shared" si="17"/>
        <v>0.64</v>
      </c>
      <c r="AX110" s="95"/>
      <c r="AY110" s="95"/>
      <c r="AZ110" s="95">
        <f t="shared" si="18"/>
        <v>0.64</v>
      </c>
      <c r="BA110" s="95"/>
    </row>
    <row r="111" spans="1:53" ht="31.5" x14ac:dyDescent="0.25">
      <c r="A111" s="153" t="s">
        <v>1186</v>
      </c>
      <c r="B111" s="164" t="s">
        <v>606</v>
      </c>
      <c r="C111" s="160" t="s">
        <v>607</v>
      </c>
      <c r="D111" s="189">
        <v>2017</v>
      </c>
      <c r="E111" s="95">
        <v>7.5519999999999996</v>
      </c>
      <c r="F111" s="95" t="s">
        <v>1230</v>
      </c>
      <c r="G111" s="95">
        <f t="shared" si="15"/>
        <v>7.5519999999999996</v>
      </c>
      <c r="H111" s="95">
        <f t="shared" si="16"/>
        <v>7.5519999999999996</v>
      </c>
      <c r="I111" s="95"/>
      <c r="J111" s="95"/>
      <c r="K111" s="95"/>
      <c r="L111" s="95"/>
      <c r="M111" s="95"/>
      <c r="N111" s="95">
        <v>7.5519999999999996</v>
      </c>
      <c r="O111" s="95"/>
      <c r="P111" s="95"/>
      <c r="Q111" s="95">
        <f t="shared" si="19"/>
        <v>7.5519999999999996</v>
      </c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>
        <f t="shared" si="17"/>
        <v>7.5519999999999996</v>
      </c>
      <c r="AX111" s="95"/>
      <c r="AY111" s="95"/>
      <c r="AZ111" s="95">
        <f t="shared" si="18"/>
        <v>7.5519999999999996</v>
      </c>
      <c r="BA111" s="95"/>
    </row>
    <row r="112" spans="1:53" x14ac:dyDescent="0.25">
      <c r="A112" s="153" t="s">
        <v>374</v>
      </c>
      <c r="B112" s="164" t="s">
        <v>609</v>
      </c>
      <c r="C112" s="160" t="s">
        <v>610</v>
      </c>
      <c r="D112" s="189">
        <v>2018</v>
      </c>
      <c r="E112" s="95">
        <v>4.3659999999999997</v>
      </c>
      <c r="F112" s="95" t="s">
        <v>1230</v>
      </c>
      <c r="G112" s="95">
        <f t="shared" si="15"/>
        <v>4.3659999999999997</v>
      </c>
      <c r="H112" s="95">
        <f t="shared" si="16"/>
        <v>4.3659999999999997</v>
      </c>
      <c r="I112" s="95"/>
      <c r="J112" s="95"/>
      <c r="K112" s="95"/>
      <c r="L112" s="95"/>
      <c r="M112" s="95"/>
      <c r="N112" s="95">
        <v>0.23599999999999999</v>
      </c>
      <c r="O112" s="95"/>
      <c r="P112" s="95"/>
      <c r="Q112" s="95">
        <f t="shared" si="19"/>
        <v>0.23599999999999999</v>
      </c>
      <c r="R112" s="95"/>
      <c r="S112" s="95">
        <v>4.13</v>
      </c>
      <c r="T112" s="95"/>
      <c r="U112" s="95"/>
      <c r="V112" s="95">
        <f t="shared" si="21"/>
        <v>4.13</v>
      </c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>
        <f t="shared" si="17"/>
        <v>4.3659999999999997</v>
      </c>
      <c r="AX112" s="95"/>
      <c r="AY112" s="95"/>
      <c r="AZ112" s="95">
        <f t="shared" si="18"/>
        <v>4.3659999999999997</v>
      </c>
      <c r="BA112" s="95"/>
    </row>
    <row r="113" spans="1:53" x14ac:dyDescent="0.25">
      <c r="A113" s="153" t="s">
        <v>377</v>
      </c>
      <c r="B113" s="164" t="s">
        <v>612</v>
      </c>
      <c r="C113" s="160" t="s">
        <v>613</v>
      </c>
      <c r="D113" s="189">
        <v>2018</v>
      </c>
      <c r="E113" s="95">
        <v>5.5459999999999994</v>
      </c>
      <c r="F113" s="95" t="s">
        <v>1230</v>
      </c>
      <c r="G113" s="95">
        <f t="shared" si="15"/>
        <v>5.5459999999999994</v>
      </c>
      <c r="H113" s="95">
        <f t="shared" si="16"/>
        <v>5.5459999999999994</v>
      </c>
      <c r="I113" s="95"/>
      <c r="J113" s="95"/>
      <c r="K113" s="95"/>
      <c r="L113" s="95"/>
      <c r="M113" s="95"/>
      <c r="N113" s="95">
        <v>0.23599999999999999</v>
      </c>
      <c r="O113" s="95"/>
      <c r="P113" s="95"/>
      <c r="Q113" s="95">
        <f t="shared" si="19"/>
        <v>0.23599999999999999</v>
      </c>
      <c r="R113" s="95"/>
      <c r="S113" s="95">
        <v>5.31</v>
      </c>
      <c r="T113" s="95"/>
      <c r="U113" s="95"/>
      <c r="V113" s="95">
        <f t="shared" si="21"/>
        <v>5.31</v>
      </c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>
        <f t="shared" si="17"/>
        <v>5.5459999999999994</v>
      </c>
      <c r="AX113" s="95"/>
      <c r="AY113" s="95"/>
      <c r="AZ113" s="95">
        <f t="shared" si="18"/>
        <v>5.5459999999999994</v>
      </c>
      <c r="BA113" s="95"/>
    </row>
    <row r="114" spans="1:53" x14ac:dyDescent="0.25">
      <c r="A114" s="153" t="s">
        <v>380</v>
      </c>
      <c r="B114" s="175" t="s">
        <v>811</v>
      </c>
      <c r="C114" s="160" t="s">
        <v>812</v>
      </c>
      <c r="D114" s="189">
        <v>2019</v>
      </c>
      <c r="E114" s="95">
        <v>6.1360000000000001</v>
      </c>
      <c r="F114" s="95" t="s">
        <v>1230</v>
      </c>
      <c r="G114" s="95">
        <f t="shared" si="15"/>
        <v>6.1360000000000001</v>
      </c>
      <c r="H114" s="95">
        <f t="shared" si="16"/>
        <v>6.1360000000000001</v>
      </c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>
        <v>6.1360000000000001</v>
      </c>
      <c r="T114" s="95"/>
      <c r="U114" s="95"/>
      <c r="V114" s="95">
        <f t="shared" si="21"/>
        <v>6.1360000000000001</v>
      </c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>
        <f t="shared" si="17"/>
        <v>6.1360000000000001</v>
      </c>
      <c r="AX114" s="95"/>
      <c r="AY114" s="95"/>
      <c r="AZ114" s="95">
        <f t="shared" si="18"/>
        <v>6.1360000000000001</v>
      </c>
      <c r="BA114" s="95"/>
    </row>
    <row r="115" spans="1:53" x14ac:dyDescent="0.25">
      <c r="A115" s="153" t="s">
        <v>1239</v>
      </c>
      <c r="B115" s="175" t="s">
        <v>814</v>
      </c>
      <c r="C115" s="160" t="s">
        <v>815</v>
      </c>
      <c r="D115" s="189">
        <v>2019</v>
      </c>
      <c r="E115" s="95">
        <v>10.620000000000001</v>
      </c>
      <c r="F115" s="95" t="s">
        <v>1230</v>
      </c>
      <c r="G115" s="95">
        <f t="shared" si="15"/>
        <v>10.620000000000001</v>
      </c>
      <c r="H115" s="95">
        <f t="shared" si="16"/>
        <v>10.620000000000001</v>
      </c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>
        <v>3.54</v>
      </c>
      <c r="T115" s="95"/>
      <c r="U115" s="95"/>
      <c r="V115" s="95">
        <f t="shared" si="21"/>
        <v>3.54</v>
      </c>
      <c r="W115" s="95"/>
      <c r="X115" s="95">
        <v>3.54</v>
      </c>
      <c r="Y115" s="95"/>
      <c r="Z115" s="95"/>
      <c r="AA115" s="95">
        <f t="shared" si="22"/>
        <v>3.54</v>
      </c>
      <c r="AB115" s="95"/>
      <c r="AC115" s="95">
        <v>3.54</v>
      </c>
      <c r="AD115" s="95"/>
      <c r="AE115" s="95"/>
      <c r="AF115" s="95">
        <f t="shared" si="23"/>
        <v>3.54</v>
      </c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>
        <f t="shared" si="17"/>
        <v>10.620000000000001</v>
      </c>
      <c r="AX115" s="95"/>
      <c r="AY115" s="95"/>
      <c r="AZ115" s="95">
        <f t="shared" si="18"/>
        <v>10.620000000000001</v>
      </c>
      <c r="BA115" s="95"/>
    </row>
    <row r="116" spans="1:53" x14ac:dyDescent="0.25">
      <c r="A116" s="153" t="s">
        <v>605</v>
      </c>
      <c r="B116" s="175" t="s">
        <v>367</v>
      </c>
      <c r="C116" s="160" t="s">
        <v>817</v>
      </c>
      <c r="D116" s="187">
        <v>2019</v>
      </c>
      <c r="E116" s="95">
        <v>8.7201999999999984</v>
      </c>
      <c r="F116" s="95" t="s">
        <v>1230</v>
      </c>
      <c r="G116" s="95">
        <f t="shared" si="15"/>
        <v>8.7201999999999984</v>
      </c>
      <c r="H116" s="95">
        <f t="shared" si="16"/>
        <v>8.7201999999999984</v>
      </c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>
        <v>4.0001999999999995</v>
      </c>
      <c r="T116" s="95"/>
      <c r="U116" s="95"/>
      <c r="V116" s="95">
        <f t="shared" si="21"/>
        <v>4.0001999999999995</v>
      </c>
      <c r="W116" s="95"/>
      <c r="X116" s="95">
        <v>4.72</v>
      </c>
      <c r="Y116" s="95"/>
      <c r="Z116" s="95"/>
      <c r="AA116" s="95">
        <f t="shared" si="22"/>
        <v>4.72</v>
      </c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>
        <f t="shared" si="17"/>
        <v>8.7201999999999984</v>
      </c>
      <c r="AX116" s="95"/>
      <c r="AY116" s="95"/>
      <c r="AZ116" s="95">
        <f t="shared" si="18"/>
        <v>8.7201999999999984</v>
      </c>
      <c r="BA116" s="95"/>
    </row>
    <row r="117" spans="1:53" x14ac:dyDescent="0.25">
      <c r="A117" s="153" t="s">
        <v>608</v>
      </c>
      <c r="B117" s="172" t="s">
        <v>819</v>
      </c>
      <c r="C117" s="160" t="s">
        <v>820</v>
      </c>
      <c r="D117" s="189">
        <v>2019</v>
      </c>
      <c r="E117" s="95">
        <v>5.8999999999999995</v>
      </c>
      <c r="F117" s="95" t="s">
        <v>1230</v>
      </c>
      <c r="G117" s="95">
        <f t="shared" si="15"/>
        <v>5.8999999999999995</v>
      </c>
      <c r="H117" s="95">
        <f t="shared" si="16"/>
        <v>5.8999999999999995</v>
      </c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>
        <v>5.8999999999999995</v>
      </c>
      <c r="T117" s="95"/>
      <c r="U117" s="95"/>
      <c r="V117" s="95">
        <f t="shared" si="21"/>
        <v>5.8999999999999995</v>
      </c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>
        <f t="shared" si="17"/>
        <v>5.8999999999999995</v>
      </c>
      <c r="AX117" s="95"/>
      <c r="AY117" s="95"/>
      <c r="AZ117" s="95">
        <f t="shared" si="18"/>
        <v>5.8999999999999995</v>
      </c>
      <c r="BA117" s="95"/>
    </row>
    <row r="118" spans="1:53" x14ac:dyDescent="0.25">
      <c r="A118" s="153" t="s">
        <v>611</v>
      </c>
      <c r="B118" s="164" t="s">
        <v>806</v>
      </c>
      <c r="C118" s="160" t="s">
        <v>967</v>
      </c>
      <c r="D118" s="189">
        <v>2020</v>
      </c>
      <c r="E118" s="95">
        <v>16.283999999999999</v>
      </c>
      <c r="F118" s="95" t="s">
        <v>1230</v>
      </c>
      <c r="G118" s="95">
        <f t="shared" si="15"/>
        <v>16.283999999999999</v>
      </c>
      <c r="H118" s="95">
        <f t="shared" si="16"/>
        <v>16.283999999999999</v>
      </c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>
        <v>2.1240000000000001</v>
      </c>
      <c r="Y118" s="95"/>
      <c r="Z118" s="95"/>
      <c r="AA118" s="95">
        <f t="shared" si="22"/>
        <v>2.1240000000000001</v>
      </c>
      <c r="AB118" s="95"/>
      <c r="AC118" s="95">
        <v>14.16</v>
      </c>
      <c r="AD118" s="95"/>
      <c r="AE118" s="95"/>
      <c r="AF118" s="95">
        <f t="shared" si="23"/>
        <v>14.16</v>
      </c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>
        <f t="shared" si="17"/>
        <v>16.283999999999999</v>
      </c>
      <c r="AX118" s="95"/>
      <c r="AY118" s="95"/>
      <c r="AZ118" s="95">
        <f t="shared" si="18"/>
        <v>16.283999999999999</v>
      </c>
      <c r="BA118" s="95"/>
    </row>
    <row r="119" spans="1:53" x14ac:dyDescent="0.25">
      <c r="A119" s="153" t="s">
        <v>810</v>
      </c>
      <c r="B119" s="164" t="s">
        <v>1109</v>
      </c>
      <c r="C119" s="160" t="s">
        <v>1110</v>
      </c>
      <c r="D119" s="189">
        <v>2021</v>
      </c>
      <c r="E119" s="95">
        <v>2.1240000000000001</v>
      </c>
      <c r="F119" s="95" t="s">
        <v>1230</v>
      </c>
      <c r="G119" s="95">
        <f t="shared" si="15"/>
        <v>2.1240000000000001</v>
      </c>
      <c r="H119" s="95">
        <f t="shared" si="16"/>
        <v>2.1240000000000001</v>
      </c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>
        <v>2.1240000000000001</v>
      </c>
      <c r="AD119" s="95"/>
      <c r="AE119" s="95"/>
      <c r="AF119" s="95">
        <f t="shared" si="23"/>
        <v>2.1240000000000001</v>
      </c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>
        <f t="shared" si="17"/>
        <v>2.1240000000000001</v>
      </c>
      <c r="AX119" s="95"/>
      <c r="AY119" s="95"/>
      <c r="AZ119" s="95">
        <f t="shared" si="18"/>
        <v>2.1240000000000001</v>
      </c>
      <c r="BA119" s="95"/>
    </row>
    <row r="120" spans="1:53" ht="31.5" x14ac:dyDescent="0.25">
      <c r="A120" s="153" t="s">
        <v>813</v>
      </c>
      <c r="B120" s="164" t="s">
        <v>1112</v>
      </c>
      <c r="C120" s="160" t="s">
        <v>1113</v>
      </c>
      <c r="D120" s="189">
        <v>2021</v>
      </c>
      <c r="E120" s="95">
        <v>1.8879999999999999</v>
      </c>
      <c r="F120" s="95" t="s">
        <v>1230</v>
      </c>
      <c r="G120" s="95">
        <f t="shared" si="15"/>
        <v>1.8879999999999999</v>
      </c>
      <c r="H120" s="95">
        <f t="shared" si="16"/>
        <v>1.8879999999999999</v>
      </c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>
        <v>1.8879999999999999</v>
      </c>
      <c r="AD120" s="95"/>
      <c r="AE120" s="95"/>
      <c r="AF120" s="95">
        <f t="shared" si="23"/>
        <v>1.8879999999999999</v>
      </c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>
        <f t="shared" si="17"/>
        <v>1.8879999999999999</v>
      </c>
      <c r="AX120" s="95"/>
      <c r="AY120" s="95"/>
      <c r="AZ120" s="95">
        <f t="shared" ref="AZ120:AZ174" si="26">AW120</f>
        <v>1.8879999999999999</v>
      </c>
      <c r="BA120" s="95"/>
    </row>
    <row r="121" spans="1:53" ht="31.5" x14ac:dyDescent="0.25">
      <c r="A121" s="153" t="s">
        <v>1187</v>
      </c>
      <c r="B121" s="164" t="s">
        <v>615</v>
      </c>
      <c r="C121" s="160" t="s">
        <v>616</v>
      </c>
      <c r="D121" s="189">
        <v>2018</v>
      </c>
      <c r="E121" s="95">
        <v>33.984000000000002</v>
      </c>
      <c r="F121" s="95" t="s">
        <v>1230</v>
      </c>
      <c r="G121" s="95">
        <f t="shared" ref="G121:G174" si="27">AW121</f>
        <v>33.983999999999995</v>
      </c>
      <c r="H121" s="95">
        <f t="shared" ref="H121:H174" si="28">AW121</f>
        <v>33.983999999999995</v>
      </c>
      <c r="I121" s="95"/>
      <c r="J121" s="95"/>
      <c r="K121" s="95"/>
      <c r="L121" s="95"/>
      <c r="M121" s="95"/>
      <c r="N121" s="95">
        <v>2.1240000000000001</v>
      </c>
      <c r="O121" s="95"/>
      <c r="P121" s="95"/>
      <c r="Q121" s="95">
        <f t="shared" ref="Q121:Q174" si="29">N121</f>
        <v>2.1240000000000001</v>
      </c>
      <c r="R121" s="95"/>
      <c r="S121" s="95">
        <v>10.62</v>
      </c>
      <c r="T121" s="95"/>
      <c r="U121" s="95"/>
      <c r="V121" s="95">
        <f t="shared" ref="V120:V174" si="30">S121</f>
        <v>10.62</v>
      </c>
      <c r="W121" s="95"/>
      <c r="X121" s="95">
        <v>10.62</v>
      </c>
      <c r="Y121" s="95"/>
      <c r="Z121" s="95"/>
      <c r="AA121" s="95">
        <f t="shared" ref="AA121:AA174" si="31">X121</f>
        <v>10.62</v>
      </c>
      <c r="AB121" s="95"/>
      <c r="AC121" s="95">
        <v>10.62</v>
      </c>
      <c r="AD121" s="95"/>
      <c r="AE121" s="95"/>
      <c r="AF121" s="95">
        <f t="shared" ref="AF121:AF174" si="32">AC121</f>
        <v>10.62</v>
      </c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>
        <f t="shared" ref="AW121:AW174" si="33">I121+N121+S121+X121+AC121</f>
        <v>33.983999999999995</v>
      </c>
      <c r="AX121" s="95"/>
      <c r="AY121" s="95"/>
      <c r="AZ121" s="95">
        <f t="shared" si="26"/>
        <v>33.983999999999995</v>
      </c>
      <c r="BA121" s="95"/>
    </row>
    <row r="122" spans="1:53" x14ac:dyDescent="0.25">
      <c r="A122" s="153" t="s">
        <v>816</v>
      </c>
      <c r="B122" s="164" t="s">
        <v>1115</v>
      </c>
      <c r="C122" s="160" t="s">
        <v>1116</v>
      </c>
      <c r="D122" s="189">
        <v>2021</v>
      </c>
      <c r="E122" s="95">
        <v>0.59</v>
      </c>
      <c r="F122" s="95" t="s">
        <v>1230</v>
      </c>
      <c r="G122" s="95">
        <f t="shared" si="27"/>
        <v>0.59</v>
      </c>
      <c r="H122" s="95">
        <f t="shared" si="28"/>
        <v>0.59</v>
      </c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>
        <v>0.59</v>
      </c>
      <c r="AD122" s="95"/>
      <c r="AE122" s="95"/>
      <c r="AF122" s="95">
        <f t="shared" si="32"/>
        <v>0.59</v>
      </c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>
        <f t="shared" si="33"/>
        <v>0.59</v>
      </c>
      <c r="AX122" s="95"/>
      <c r="AY122" s="95"/>
      <c r="AZ122" s="95">
        <f t="shared" si="26"/>
        <v>0.59</v>
      </c>
      <c r="BA122" s="95"/>
    </row>
    <row r="123" spans="1:53" ht="47.25" x14ac:dyDescent="0.25">
      <c r="A123" s="153" t="s">
        <v>818</v>
      </c>
      <c r="B123" s="172" t="s">
        <v>822</v>
      </c>
      <c r="C123" s="160" t="s">
        <v>823</v>
      </c>
      <c r="D123" s="189">
        <v>2019</v>
      </c>
      <c r="E123" s="95">
        <v>4.9559999999999995</v>
      </c>
      <c r="F123" s="95" t="s">
        <v>1230</v>
      </c>
      <c r="G123" s="95">
        <f t="shared" si="27"/>
        <v>4.9559999999999995</v>
      </c>
      <c r="H123" s="95">
        <f t="shared" si="28"/>
        <v>4.9559999999999995</v>
      </c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>
        <v>0.23599999999999999</v>
      </c>
      <c r="T123" s="95"/>
      <c r="U123" s="95"/>
      <c r="V123" s="95">
        <f t="shared" si="30"/>
        <v>0.23599999999999999</v>
      </c>
      <c r="W123" s="95"/>
      <c r="X123" s="95">
        <v>4.72</v>
      </c>
      <c r="Y123" s="95"/>
      <c r="Z123" s="95"/>
      <c r="AA123" s="95">
        <f t="shared" si="31"/>
        <v>4.72</v>
      </c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>
        <f t="shared" si="33"/>
        <v>4.9559999999999995</v>
      </c>
      <c r="AX123" s="95"/>
      <c r="AY123" s="95"/>
      <c r="AZ123" s="95">
        <f t="shared" si="26"/>
        <v>4.9559999999999995</v>
      </c>
      <c r="BA123" s="95"/>
    </row>
    <row r="124" spans="1:53" x14ac:dyDescent="0.25">
      <c r="A124" s="153" t="s">
        <v>966</v>
      </c>
      <c r="B124" s="175" t="s">
        <v>582</v>
      </c>
      <c r="C124" s="160" t="s">
        <v>825</v>
      </c>
      <c r="D124" s="189">
        <v>2019</v>
      </c>
      <c r="E124" s="95">
        <v>7.0799999999999992</v>
      </c>
      <c r="F124" s="95" t="s">
        <v>1230</v>
      </c>
      <c r="G124" s="95">
        <f t="shared" si="27"/>
        <v>7.0799999999999992</v>
      </c>
      <c r="H124" s="95">
        <f t="shared" si="28"/>
        <v>7.0799999999999992</v>
      </c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>
        <v>1.18</v>
      </c>
      <c r="T124" s="95"/>
      <c r="U124" s="95"/>
      <c r="V124" s="95">
        <f t="shared" si="30"/>
        <v>1.18</v>
      </c>
      <c r="W124" s="95"/>
      <c r="X124" s="95">
        <v>5.8999999999999995</v>
      </c>
      <c r="Y124" s="95"/>
      <c r="Z124" s="95"/>
      <c r="AA124" s="95">
        <f t="shared" si="31"/>
        <v>5.8999999999999995</v>
      </c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>
        <f t="shared" si="33"/>
        <v>7.0799999999999992</v>
      </c>
      <c r="AX124" s="95"/>
      <c r="AY124" s="95"/>
      <c r="AZ124" s="95">
        <f t="shared" si="26"/>
        <v>7.0799999999999992</v>
      </c>
      <c r="BA124" s="95"/>
    </row>
    <row r="125" spans="1:53" x14ac:dyDescent="0.25">
      <c r="A125" s="153" t="s">
        <v>1108</v>
      </c>
      <c r="B125" s="172" t="s">
        <v>797</v>
      </c>
      <c r="C125" s="160" t="s">
        <v>1118</v>
      </c>
      <c r="D125" s="189">
        <v>2021</v>
      </c>
      <c r="E125" s="95">
        <v>0.94399999999999995</v>
      </c>
      <c r="F125" s="95" t="s">
        <v>1230</v>
      </c>
      <c r="G125" s="95">
        <f t="shared" si="27"/>
        <v>0.94399999999999995</v>
      </c>
      <c r="H125" s="95">
        <f t="shared" si="28"/>
        <v>0.94399999999999995</v>
      </c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>
        <v>0.94399999999999995</v>
      </c>
      <c r="AD125" s="95"/>
      <c r="AE125" s="95"/>
      <c r="AF125" s="95">
        <f t="shared" si="32"/>
        <v>0.94399999999999995</v>
      </c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>
        <f t="shared" si="33"/>
        <v>0.94399999999999995</v>
      </c>
      <c r="AX125" s="95"/>
      <c r="AY125" s="95"/>
      <c r="AZ125" s="95">
        <f t="shared" si="26"/>
        <v>0.94399999999999995</v>
      </c>
      <c r="BA125" s="95"/>
    </row>
    <row r="126" spans="1:53" ht="30" x14ac:dyDescent="0.25">
      <c r="A126" s="153" t="s">
        <v>1111</v>
      </c>
      <c r="B126" s="175" t="s">
        <v>1091</v>
      </c>
      <c r="C126" s="160" t="s">
        <v>1120</v>
      </c>
      <c r="D126" s="189">
        <v>2021</v>
      </c>
      <c r="E126" s="95">
        <v>0.11799999999999999</v>
      </c>
      <c r="F126" s="95" t="s">
        <v>1230</v>
      </c>
      <c r="G126" s="95">
        <f t="shared" si="27"/>
        <v>0.11799999999999999</v>
      </c>
      <c r="H126" s="95">
        <f t="shared" si="28"/>
        <v>0.11799999999999999</v>
      </c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>
        <v>0.11799999999999999</v>
      </c>
      <c r="AD126" s="95"/>
      <c r="AE126" s="95"/>
      <c r="AF126" s="95">
        <f t="shared" si="32"/>
        <v>0.11799999999999999</v>
      </c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>
        <f t="shared" si="33"/>
        <v>0.11799999999999999</v>
      </c>
      <c r="AX126" s="95"/>
      <c r="AY126" s="95"/>
      <c r="AZ126" s="95">
        <f t="shared" si="26"/>
        <v>0.11799999999999999</v>
      </c>
      <c r="BA126" s="95"/>
    </row>
    <row r="127" spans="1:53" s="120" customFormat="1" x14ac:dyDescent="0.25">
      <c r="A127" s="156" t="s">
        <v>383</v>
      </c>
      <c r="B127" s="157" t="s">
        <v>384</v>
      </c>
      <c r="C127" s="156" t="s">
        <v>95</v>
      </c>
      <c r="D127" s="94">
        <v>0</v>
      </c>
      <c r="E127" s="94">
        <f>SUM(E128:E141)</f>
        <v>170.47980000000001</v>
      </c>
      <c r="F127" s="94">
        <v>0</v>
      </c>
      <c r="G127" s="94">
        <f t="shared" si="27"/>
        <v>158.59779999999998</v>
      </c>
      <c r="H127" s="94">
        <f t="shared" si="28"/>
        <v>158.59779999999998</v>
      </c>
      <c r="I127" s="94">
        <f>SUM(I128:I141)</f>
        <v>22.298999999999999</v>
      </c>
      <c r="J127" s="94"/>
      <c r="K127" s="94"/>
      <c r="L127" s="94">
        <f>SUM(L128:L141)</f>
        <v>22.298999999999999</v>
      </c>
      <c r="M127" s="94"/>
      <c r="N127" s="94">
        <f>SUM(N128:N141)</f>
        <v>20.130799999999997</v>
      </c>
      <c r="O127" s="94"/>
      <c r="P127" s="94"/>
      <c r="Q127" s="94">
        <f>SUM(Q128:Q141)</f>
        <v>20.130799999999997</v>
      </c>
      <c r="R127" s="94"/>
      <c r="S127" s="94">
        <f>SUM(S128:S141)</f>
        <v>56.640000000000008</v>
      </c>
      <c r="T127" s="94"/>
      <c r="U127" s="94"/>
      <c r="V127" s="94">
        <f>SUM(V128:V141)</f>
        <v>56.640000000000008</v>
      </c>
      <c r="W127" s="94"/>
      <c r="X127" s="94">
        <f>SUM(X128:X141)</f>
        <v>48.436</v>
      </c>
      <c r="Y127" s="94"/>
      <c r="Z127" s="94"/>
      <c r="AA127" s="94">
        <f>SUM(AA128:AA141)</f>
        <v>48.436</v>
      </c>
      <c r="AB127" s="94"/>
      <c r="AC127" s="94">
        <f>SUM(AC128:AC141)</f>
        <v>11.092000000000001</v>
      </c>
      <c r="AD127" s="94"/>
      <c r="AE127" s="94"/>
      <c r="AF127" s="94">
        <f>SUM(AF128:AF141)</f>
        <v>11.092000000000001</v>
      </c>
      <c r="AG127" s="94"/>
      <c r="AH127" s="94">
        <f t="shared" ref="AH127:AW127" si="34">SUM(AH128:AH141)</f>
        <v>0</v>
      </c>
      <c r="AI127" s="94">
        <f t="shared" si="34"/>
        <v>0</v>
      </c>
      <c r="AJ127" s="94">
        <f t="shared" si="34"/>
        <v>0</v>
      </c>
      <c r="AK127" s="94">
        <f t="shared" si="34"/>
        <v>0</v>
      </c>
      <c r="AL127" s="94">
        <f t="shared" si="34"/>
        <v>0</v>
      </c>
      <c r="AM127" s="94">
        <f t="shared" si="34"/>
        <v>0</v>
      </c>
      <c r="AN127" s="94">
        <f t="shared" si="34"/>
        <v>0</v>
      </c>
      <c r="AO127" s="94">
        <f t="shared" si="34"/>
        <v>0</v>
      </c>
      <c r="AP127" s="94">
        <f t="shared" si="34"/>
        <v>0</v>
      </c>
      <c r="AQ127" s="94">
        <f t="shared" si="34"/>
        <v>0</v>
      </c>
      <c r="AR127" s="94">
        <f t="shared" si="34"/>
        <v>0</v>
      </c>
      <c r="AS127" s="94">
        <f t="shared" si="34"/>
        <v>0</v>
      </c>
      <c r="AT127" s="94">
        <f t="shared" si="34"/>
        <v>0</v>
      </c>
      <c r="AU127" s="94">
        <f t="shared" si="34"/>
        <v>0</v>
      </c>
      <c r="AV127" s="94">
        <f t="shared" si="34"/>
        <v>0</v>
      </c>
      <c r="AW127" s="94">
        <f t="shared" si="34"/>
        <v>158.59779999999998</v>
      </c>
      <c r="AX127" s="94"/>
      <c r="AY127" s="94"/>
      <c r="AZ127" s="94">
        <f>SUM(AZ128:AZ141)</f>
        <v>158.59779999999998</v>
      </c>
      <c r="BA127" s="94"/>
    </row>
    <row r="128" spans="1:53" x14ac:dyDescent="0.25">
      <c r="A128" s="153" t="s">
        <v>1188</v>
      </c>
      <c r="B128" s="154" t="s">
        <v>386</v>
      </c>
      <c r="C128" s="153" t="s">
        <v>387</v>
      </c>
      <c r="D128" s="187">
        <v>2016</v>
      </c>
      <c r="E128" s="95">
        <v>27.24</v>
      </c>
      <c r="F128" s="95" t="s">
        <v>1230</v>
      </c>
      <c r="G128" s="95">
        <f t="shared" si="27"/>
        <v>15.357999999999999</v>
      </c>
      <c r="H128" s="95">
        <f t="shared" si="28"/>
        <v>15.357999999999999</v>
      </c>
      <c r="I128" s="95">
        <v>0.84399999999999997</v>
      </c>
      <c r="J128" s="95"/>
      <c r="K128" s="95"/>
      <c r="L128" s="95">
        <v>0.84399999999999997</v>
      </c>
      <c r="M128" s="95"/>
      <c r="N128" s="95">
        <v>14.513999999999999</v>
      </c>
      <c r="O128" s="95"/>
      <c r="P128" s="95"/>
      <c r="Q128" s="95">
        <f t="shared" si="29"/>
        <v>14.513999999999999</v>
      </c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>
        <f t="shared" si="33"/>
        <v>15.357999999999999</v>
      </c>
      <c r="AX128" s="95"/>
      <c r="AY128" s="95"/>
      <c r="AZ128" s="95">
        <f t="shared" si="26"/>
        <v>15.357999999999999</v>
      </c>
      <c r="BA128" s="95"/>
    </row>
    <row r="129" spans="1:53" ht="31.5" x14ac:dyDescent="0.25">
      <c r="A129" s="153" t="s">
        <v>1189</v>
      </c>
      <c r="B129" s="159" t="s">
        <v>389</v>
      </c>
      <c r="C129" s="160" t="s">
        <v>390</v>
      </c>
      <c r="D129" s="187">
        <v>2017</v>
      </c>
      <c r="E129" s="95">
        <v>6.2709999999999999</v>
      </c>
      <c r="F129" s="95" t="s">
        <v>1230</v>
      </c>
      <c r="G129" s="95">
        <f t="shared" si="27"/>
        <v>6.2709999999999999</v>
      </c>
      <c r="H129" s="95">
        <f t="shared" si="28"/>
        <v>6.2709999999999999</v>
      </c>
      <c r="I129" s="95">
        <v>6.2709999999999999</v>
      </c>
      <c r="J129" s="95"/>
      <c r="K129" s="95"/>
      <c r="L129" s="95">
        <v>6.2709999999999999</v>
      </c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>
        <f t="shared" si="33"/>
        <v>6.2709999999999999</v>
      </c>
      <c r="AX129" s="95"/>
      <c r="AY129" s="95"/>
      <c r="AZ129" s="95">
        <f t="shared" si="26"/>
        <v>6.2709999999999999</v>
      </c>
      <c r="BA129" s="95"/>
    </row>
    <row r="130" spans="1:53" x14ac:dyDescent="0.25">
      <c r="A130" s="153" t="s">
        <v>385</v>
      </c>
      <c r="B130" s="159" t="s">
        <v>392</v>
      </c>
      <c r="C130" s="160" t="s">
        <v>393</v>
      </c>
      <c r="D130" s="187">
        <v>2017</v>
      </c>
      <c r="E130" s="95">
        <v>15.183999999999999</v>
      </c>
      <c r="F130" s="95" t="s">
        <v>1230</v>
      </c>
      <c r="G130" s="95">
        <f t="shared" si="27"/>
        <v>15.183999999999999</v>
      </c>
      <c r="H130" s="95">
        <f t="shared" si="28"/>
        <v>15.183999999999999</v>
      </c>
      <c r="I130" s="95">
        <v>15.183999999999999</v>
      </c>
      <c r="J130" s="95"/>
      <c r="K130" s="95"/>
      <c r="L130" s="95">
        <v>15.183999999999999</v>
      </c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>
        <f t="shared" si="33"/>
        <v>15.183999999999999</v>
      </c>
      <c r="AX130" s="95"/>
      <c r="AY130" s="95"/>
      <c r="AZ130" s="95">
        <f t="shared" si="26"/>
        <v>15.183999999999999</v>
      </c>
      <c r="BA130" s="95"/>
    </row>
    <row r="131" spans="1:53" x14ac:dyDescent="0.25">
      <c r="A131" s="153" t="s">
        <v>1190</v>
      </c>
      <c r="B131" s="175" t="s">
        <v>618</v>
      </c>
      <c r="C131" s="160" t="s">
        <v>619</v>
      </c>
      <c r="D131" s="187">
        <v>2018</v>
      </c>
      <c r="E131" s="95">
        <v>0.59</v>
      </c>
      <c r="F131" s="95" t="s">
        <v>1230</v>
      </c>
      <c r="G131" s="95">
        <f t="shared" si="27"/>
        <v>0.59</v>
      </c>
      <c r="H131" s="95">
        <f t="shared" si="28"/>
        <v>0.59</v>
      </c>
      <c r="I131" s="95"/>
      <c r="J131" s="95"/>
      <c r="K131" s="95"/>
      <c r="L131" s="95"/>
      <c r="M131" s="95"/>
      <c r="N131" s="95">
        <v>0.59</v>
      </c>
      <c r="O131" s="95"/>
      <c r="P131" s="95"/>
      <c r="Q131" s="95">
        <f t="shared" si="29"/>
        <v>0.59</v>
      </c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>
        <f t="shared" si="33"/>
        <v>0.59</v>
      </c>
      <c r="AX131" s="95"/>
      <c r="AY131" s="95"/>
      <c r="AZ131" s="95">
        <f t="shared" si="26"/>
        <v>0.59</v>
      </c>
      <c r="BA131" s="95"/>
    </row>
    <row r="132" spans="1:53" x14ac:dyDescent="0.25">
      <c r="A132" s="153" t="s">
        <v>388</v>
      </c>
      <c r="B132" s="172" t="s">
        <v>568</v>
      </c>
      <c r="C132" s="160" t="s">
        <v>827</v>
      </c>
      <c r="D132" s="189">
        <v>2019</v>
      </c>
      <c r="E132" s="95">
        <v>7.08</v>
      </c>
      <c r="F132" s="95" t="s">
        <v>1230</v>
      </c>
      <c r="G132" s="95">
        <f t="shared" si="27"/>
        <v>7.08</v>
      </c>
      <c r="H132" s="95">
        <f t="shared" si="28"/>
        <v>7.08</v>
      </c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>
        <v>7.08</v>
      </c>
      <c r="T132" s="95"/>
      <c r="U132" s="95"/>
      <c r="V132" s="95">
        <f t="shared" si="30"/>
        <v>7.08</v>
      </c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>
        <f t="shared" si="33"/>
        <v>7.08</v>
      </c>
      <c r="AX132" s="95"/>
      <c r="AY132" s="95"/>
      <c r="AZ132" s="95">
        <f t="shared" si="26"/>
        <v>7.08</v>
      </c>
      <c r="BA132" s="95"/>
    </row>
    <row r="133" spans="1:53" x14ac:dyDescent="0.25">
      <c r="A133" s="153" t="s">
        <v>391</v>
      </c>
      <c r="B133" s="176" t="s">
        <v>621</v>
      </c>
      <c r="C133" s="160" t="s">
        <v>622</v>
      </c>
      <c r="D133" s="189">
        <v>2018</v>
      </c>
      <c r="E133" s="95">
        <v>7.3867999999999991</v>
      </c>
      <c r="F133" s="95" t="s">
        <v>1230</v>
      </c>
      <c r="G133" s="95">
        <f t="shared" si="27"/>
        <v>7.3867999999999991</v>
      </c>
      <c r="H133" s="95">
        <f t="shared" si="28"/>
        <v>7.3867999999999991</v>
      </c>
      <c r="I133" s="95"/>
      <c r="J133" s="95"/>
      <c r="K133" s="95"/>
      <c r="L133" s="95"/>
      <c r="M133" s="95"/>
      <c r="N133" s="95">
        <v>3.8467999999999996</v>
      </c>
      <c r="O133" s="95"/>
      <c r="P133" s="95"/>
      <c r="Q133" s="95">
        <f t="shared" si="29"/>
        <v>3.8467999999999996</v>
      </c>
      <c r="R133" s="95"/>
      <c r="S133" s="95">
        <v>3.54</v>
      </c>
      <c r="T133" s="95"/>
      <c r="U133" s="95"/>
      <c r="V133" s="95">
        <f t="shared" si="30"/>
        <v>3.54</v>
      </c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>
        <f t="shared" si="33"/>
        <v>7.3867999999999991</v>
      </c>
      <c r="AX133" s="95"/>
      <c r="AY133" s="95"/>
      <c r="AZ133" s="95">
        <f t="shared" si="26"/>
        <v>7.3867999999999991</v>
      </c>
      <c r="BA133" s="95"/>
    </row>
    <row r="134" spans="1:53" x14ac:dyDescent="0.25">
      <c r="A134" s="153" t="s">
        <v>1191</v>
      </c>
      <c r="B134" s="175" t="s">
        <v>582</v>
      </c>
      <c r="C134" s="160" t="s">
        <v>829</v>
      </c>
      <c r="D134" s="189">
        <v>2019</v>
      </c>
      <c r="E134" s="95">
        <v>7.0799999999999992</v>
      </c>
      <c r="F134" s="95" t="s">
        <v>1230</v>
      </c>
      <c r="G134" s="95">
        <f t="shared" si="27"/>
        <v>7.0799999999999992</v>
      </c>
      <c r="H134" s="95">
        <f t="shared" si="28"/>
        <v>7.0799999999999992</v>
      </c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>
        <v>1.18</v>
      </c>
      <c r="T134" s="95"/>
      <c r="U134" s="95"/>
      <c r="V134" s="95">
        <f t="shared" si="30"/>
        <v>1.18</v>
      </c>
      <c r="W134" s="95"/>
      <c r="X134" s="95">
        <v>5.8999999999999995</v>
      </c>
      <c r="Y134" s="95"/>
      <c r="Z134" s="95"/>
      <c r="AA134" s="95">
        <f t="shared" si="31"/>
        <v>5.8999999999999995</v>
      </c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>
        <f t="shared" si="33"/>
        <v>7.0799999999999992</v>
      </c>
      <c r="AX134" s="95"/>
      <c r="AY134" s="95"/>
      <c r="AZ134" s="95">
        <f t="shared" si="26"/>
        <v>7.0799999999999992</v>
      </c>
      <c r="BA134" s="95"/>
    </row>
    <row r="135" spans="1:53" ht="30" x14ac:dyDescent="0.25">
      <c r="A135" s="153" t="s">
        <v>1240</v>
      </c>
      <c r="B135" s="175" t="s">
        <v>624</v>
      </c>
      <c r="C135" s="160" t="s">
        <v>625</v>
      </c>
      <c r="D135" s="189">
        <v>2018</v>
      </c>
      <c r="E135" s="95">
        <v>60.18</v>
      </c>
      <c r="F135" s="95" t="s">
        <v>1230</v>
      </c>
      <c r="G135" s="95">
        <f t="shared" si="27"/>
        <v>60.179999999999993</v>
      </c>
      <c r="H135" s="95">
        <f t="shared" si="28"/>
        <v>60.179999999999993</v>
      </c>
      <c r="I135" s="95"/>
      <c r="J135" s="95"/>
      <c r="K135" s="95"/>
      <c r="L135" s="95"/>
      <c r="M135" s="95"/>
      <c r="N135" s="95">
        <v>1.18</v>
      </c>
      <c r="O135" s="95"/>
      <c r="P135" s="95"/>
      <c r="Q135" s="95">
        <f t="shared" si="29"/>
        <v>1.18</v>
      </c>
      <c r="R135" s="95"/>
      <c r="S135" s="95">
        <v>35.4</v>
      </c>
      <c r="T135" s="95"/>
      <c r="U135" s="95"/>
      <c r="V135" s="95">
        <f t="shared" si="30"/>
        <v>35.4</v>
      </c>
      <c r="W135" s="95"/>
      <c r="X135" s="95">
        <v>23.599999999999998</v>
      </c>
      <c r="Y135" s="95"/>
      <c r="Z135" s="95"/>
      <c r="AA135" s="95">
        <f t="shared" si="31"/>
        <v>23.599999999999998</v>
      </c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>
        <f t="shared" si="33"/>
        <v>60.179999999999993</v>
      </c>
      <c r="AX135" s="95"/>
      <c r="AY135" s="95"/>
      <c r="AZ135" s="95">
        <f t="shared" si="26"/>
        <v>60.179999999999993</v>
      </c>
      <c r="BA135" s="95"/>
    </row>
    <row r="136" spans="1:53" x14ac:dyDescent="0.25">
      <c r="A136" s="153" t="s">
        <v>617</v>
      </c>
      <c r="B136" s="175" t="s">
        <v>969</v>
      </c>
      <c r="C136" s="160" t="s">
        <v>970</v>
      </c>
      <c r="D136" s="189">
        <v>2020</v>
      </c>
      <c r="E136" s="95">
        <v>1.77</v>
      </c>
      <c r="F136" s="95" t="s">
        <v>1230</v>
      </c>
      <c r="G136" s="95">
        <f t="shared" si="27"/>
        <v>1.77</v>
      </c>
      <c r="H136" s="95">
        <f t="shared" si="28"/>
        <v>1.77</v>
      </c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>
        <v>1.77</v>
      </c>
      <c r="Y136" s="95"/>
      <c r="Z136" s="95"/>
      <c r="AA136" s="95">
        <f t="shared" si="31"/>
        <v>1.77</v>
      </c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>
        <f t="shared" si="33"/>
        <v>1.77</v>
      </c>
      <c r="AX136" s="95"/>
      <c r="AY136" s="95"/>
      <c r="AZ136" s="95">
        <f t="shared" si="26"/>
        <v>1.77</v>
      </c>
      <c r="BA136" s="95"/>
    </row>
    <row r="137" spans="1:53" x14ac:dyDescent="0.25">
      <c r="A137" s="153" t="s">
        <v>826</v>
      </c>
      <c r="B137" s="175" t="s">
        <v>831</v>
      </c>
      <c r="C137" s="160" t="s">
        <v>832</v>
      </c>
      <c r="D137" s="189">
        <v>2019</v>
      </c>
      <c r="E137" s="95">
        <v>25.252000000000002</v>
      </c>
      <c r="F137" s="95" t="s">
        <v>1230</v>
      </c>
      <c r="G137" s="95">
        <f t="shared" si="27"/>
        <v>25.252000000000002</v>
      </c>
      <c r="H137" s="95">
        <f t="shared" si="28"/>
        <v>25.252000000000002</v>
      </c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>
        <v>8.26</v>
      </c>
      <c r="T137" s="95"/>
      <c r="U137" s="95"/>
      <c r="V137" s="95">
        <f t="shared" si="30"/>
        <v>8.26</v>
      </c>
      <c r="W137" s="95"/>
      <c r="X137" s="95">
        <v>8.4960000000000004</v>
      </c>
      <c r="Y137" s="95"/>
      <c r="Z137" s="95"/>
      <c r="AA137" s="95">
        <f t="shared" si="31"/>
        <v>8.4960000000000004</v>
      </c>
      <c r="AB137" s="95"/>
      <c r="AC137" s="95">
        <v>8.4960000000000004</v>
      </c>
      <c r="AD137" s="95"/>
      <c r="AE137" s="95"/>
      <c r="AF137" s="95">
        <f t="shared" si="32"/>
        <v>8.4960000000000004</v>
      </c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>
        <f t="shared" si="33"/>
        <v>25.252000000000002</v>
      </c>
      <c r="AX137" s="95"/>
      <c r="AY137" s="95"/>
      <c r="AZ137" s="95">
        <f t="shared" si="26"/>
        <v>25.252000000000002</v>
      </c>
      <c r="BA137" s="95"/>
    </row>
    <row r="138" spans="1:53" x14ac:dyDescent="0.25">
      <c r="A138" s="153" t="s">
        <v>620</v>
      </c>
      <c r="B138" s="175" t="s">
        <v>972</v>
      </c>
      <c r="C138" s="160" t="s">
        <v>973</v>
      </c>
      <c r="D138" s="189">
        <v>2020</v>
      </c>
      <c r="E138" s="95">
        <v>3.1859999999999999</v>
      </c>
      <c r="F138" s="95" t="s">
        <v>1230</v>
      </c>
      <c r="G138" s="95">
        <f t="shared" si="27"/>
        <v>3.1859999999999999</v>
      </c>
      <c r="H138" s="95">
        <f t="shared" si="28"/>
        <v>3.1859999999999999</v>
      </c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>
        <v>0.59</v>
      </c>
      <c r="Y138" s="95"/>
      <c r="Z138" s="95"/>
      <c r="AA138" s="95">
        <f t="shared" si="31"/>
        <v>0.59</v>
      </c>
      <c r="AB138" s="95"/>
      <c r="AC138" s="95">
        <v>2.5960000000000001</v>
      </c>
      <c r="AD138" s="95"/>
      <c r="AE138" s="95"/>
      <c r="AF138" s="95">
        <f t="shared" si="32"/>
        <v>2.5960000000000001</v>
      </c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>
        <f t="shared" si="33"/>
        <v>3.1859999999999999</v>
      </c>
      <c r="AX138" s="95"/>
      <c r="AY138" s="95"/>
      <c r="AZ138" s="95">
        <f t="shared" si="26"/>
        <v>3.1859999999999999</v>
      </c>
      <c r="BA138" s="95"/>
    </row>
    <row r="139" spans="1:53" x14ac:dyDescent="0.25">
      <c r="A139" s="153" t="s">
        <v>828</v>
      </c>
      <c r="B139" s="175" t="s">
        <v>834</v>
      </c>
      <c r="C139" s="160" t="s">
        <v>835</v>
      </c>
      <c r="D139" s="189">
        <v>2019</v>
      </c>
      <c r="E139" s="95">
        <v>2.9499999999999997</v>
      </c>
      <c r="F139" s="95" t="s">
        <v>1230</v>
      </c>
      <c r="G139" s="95">
        <f t="shared" si="27"/>
        <v>2.9499999999999997</v>
      </c>
      <c r="H139" s="95">
        <f t="shared" si="28"/>
        <v>2.9499999999999997</v>
      </c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>
        <v>0.59</v>
      </c>
      <c r="T139" s="95"/>
      <c r="U139" s="95"/>
      <c r="V139" s="95">
        <f t="shared" si="30"/>
        <v>0.59</v>
      </c>
      <c r="W139" s="95"/>
      <c r="X139" s="95">
        <v>2.36</v>
      </c>
      <c r="Y139" s="95"/>
      <c r="Z139" s="95"/>
      <c r="AA139" s="95">
        <f t="shared" si="31"/>
        <v>2.36</v>
      </c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>
        <f t="shared" si="33"/>
        <v>2.9499999999999997</v>
      </c>
      <c r="AX139" s="95"/>
      <c r="AY139" s="95"/>
      <c r="AZ139" s="95">
        <f t="shared" si="26"/>
        <v>2.9499999999999997</v>
      </c>
      <c r="BA139" s="95"/>
    </row>
    <row r="140" spans="1:53" x14ac:dyDescent="0.25">
      <c r="A140" s="153" t="s">
        <v>623</v>
      </c>
      <c r="B140" s="175" t="s">
        <v>837</v>
      </c>
      <c r="C140" s="160" t="s">
        <v>838</v>
      </c>
      <c r="D140" s="189">
        <v>2019</v>
      </c>
      <c r="E140" s="95">
        <v>5.31</v>
      </c>
      <c r="F140" s="95" t="s">
        <v>1230</v>
      </c>
      <c r="G140" s="95">
        <f t="shared" si="27"/>
        <v>5.31</v>
      </c>
      <c r="H140" s="95">
        <f t="shared" si="28"/>
        <v>5.31</v>
      </c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>
        <v>0.59</v>
      </c>
      <c r="T140" s="95"/>
      <c r="U140" s="95"/>
      <c r="V140" s="95">
        <f t="shared" si="30"/>
        <v>0.59</v>
      </c>
      <c r="W140" s="95"/>
      <c r="X140" s="95">
        <v>4.72</v>
      </c>
      <c r="Y140" s="95"/>
      <c r="Z140" s="95"/>
      <c r="AA140" s="95">
        <f t="shared" si="31"/>
        <v>4.72</v>
      </c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>
        <f t="shared" si="33"/>
        <v>5.31</v>
      </c>
      <c r="AX140" s="95"/>
      <c r="AY140" s="95"/>
      <c r="AZ140" s="95">
        <f t="shared" si="26"/>
        <v>5.31</v>
      </c>
      <c r="BA140" s="95"/>
    </row>
    <row r="141" spans="1:53" x14ac:dyDescent="0.25">
      <c r="A141" s="153" t="s">
        <v>968</v>
      </c>
      <c r="B141" s="175" t="s">
        <v>975</v>
      </c>
      <c r="C141" s="160" t="s">
        <v>976</v>
      </c>
      <c r="D141" s="189">
        <v>2020</v>
      </c>
      <c r="E141" s="95">
        <v>1</v>
      </c>
      <c r="F141" s="95" t="s">
        <v>1230</v>
      </c>
      <c r="G141" s="95">
        <f t="shared" si="27"/>
        <v>1</v>
      </c>
      <c r="H141" s="95">
        <f t="shared" si="28"/>
        <v>1</v>
      </c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>
        <v>1</v>
      </c>
      <c r="Y141" s="95"/>
      <c r="Z141" s="95"/>
      <c r="AA141" s="95">
        <f t="shared" si="31"/>
        <v>1</v>
      </c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>
        <f t="shared" si="33"/>
        <v>1</v>
      </c>
      <c r="AX141" s="95"/>
      <c r="AY141" s="95"/>
      <c r="AZ141" s="95">
        <f t="shared" si="26"/>
        <v>1</v>
      </c>
      <c r="BA141" s="95"/>
    </row>
    <row r="142" spans="1:53" s="120" customFormat="1" x14ac:dyDescent="0.25">
      <c r="A142" s="156" t="s">
        <v>394</v>
      </c>
      <c r="B142" s="157" t="s">
        <v>395</v>
      </c>
      <c r="C142" s="156" t="s">
        <v>95</v>
      </c>
      <c r="D142" s="94">
        <v>0</v>
      </c>
      <c r="E142" s="94">
        <f>SUM(E143:E158)</f>
        <v>123.10521999999997</v>
      </c>
      <c r="F142" s="94">
        <v>0</v>
      </c>
      <c r="G142" s="94">
        <f t="shared" si="27"/>
        <v>106.94621999999997</v>
      </c>
      <c r="H142" s="94">
        <f t="shared" si="28"/>
        <v>106.94621999999997</v>
      </c>
      <c r="I142" s="94">
        <f>SUM(I143:I158)</f>
        <v>9.2669999999999995</v>
      </c>
      <c r="J142" s="94"/>
      <c r="K142" s="94"/>
      <c r="L142" s="94">
        <f>SUM(L143:L158)</f>
        <v>9.2669999999999995</v>
      </c>
      <c r="M142" s="94"/>
      <c r="N142" s="94">
        <f>SUM(N143:N158)</f>
        <v>13.687999999999999</v>
      </c>
      <c r="O142" s="94"/>
      <c r="P142" s="94"/>
      <c r="Q142" s="94">
        <f>SUM(Q143:Q158)</f>
        <v>13.687999999999999</v>
      </c>
      <c r="R142" s="94"/>
      <c r="S142" s="94">
        <f>SUM(S143:S158)</f>
        <v>33.133220000000001</v>
      </c>
      <c r="T142" s="94"/>
      <c r="U142" s="94"/>
      <c r="V142" s="94">
        <f>SUM(V143:V158)</f>
        <v>33.133220000000001</v>
      </c>
      <c r="W142" s="94"/>
      <c r="X142" s="94">
        <f>SUM(X143:X158)</f>
        <v>33.276000000000003</v>
      </c>
      <c r="Y142" s="94"/>
      <c r="Z142" s="94"/>
      <c r="AA142" s="94">
        <f>SUM(AA143:AA158)</f>
        <v>33.276000000000003</v>
      </c>
      <c r="AB142" s="94"/>
      <c r="AC142" s="94">
        <f>SUM(AC143:AC158)</f>
        <v>17.581999999999997</v>
      </c>
      <c r="AD142" s="94"/>
      <c r="AE142" s="94"/>
      <c r="AF142" s="94">
        <f>SUM(AF143:AF158)</f>
        <v>17.581999999999997</v>
      </c>
      <c r="AG142" s="94"/>
      <c r="AH142" s="94">
        <f t="shared" ref="AH142:AW142" si="35">SUM(AH143:AH158)</f>
        <v>0</v>
      </c>
      <c r="AI142" s="94">
        <f t="shared" si="35"/>
        <v>0</v>
      </c>
      <c r="AJ142" s="94">
        <f t="shared" si="35"/>
        <v>0</v>
      </c>
      <c r="AK142" s="94">
        <f t="shared" si="35"/>
        <v>0</v>
      </c>
      <c r="AL142" s="94">
        <f t="shared" si="35"/>
        <v>0</v>
      </c>
      <c r="AM142" s="94">
        <f t="shared" si="35"/>
        <v>0</v>
      </c>
      <c r="AN142" s="94">
        <f t="shared" si="35"/>
        <v>0</v>
      </c>
      <c r="AO142" s="94">
        <f t="shared" si="35"/>
        <v>0</v>
      </c>
      <c r="AP142" s="94">
        <f t="shared" si="35"/>
        <v>0</v>
      </c>
      <c r="AQ142" s="94">
        <f t="shared" si="35"/>
        <v>0</v>
      </c>
      <c r="AR142" s="94">
        <f t="shared" si="35"/>
        <v>0</v>
      </c>
      <c r="AS142" s="94">
        <f t="shared" si="35"/>
        <v>0</v>
      </c>
      <c r="AT142" s="94">
        <f t="shared" si="35"/>
        <v>0</v>
      </c>
      <c r="AU142" s="94">
        <f t="shared" si="35"/>
        <v>0</v>
      </c>
      <c r="AV142" s="94">
        <f t="shared" si="35"/>
        <v>0</v>
      </c>
      <c r="AW142" s="94">
        <f t="shared" si="35"/>
        <v>106.94621999999997</v>
      </c>
      <c r="AX142" s="94"/>
      <c r="AY142" s="94"/>
      <c r="AZ142" s="94">
        <f>SUM(AZ143:AZ158)</f>
        <v>106.94621999999997</v>
      </c>
      <c r="BA142" s="94"/>
    </row>
    <row r="143" spans="1:53" x14ac:dyDescent="0.25">
      <c r="A143" s="153" t="s">
        <v>396</v>
      </c>
      <c r="B143" s="159" t="s">
        <v>397</v>
      </c>
      <c r="C143" s="153" t="s">
        <v>398</v>
      </c>
      <c r="D143" s="187">
        <v>2016</v>
      </c>
      <c r="E143" s="95">
        <v>15.747</v>
      </c>
      <c r="F143" s="95" t="s">
        <v>1230</v>
      </c>
      <c r="G143" s="95">
        <f t="shared" si="27"/>
        <v>13.590999999999999</v>
      </c>
      <c r="H143" s="95">
        <f t="shared" si="28"/>
        <v>13.590999999999999</v>
      </c>
      <c r="I143" s="95">
        <v>9.0909999999999993</v>
      </c>
      <c r="J143" s="95"/>
      <c r="K143" s="95"/>
      <c r="L143" s="95">
        <v>9.0909999999999993</v>
      </c>
      <c r="M143" s="95"/>
      <c r="N143" s="95"/>
      <c r="O143" s="95"/>
      <c r="P143" s="95"/>
      <c r="Q143" s="95"/>
      <c r="R143" s="95"/>
      <c r="S143" s="95">
        <v>4.5</v>
      </c>
      <c r="T143" s="95"/>
      <c r="U143" s="95"/>
      <c r="V143" s="95">
        <f t="shared" si="30"/>
        <v>4.5</v>
      </c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>
        <f t="shared" si="33"/>
        <v>13.590999999999999</v>
      </c>
      <c r="AX143" s="95"/>
      <c r="AY143" s="95"/>
      <c r="AZ143" s="95">
        <f t="shared" si="26"/>
        <v>13.590999999999999</v>
      </c>
      <c r="BA143" s="95"/>
    </row>
    <row r="144" spans="1:53" ht="30" x14ac:dyDescent="0.25">
      <c r="A144" s="153" t="s">
        <v>399</v>
      </c>
      <c r="B144" s="154" t="s">
        <v>400</v>
      </c>
      <c r="C144" s="153" t="s">
        <v>401</v>
      </c>
      <c r="D144" s="187">
        <v>2016</v>
      </c>
      <c r="E144" s="95">
        <v>9.0250000000000004</v>
      </c>
      <c r="F144" s="95" t="s">
        <v>1230</v>
      </c>
      <c r="G144" s="95">
        <f t="shared" si="27"/>
        <v>0.17599999999999999</v>
      </c>
      <c r="H144" s="95">
        <f t="shared" si="28"/>
        <v>0.17599999999999999</v>
      </c>
      <c r="I144" s="95">
        <v>0.17599999999999999</v>
      </c>
      <c r="J144" s="95"/>
      <c r="K144" s="95"/>
      <c r="L144" s="95">
        <v>0.17599999999999999</v>
      </c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>
        <f t="shared" si="33"/>
        <v>0.17599999999999999</v>
      </c>
      <c r="AX144" s="95"/>
      <c r="AY144" s="95"/>
      <c r="AZ144" s="95">
        <f t="shared" si="26"/>
        <v>0.17599999999999999</v>
      </c>
      <c r="BA144" s="95"/>
    </row>
    <row r="145" spans="1:53" x14ac:dyDescent="0.25">
      <c r="A145" s="153" t="s">
        <v>626</v>
      </c>
      <c r="B145" s="154" t="s">
        <v>627</v>
      </c>
      <c r="C145" s="153" t="s">
        <v>628</v>
      </c>
      <c r="D145" s="187">
        <v>2017</v>
      </c>
      <c r="E145" s="95">
        <v>8.1039999999999992</v>
      </c>
      <c r="F145" s="95" t="s">
        <v>1230</v>
      </c>
      <c r="G145" s="95">
        <f t="shared" si="27"/>
        <v>2.95</v>
      </c>
      <c r="H145" s="95">
        <f t="shared" si="28"/>
        <v>2.95</v>
      </c>
      <c r="I145" s="95"/>
      <c r="J145" s="95"/>
      <c r="K145" s="95"/>
      <c r="L145" s="95"/>
      <c r="M145" s="95"/>
      <c r="N145" s="95">
        <v>0.35399999999999998</v>
      </c>
      <c r="O145" s="95"/>
      <c r="P145" s="95"/>
      <c r="Q145" s="95">
        <f t="shared" si="29"/>
        <v>0.35399999999999998</v>
      </c>
      <c r="R145" s="95"/>
      <c r="S145" s="95">
        <v>2.5960000000000001</v>
      </c>
      <c r="T145" s="95"/>
      <c r="U145" s="95"/>
      <c r="V145" s="95">
        <f t="shared" si="30"/>
        <v>2.5960000000000001</v>
      </c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>
        <f t="shared" si="33"/>
        <v>2.95</v>
      </c>
      <c r="AX145" s="95"/>
      <c r="AY145" s="95"/>
      <c r="AZ145" s="95">
        <f t="shared" si="26"/>
        <v>2.95</v>
      </c>
      <c r="BA145" s="95"/>
    </row>
    <row r="146" spans="1:53" x14ac:dyDescent="0.25">
      <c r="A146" s="153" t="s">
        <v>1241</v>
      </c>
      <c r="B146" s="164" t="s">
        <v>585</v>
      </c>
      <c r="C146" s="160" t="s">
        <v>630</v>
      </c>
      <c r="D146" s="187">
        <v>2017</v>
      </c>
      <c r="E146" s="95">
        <v>9.2039999999999988</v>
      </c>
      <c r="F146" s="95" t="s">
        <v>1230</v>
      </c>
      <c r="G146" s="95">
        <f t="shared" si="27"/>
        <v>9.2039999999999988</v>
      </c>
      <c r="H146" s="95">
        <f t="shared" si="28"/>
        <v>9.2039999999999988</v>
      </c>
      <c r="I146" s="95"/>
      <c r="J146" s="95"/>
      <c r="K146" s="95"/>
      <c r="L146" s="95"/>
      <c r="M146" s="95"/>
      <c r="N146" s="95">
        <v>9.2039999999999988</v>
      </c>
      <c r="O146" s="95"/>
      <c r="P146" s="95"/>
      <c r="Q146" s="95">
        <f t="shared" si="29"/>
        <v>9.2039999999999988</v>
      </c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>
        <f t="shared" si="33"/>
        <v>9.2039999999999988</v>
      </c>
      <c r="AX146" s="95"/>
      <c r="AY146" s="95"/>
      <c r="AZ146" s="95">
        <f t="shared" si="26"/>
        <v>9.2039999999999988</v>
      </c>
      <c r="BA146" s="95"/>
    </row>
    <row r="147" spans="1:53" ht="30" x14ac:dyDescent="0.25">
      <c r="A147" s="153" t="s">
        <v>1192</v>
      </c>
      <c r="B147" s="175" t="s">
        <v>840</v>
      </c>
      <c r="C147" s="160" t="s">
        <v>841</v>
      </c>
      <c r="D147" s="189">
        <v>2019</v>
      </c>
      <c r="E147" s="95">
        <v>5.8999999999999995</v>
      </c>
      <c r="F147" s="95" t="s">
        <v>1230</v>
      </c>
      <c r="G147" s="95">
        <f t="shared" si="27"/>
        <v>5.8999999999999995</v>
      </c>
      <c r="H147" s="95">
        <f t="shared" si="28"/>
        <v>5.8999999999999995</v>
      </c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>
        <v>5.8999999999999995</v>
      </c>
      <c r="T147" s="95"/>
      <c r="U147" s="95"/>
      <c r="V147" s="95">
        <f t="shared" si="30"/>
        <v>5.8999999999999995</v>
      </c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>
        <f t="shared" si="33"/>
        <v>5.8999999999999995</v>
      </c>
      <c r="AX147" s="95"/>
      <c r="AY147" s="95"/>
      <c r="AZ147" s="95">
        <f t="shared" si="26"/>
        <v>5.8999999999999995</v>
      </c>
      <c r="BA147" s="95"/>
    </row>
    <row r="148" spans="1:53" x14ac:dyDescent="0.25">
      <c r="A148" s="153" t="s">
        <v>839</v>
      </c>
      <c r="B148" s="175" t="s">
        <v>367</v>
      </c>
      <c r="C148" s="160" t="s">
        <v>632</v>
      </c>
      <c r="D148" s="189">
        <v>2018</v>
      </c>
      <c r="E148" s="95">
        <v>8.26</v>
      </c>
      <c r="F148" s="95" t="s">
        <v>1230</v>
      </c>
      <c r="G148" s="95">
        <f t="shared" si="27"/>
        <v>8.26</v>
      </c>
      <c r="H148" s="95">
        <f t="shared" si="28"/>
        <v>8.26</v>
      </c>
      <c r="I148" s="95"/>
      <c r="J148" s="95"/>
      <c r="K148" s="95"/>
      <c r="L148" s="95"/>
      <c r="M148" s="95"/>
      <c r="N148" s="95">
        <v>4.13</v>
      </c>
      <c r="O148" s="95"/>
      <c r="P148" s="95"/>
      <c r="Q148" s="95">
        <f t="shared" si="29"/>
        <v>4.13</v>
      </c>
      <c r="R148" s="95"/>
      <c r="S148" s="95">
        <f>4.13</f>
        <v>4.13</v>
      </c>
      <c r="T148" s="95"/>
      <c r="U148" s="95"/>
      <c r="V148" s="95">
        <f t="shared" si="30"/>
        <v>4.13</v>
      </c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>
        <f t="shared" si="33"/>
        <v>8.26</v>
      </c>
      <c r="AX148" s="95"/>
      <c r="AY148" s="95"/>
      <c r="AZ148" s="95">
        <f t="shared" si="26"/>
        <v>8.26</v>
      </c>
      <c r="BA148" s="95"/>
    </row>
    <row r="149" spans="1:53" x14ac:dyDescent="0.25">
      <c r="A149" s="153" t="s">
        <v>631</v>
      </c>
      <c r="B149" s="176" t="s">
        <v>831</v>
      </c>
      <c r="C149" s="160" t="s">
        <v>843</v>
      </c>
      <c r="D149" s="189">
        <v>2019</v>
      </c>
      <c r="E149" s="95">
        <v>23.323219999999999</v>
      </c>
      <c r="F149" s="95" t="s">
        <v>1230</v>
      </c>
      <c r="G149" s="95">
        <f t="shared" si="27"/>
        <v>23.323219999999999</v>
      </c>
      <c r="H149" s="95">
        <f t="shared" si="28"/>
        <v>23.323219999999999</v>
      </c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>
        <f>17.91122-4.5</f>
        <v>13.41122</v>
      </c>
      <c r="T149" s="95"/>
      <c r="U149" s="95"/>
      <c r="V149" s="95">
        <f t="shared" si="30"/>
        <v>13.41122</v>
      </c>
      <c r="W149" s="95"/>
      <c r="X149" s="95">
        <v>9.911999999999999</v>
      </c>
      <c r="Y149" s="95"/>
      <c r="Z149" s="95"/>
      <c r="AA149" s="95">
        <f t="shared" si="31"/>
        <v>9.911999999999999</v>
      </c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>
        <f t="shared" si="33"/>
        <v>23.323219999999999</v>
      </c>
      <c r="AX149" s="95"/>
      <c r="AY149" s="95"/>
      <c r="AZ149" s="95">
        <f t="shared" si="26"/>
        <v>23.323219999999999</v>
      </c>
      <c r="BA149" s="95"/>
    </row>
    <row r="150" spans="1:53" x14ac:dyDescent="0.25">
      <c r="A150" s="153" t="s">
        <v>842</v>
      </c>
      <c r="B150" s="164" t="s">
        <v>576</v>
      </c>
      <c r="C150" s="160" t="s">
        <v>845</v>
      </c>
      <c r="D150" s="189">
        <v>2019</v>
      </c>
      <c r="E150" s="95">
        <v>18.526</v>
      </c>
      <c r="F150" s="95" t="s">
        <v>1230</v>
      </c>
      <c r="G150" s="95">
        <f t="shared" si="27"/>
        <v>18.526</v>
      </c>
      <c r="H150" s="95">
        <f t="shared" si="28"/>
        <v>18.526</v>
      </c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>
        <v>1.4159999999999999</v>
      </c>
      <c r="T150" s="95"/>
      <c r="U150" s="95"/>
      <c r="V150" s="95">
        <f t="shared" si="30"/>
        <v>1.4159999999999999</v>
      </c>
      <c r="W150" s="95"/>
      <c r="X150" s="95">
        <v>12.389999999999999</v>
      </c>
      <c r="Y150" s="95"/>
      <c r="Z150" s="95"/>
      <c r="AA150" s="95">
        <f t="shared" si="31"/>
        <v>12.389999999999999</v>
      </c>
      <c r="AB150" s="95"/>
      <c r="AC150" s="95">
        <v>4.72</v>
      </c>
      <c r="AD150" s="95"/>
      <c r="AE150" s="95"/>
      <c r="AF150" s="95">
        <f t="shared" si="32"/>
        <v>4.72</v>
      </c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>
        <f t="shared" si="33"/>
        <v>18.526</v>
      </c>
      <c r="AX150" s="95"/>
      <c r="AY150" s="95"/>
      <c r="AZ150" s="95">
        <f t="shared" si="26"/>
        <v>18.526</v>
      </c>
      <c r="BA150" s="95"/>
    </row>
    <row r="151" spans="1:53" x14ac:dyDescent="0.25">
      <c r="A151" s="153" t="s">
        <v>1193</v>
      </c>
      <c r="B151" s="175" t="s">
        <v>978</v>
      </c>
      <c r="C151" s="160" t="s">
        <v>979</v>
      </c>
      <c r="D151" s="189">
        <v>2020</v>
      </c>
      <c r="E151" s="95">
        <v>2.36</v>
      </c>
      <c r="F151" s="95" t="s">
        <v>1230</v>
      </c>
      <c r="G151" s="95">
        <f t="shared" si="27"/>
        <v>2.36</v>
      </c>
      <c r="H151" s="95">
        <f t="shared" si="28"/>
        <v>2.36</v>
      </c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>
        <v>2.36</v>
      </c>
      <c r="Y151" s="95"/>
      <c r="Z151" s="95"/>
      <c r="AA151" s="95">
        <f t="shared" si="31"/>
        <v>2.36</v>
      </c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>
        <f t="shared" si="33"/>
        <v>2.36</v>
      </c>
      <c r="AX151" s="95"/>
      <c r="AY151" s="95"/>
      <c r="AZ151" s="95">
        <f t="shared" si="26"/>
        <v>2.36</v>
      </c>
      <c r="BA151" s="95"/>
    </row>
    <row r="152" spans="1:53" x14ac:dyDescent="0.25">
      <c r="A152" s="153" t="s">
        <v>977</v>
      </c>
      <c r="B152" s="175" t="s">
        <v>981</v>
      </c>
      <c r="C152" s="160" t="s">
        <v>982</v>
      </c>
      <c r="D152" s="189">
        <v>2020</v>
      </c>
      <c r="E152" s="95">
        <v>0.94399999999999995</v>
      </c>
      <c r="F152" s="95" t="s">
        <v>1230</v>
      </c>
      <c r="G152" s="95">
        <f t="shared" si="27"/>
        <v>0.94399999999999995</v>
      </c>
      <c r="H152" s="95">
        <f t="shared" si="28"/>
        <v>0.94399999999999995</v>
      </c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>
        <v>0.94399999999999995</v>
      </c>
      <c r="Y152" s="95"/>
      <c r="Z152" s="95"/>
      <c r="AA152" s="95">
        <f t="shared" si="31"/>
        <v>0.94399999999999995</v>
      </c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>
        <f t="shared" si="33"/>
        <v>0.94399999999999995</v>
      </c>
      <c r="AX152" s="95"/>
      <c r="AY152" s="95"/>
      <c r="AZ152" s="95">
        <f t="shared" si="26"/>
        <v>0.94399999999999995</v>
      </c>
      <c r="BA152" s="95"/>
    </row>
    <row r="153" spans="1:53" x14ac:dyDescent="0.25">
      <c r="A153" s="153" t="s">
        <v>980</v>
      </c>
      <c r="B153" s="175" t="s">
        <v>582</v>
      </c>
      <c r="C153" s="160" t="s">
        <v>847</v>
      </c>
      <c r="D153" s="189">
        <v>2019</v>
      </c>
      <c r="E153" s="95">
        <v>7.0799999999999992</v>
      </c>
      <c r="F153" s="95" t="s">
        <v>1230</v>
      </c>
      <c r="G153" s="95">
        <f t="shared" si="27"/>
        <v>7.0799999999999992</v>
      </c>
      <c r="H153" s="95">
        <f t="shared" si="28"/>
        <v>7.0799999999999992</v>
      </c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>
        <v>1.18</v>
      </c>
      <c r="T153" s="95"/>
      <c r="U153" s="95"/>
      <c r="V153" s="95">
        <f t="shared" si="30"/>
        <v>1.18</v>
      </c>
      <c r="W153" s="95"/>
      <c r="X153" s="95">
        <v>5.8999999999999995</v>
      </c>
      <c r="Y153" s="95"/>
      <c r="Z153" s="95"/>
      <c r="AA153" s="95">
        <f t="shared" si="31"/>
        <v>5.8999999999999995</v>
      </c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>
        <f t="shared" si="33"/>
        <v>7.0799999999999992</v>
      </c>
      <c r="AX153" s="95"/>
      <c r="AY153" s="95"/>
      <c r="AZ153" s="95">
        <f t="shared" si="26"/>
        <v>7.0799999999999992</v>
      </c>
      <c r="BA153" s="95"/>
    </row>
    <row r="154" spans="1:53" x14ac:dyDescent="0.25">
      <c r="A154" s="153" t="s">
        <v>846</v>
      </c>
      <c r="B154" s="175" t="s">
        <v>1122</v>
      </c>
      <c r="C154" s="160" t="s">
        <v>1123</v>
      </c>
      <c r="D154" s="189">
        <v>2021</v>
      </c>
      <c r="E154" s="95">
        <v>0.11799999999999999</v>
      </c>
      <c r="F154" s="95" t="s">
        <v>1230</v>
      </c>
      <c r="G154" s="95">
        <f t="shared" si="27"/>
        <v>0.11799999999999999</v>
      </c>
      <c r="H154" s="95">
        <f t="shared" si="28"/>
        <v>0.11799999999999999</v>
      </c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>
        <v>0.11799999999999999</v>
      </c>
      <c r="AD154" s="95"/>
      <c r="AE154" s="95"/>
      <c r="AF154" s="95">
        <f t="shared" si="32"/>
        <v>0.11799999999999999</v>
      </c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>
        <f t="shared" si="33"/>
        <v>0.11799999999999999</v>
      </c>
      <c r="AX154" s="95"/>
      <c r="AY154" s="95"/>
      <c r="AZ154" s="95">
        <f t="shared" si="26"/>
        <v>0.11799999999999999</v>
      </c>
      <c r="BA154" s="95"/>
    </row>
    <row r="155" spans="1:53" x14ac:dyDescent="0.25">
      <c r="A155" s="153" t="s">
        <v>1121</v>
      </c>
      <c r="B155" s="172" t="s">
        <v>797</v>
      </c>
      <c r="C155" s="160" t="s">
        <v>1125</v>
      </c>
      <c r="D155" s="189">
        <v>2021</v>
      </c>
      <c r="E155" s="95">
        <v>0.82599999999999996</v>
      </c>
      <c r="F155" s="95" t="s">
        <v>1230</v>
      </c>
      <c r="G155" s="95">
        <f t="shared" si="27"/>
        <v>0.82599999999999996</v>
      </c>
      <c r="H155" s="95">
        <f t="shared" si="28"/>
        <v>0.82599999999999996</v>
      </c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>
        <v>0.82599999999999996</v>
      </c>
      <c r="AD155" s="95"/>
      <c r="AE155" s="95"/>
      <c r="AF155" s="95">
        <f t="shared" si="32"/>
        <v>0.82599999999999996</v>
      </c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>
        <f t="shared" si="33"/>
        <v>0.82599999999999996</v>
      </c>
      <c r="AX155" s="95"/>
      <c r="AY155" s="95"/>
      <c r="AZ155" s="95">
        <f t="shared" si="26"/>
        <v>0.82599999999999996</v>
      </c>
      <c r="BA155" s="95"/>
    </row>
    <row r="156" spans="1:53" ht="30" x14ac:dyDescent="0.25">
      <c r="A156" s="153" t="s">
        <v>1124</v>
      </c>
      <c r="B156" s="175" t="s">
        <v>1091</v>
      </c>
      <c r="C156" s="160" t="s">
        <v>1127</v>
      </c>
      <c r="D156" s="189">
        <v>2021</v>
      </c>
      <c r="E156" s="95">
        <v>0.11799999999999999</v>
      </c>
      <c r="F156" s="95" t="s">
        <v>1230</v>
      </c>
      <c r="G156" s="95">
        <f t="shared" si="27"/>
        <v>0.11799999999999999</v>
      </c>
      <c r="H156" s="95">
        <f t="shared" si="28"/>
        <v>0.11799999999999999</v>
      </c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>
        <v>0.11799999999999999</v>
      </c>
      <c r="AD156" s="95"/>
      <c r="AE156" s="95"/>
      <c r="AF156" s="95">
        <f t="shared" si="32"/>
        <v>0.11799999999999999</v>
      </c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>
        <f t="shared" si="33"/>
        <v>0.11799999999999999</v>
      </c>
      <c r="AX156" s="95"/>
      <c r="AY156" s="95"/>
      <c r="AZ156" s="95">
        <f t="shared" si="26"/>
        <v>0.11799999999999999</v>
      </c>
      <c r="BA156" s="95"/>
    </row>
    <row r="157" spans="1:53" x14ac:dyDescent="0.25">
      <c r="A157" s="153" t="s">
        <v>1126</v>
      </c>
      <c r="B157" s="175" t="s">
        <v>984</v>
      </c>
      <c r="C157" s="160" t="s">
        <v>985</v>
      </c>
      <c r="D157" s="189">
        <v>2020</v>
      </c>
      <c r="E157" s="95">
        <v>7.0799999999999992</v>
      </c>
      <c r="F157" s="95" t="s">
        <v>1230</v>
      </c>
      <c r="G157" s="95">
        <f t="shared" si="27"/>
        <v>7.0799999999999992</v>
      </c>
      <c r="H157" s="95">
        <f t="shared" si="28"/>
        <v>7.0799999999999992</v>
      </c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>
        <v>1.18</v>
      </c>
      <c r="Y157" s="95"/>
      <c r="Z157" s="95"/>
      <c r="AA157" s="95">
        <f t="shared" si="31"/>
        <v>1.18</v>
      </c>
      <c r="AB157" s="95"/>
      <c r="AC157" s="95">
        <v>5.8999999999999995</v>
      </c>
      <c r="AD157" s="95"/>
      <c r="AE157" s="95"/>
      <c r="AF157" s="95">
        <f t="shared" si="32"/>
        <v>5.8999999999999995</v>
      </c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>
        <f t="shared" si="33"/>
        <v>7.0799999999999992</v>
      </c>
      <c r="AX157" s="95"/>
      <c r="AY157" s="95"/>
      <c r="AZ157" s="95">
        <f t="shared" si="26"/>
        <v>7.0799999999999992</v>
      </c>
      <c r="BA157" s="95"/>
    </row>
    <row r="158" spans="1:53" x14ac:dyDescent="0.25">
      <c r="A158" s="153" t="s">
        <v>983</v>
      </c>
      <c r="B158" s="175" t="s">
        <v>987</v>
      </c>
      <c r="C158" s="160" t="s">
        <v>988</v>
      </c>
      <c r="D158" s="189">
        <v>2020</v>
      </c>
      <c r="E158" s="95">
        <v>6.4899999999999993</v>
      </c>
      <c r="F158" s="95" t="s">
        <v>1230</v>
      </c>
      <c r="G158" s="95">
        <f t="shared" si="27"/>
        <v>6.4899999999999993</v>
      </c>
      <c r="H158" s="95">
        <f t="shared" si="28"/>
        <v>6.4899999999999993</v>
      </c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>
        <v>0.59</v>
      </c>
      <c r="Y158" s="95"/>
      <c r="Z158" s="95"/>
      <c r="AA158" s="95">
        <f t="shared" si="31"/>
        <v>0.59</v>
      </c>
      <c r="AB158" s="95"/>
      <c r="AC158" s="95">
        <v>5.8999999999999995</v>
      </c>
      <c r="AD158" s="95"/>
      <c r="AE158" s="95"/>
      <c r="AF158" s="95">
        <f t="shared" si="32"/>
        <v>5.8999999999999995</v>
      </c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>
        <f t="shared" si="33"/>
        <v>6.4899999999999993</v>
      </c>
      <c r="AX158" s="95"/>
      <c r="AY158" s="95"/>
      <c r="AZ158" s="95">
        <f t="shared" si="26"/>
        <v>6.4899999999999993</v>
      </c>
      <c r="BA158" s="95"/>
    </row>
    <row r="159" spans="1:53" s="120" customFormat="1" x14ac:dyDescent="0.25">
      <c r="A159" s="156" t="s">
        <v>402</v>
      </c>
      <c r="B159" s="157" t="s">
        <v>403</v>
      </c>
      <c r="C159" s="156" t="s">
        <v>95</v>
      </c>
      <c r="D159" s="94">
        <v>0</v>
      </c>
      <c r="E159" s="94">
        <f>SUM(E160:E172)</f>
        <v>120.51799999999999</v>
      </c>
      <c r="F159" s="94">
        <v>0</v>
      </c>
      <c r="G159" s="94">
        <f t="shared" si="27"/>
        <v>111.33099999999997</v>
      </c>
      <c r="H159" s="94">
        <f t="shared" si="28"/>
        <v>111.33099999999997</v>
      </c>
      <c r="I159" s="94">
        <f>SUM(I160:I172)</f>
        <v>0.35199999999999998</v>
      </c>
      <c r="J159" s="94"/>
      <c r="K159" s="94"/>
      <c r="L159" s="94">
        <f>SUM(L160:L172)</f>
        <v>0.35199999999999998</v>
      </c>
      <c r="M159" s="94"/>
      <c r="N159" s="94">
        <f>SUM(N160:N172)</f>
        <v>13.097999999999999</v>
      </c>
      <c r="O159" s="94"/>
      <c r="P159" s="94"/>
      <c r="Q159" s="94">
        <f>SUM(Q160:Q172)</f>
        <v>13.097999999999999</v>
      </c>
      <c r="R159" s="94"/>
      <c r="S159" s="94">
        <f>SUM(S160:S172)</f>
        <v>40.120000000000005</v>
      </c>
      <c r="T159" s="94"/>
      <c r="U159" s="94"/>
      <c r="V159" s="94">
        <f>SUM(V160:V172)</f>
        <v>40.120000000000005</v>
      </c>
      <c r="W159" s="94"/>
      <c r="X159" s="94">
        <f>SUM(X160:X172)</f>
        <v>38.822000000000003</v>
      </c>
      <c r="Y159" s="94"/>
      <c r="Z159" s="94"/>
      <c r="AA159" s="94">
        <f>SUM(AA160:AA172)</f>
        <v>38.822000000000003</v>
      </c>
      <c r="AB159" s="94"/>
      <c r="AC159" s="94">
        <f>SUM(AC160:AC172)</f>
        <v>18.938999999999997</v>
      </c>
      <c r="AD159" s="94"/>
      <c r="AE159" s="94"/>
      <c r="AF159" s="94">
        <f>SUM(AF160:AF172)</f>
        <v>18.938999999999997</v>
      </c>
      <c r="AG159" s="94"/>
      <c r="AH159" s="94">
        <f t="shared" ref="AH159:AW159" si="36">SUM(AH160:AH172)</f>
        <v>0</v>
      </c>
      <c r="AI159" s="94">
        <f t="shared" si="36"/>
        <v>0</v>
      </c>
      <c r="AJ159" s="94">
        <f t="shared" si="36"/>
        <v>0</v>
      </c>
      <c r="AK159" s="94">
        <f t="shared" si="36"/>
        <v>0</v>
      </c>
      <c r="AL159" s="94">
        <f t="shared" si="36"/>
        <v>0</v>
      </c>
      <c r="AM159" s="94">
        <f t="shared" si="36"/>
        <v>0</v>
      </c>
      <c r="AN159" s="94">
        <f t="shared" si="36"/>
        <v>0</v>
      </c>
      <c r="AO159" s="94">
        <f t="shared" si="36"/>
        <v>0</v>
      </c>
      <c r="AP159" s="94">
        <f t="shared" si="36"/>
        <v>0</v>
      </c>
      <c r="AQ159" s="94">
        <f t="shared" si="36"/>
        <v>0</v>
      </c>
      <c r="AR159" s="94">
        <f t="shared" si="36"/>
        <v>0</v>
      </c>
      <c r="AS159" s="94">
        <f t="shared" si="36"/>
        <v>0</v>
      </c>
      <c r="AT159" s="94">
        <f t="shared" si="36"/>
        <v>0</v>
      </c>
      <c r="AU159" s="94">
        <f t="shared" si="36"/>
        <v>0</v>
      </c>
      <c r="AV159" s="94">
        <f t="shared" si="36"/>
        <v>0</v>
      </c>
      <c r="AW159" s="94">
        <f t="shared" si="36"/>
        <v>111.33099999999997</v>
      </c>
      <c r="AX159" s="94"/>
      <c r="AY159" s="94"/>
      <c r="AZ159" s="94">
        <f>SUM(AZ160:AZ172)</f>
        <v>111.33099999999997</v>
      </c>
      <c r="BA159" s="94"/>
    </row>
    <row r="160" spans="1:53" ht="30" x14ac:dyDescent="0.25">
      <c r="A160" s="153" t="s">
        <v>1194</v>
      </c>
      <c r="B160" s="154" t="s">
        <v>405</v>
      </c>
      <c r="C160" s="153" t="s">
        <v>406</v>
      </c>
      <c r="D160" s="187">
        <v>2016</v>
      </c>
      <c r="E160" s="95">
        <v>9.5389999999999997</v>
      </c>
      <c r="F160" s="95" t="s">
        <v>1230</v>
      </c>
      <c r="G160" s="95">
        <f t="shared" si="27"/>
        <v>0.35199999999999998</v>
      </c>
      <c r="H160" s="95">
        <f t="shared" si="28"/>
        <v>0.35199999999999998</v>
      </c>
      <c r="I160" s="95">
        <v>0.35199999999999998</v>
      </c>
      <c r="J160" s="95"/>
      <c r="K160" s="95"/>
      <c r="L160" s="95">
        <v>0.35199999999999998</v>
      </c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>
        <f t="shared" si="33"/>
        <v>0.35199999999999998</v>
      </c>
      <c r="AX160" s="95"/>
      <c r="AY160" s="95"/>
      <c r="AZ160" s="95">
        <f t="shared" si="26"/>
        <v>0.35199999999999998</v>
      </c>
      <c r="BA160" s="95"/>
    </row>
    <row r="161" spans="1:53" x14ac:dyDescent="0.25">
      <c r="A161" s="153" t="s">
        <v>1195</v>
      </c>
      <c r="B161" s="164" t="s">
        <v>634</v>
      </c>
      <c r="C161" s="160" t="s">
        <v>635</v>
      </c>
      <c r="D161" s="189">
        <v>2018</v>
      </c>
      <c r="E161" s="95">
        <v>2.36</v>
      </c>
      <c r="F161" s="95" t="s">
        <v>1230</v>
      </c>
      <c r="G161" s="95">
        <f t="shared" si="27"/>
        <v>2.36</v>
      </c>
      <c r="H161" s="95">
        <f t="shared" si="28"/>
        <v>2.36</v>
      </c>
      <c r="I161" s="95"/>
      <c r="J161" s="95"/>
      <c r="K161" s="95"/>
      <c r="L161" s="95"/>
      <c r="M161" s="95"/>
      <c r="N161" s="95">
        <v>2.36</v>
      </c>
      <c r="O161" s="95"/>
      <c r="P161" s="95"/>
      <c r="Q161" s="95">
        <f t="shared" si="29"/>
        <v>2.36</v>
      </c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>
        <f t="shared" si="33"/>
        <v>2.36</v>
      </c>
      <c r="AX161" s="95"/>
      <c r="AY161" s="95"/>
      <c r="AZ161" s="95">
        <f t="shared" si="26"/>
        <v>2.36</v>
      </c>
      <c r="BA161" s="95"/>
    </row>
    <row r="162" spans="1:53" ht="31.5" x14ac:dyDescent="0.25">
      <c r="A162" s="153" t="s">
        <v>1196</v>
      </c>
      <c r="B162" s="164" t="s">
        <v>637</v>
      </c>
      <c r="C162" s="160" t="s">
        <v>638</v>
      </c>
      <c r="D162" s="189">
        <v>2018</v>
      </c>
      <c r="E162" s="95">
        <v>8.85</v>
      </c>
      <c r="F162" s="95" t="s">
        <v>1230</v>
      </c>
      <c r="G162" s="95">
        <f t="shared" si="27"/>
        <v>8.85</v>
      </c>
      <c r="H162" s="95">
        <f t="shared" si="28"/>
        <v>8.85</v>
      </c>
      <c r="I162" s="95"/>
      <c r="J162" s="95"/>
      <c r="K162" s="95"/>
      <c r="L162" s="95"/>
      <c r="M162" s="95"/>
      <c r="N162" s="95">
        <v>0.59</v>
      </c>
      <c r="O162" s="95"/>
      <c r="P162" s="95"/>
      <c r="Q162" s="95">
        <f t="shared" si="29"/>
        <v>0.59</v>
      </c>
      <c r="R162" s="95"/>
      <c r="S162" s="95">
        <v>8.26</v>
      </c>
      <c r="T162" s="95"/>
      <c r="U162" s="95"/>
      <c r="V162" s="95">
        <f t="shared" si="30"/>
        <v>8.26</v>
      </c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>
        <f t="shared" si="33"/>
        <v>8.85</v>
      </c>
      <c r="AX162" s="95"/>
      <c r="AY162" s="95"/>
      <c r="AZ162" s="95">
        <f t="shared" si="26"/>
        <v>8.85</v>
      </c>
      <c r="BA162" s="95"/>
    </row>
    <row r="163" spans="1:53" x14ac:dyDescent="0.25">
      <c r="A163" s="153" t="s">
        <v>404</v>
      </c>
      <c r="B163" s="172" t="s">
        <v>640</v>
      </c>
      <c r="C163" s="160" t="s">
        <v>641</v>
      </c>
      <c r="D163" s="189">
        <v>2018</v>
      </c>
      <c r="E163" s="95">
        <v>5.31</v>
      </c>
      <c r="F163" s="95" t="s">
        <v>1230</v>
      </c>
      <c r="G163" s="95">
        <f t="shared" si="27"/>
        <v>5.31</v>
      </c>
      <c r="H163" s="95">
        <f t="shared" si="28"/>
        <v>5.31</v>
      </c>
      <c r="I163" s="95"/>
      <c r="J163" s="95"/>
      <c r="K163" s="95"/>
      <c r="L163" s="95"/>
      <c r="M163" s="95"/>
      <c r="N163" s="95">
        <v>0.59</v>
      </c>
      <c r="O163" s="95"/>
      <c r="P163" s="95"/>
      <c r="Q163" s="95">
        <f t="shared" si="29"/>
        <v>0.59</v>
      </c>
      <c r="R163" s="95"/>
      <c r="S163" s="95">
        <v>4.72</v>
      </c>
      <c r="T163" s="95"/>
      <c r="U163" s="95"/>
      <c r="V163" s="95">
        <f t="shared" si="30"/>
        <v>4.72</v>
      </c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>
        <f t="shared" si="33"/>
        <v>5.31</v>
      </c>
      <c r="AX163" s="95"/>
      <c r="AY163" s="95"/>
      <c r="AZ163" s="95">
        <f t="shared" si="26"/>
        <v>5.31</v>
      </c>
      <c r="BA163" s="95"/>
    </row>
    <row r="164" spans="1:53" x14ac:dyDescent="0.25">
      <c r="A164" s="153" t="s">
        <v>633</v>
      </c>
      <c r="B164" s="175" t="s">
        <v>643</v>
      </c>
      <c r="C164" s="160" t="s">
        <v>644</v>
      </c>
      <c r="D164" s="189">
        <v>2018</v>
      </c>
      <c r="E164" s="95">
        <v>3.3039999999999998</v>
      </c>
      <c r="F164" s="95" t="s">
        <v>1230</v>
      </c>
      <c r="G164" s="95">
        <f t="shared" si="27"/>
        <v>3.3039999999999998</v>
      </c>
      <c r="H164" s="95">
        <f t="shared" si="28"/>
        <v>3.3039999999999998</v>
      </c>
      <c r="I164" s="95"/>
      <c r="J164" s="95"/>
      <c r="K164" s="95"/>
      <c r="L164" s="95"/>
      <c r="M164" s="95"/>
      <c r="N164" s="95">
        <v>3.3039999999999998</v>
      </c>
      <c r="O164" s="95"/>
      <c r="P164" s="95"/>
      <c r="Q164" s="95">
        <f t="shared" si="29"/>
        <v>3.3039999999999998</v>
      </c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>
        <f t="shared" si="33"/>
        <v>3.3039999999999998</v>
      </c>
      <c r="AX164" s="95"/>
      <c r="AY164" s="95"/>
      <c r="AZ164" s="95">
        <f t="shared" si="26"/>
        <v>3.3039999999999998</v>
      </c>
      <c r="BA164" s="95"/>
    </row>
    <row r="165" spans="1:53" x14ac:dyDescent="0.25">
      <c r="A165" s="153" t="s">
        <v>636</v>
      </c>
      <c r="B165" s="164" t="s">
        <v>1129</v>
      </c>
      <c r="C165" s="160" t="s">
        <v>1130</v>
      </c>
      <c r="D165" s="189">
        <v>2021</v>
      </c>
      <c r="E165" s="95">
        <v>0.59</v>
      </c>
      <c r="F165" s="95" t="s">
        <v>1230</v>
      </c>
      <c r="G165" s="95">
        <f t="shared" si="27"/>
        <v>0.59</v>
      </c>
      <c r="H165" s="95">
        <f t="shared" si="28"/>
        <v>0.59</v>
      </c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>
        <v>0.59</v>
      </c>
      <c r="AD165" s="95"/>
      <c r="AE165" s="95"/>
      <c r="AF165" s="95">
        <f t="shared" si="32"/>
        <v>0.59</v>
      </c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>
        <f t="shared" si="33"/>
        <v>0.59</v>
      </c>
      <c r="AX165" s="95"/>
      <c r="AY165" s="95"/>
      <c r="AZ165" s="95">
        <f t="shared" si="26"/>
        <v>0.59</v>
      </c>
      <c r="BA165" s="95"/>
    </row>
    <row r="166" spans="1:53" x14ac:dyDescent="0.25">
      <c r="A166" s="153" t="s">
        <v>639</v>
      </c>
      <c r="B166" s="175" t="s">
        <v>579</v>
      </c>
      <c r="C166" s="160" t="s">
        <v>646</v>
      </c>
      <c r="D166" s="189">
        <v>2018</v>
      </c>
      <c r="E166" s="95">
        <v>2.95</v>
      </c>
      <c r="F166" s="95" t="s">
        <v>1230</v>
      </c>
      <c r="G166" s="95">
        <f t="shared" si="27"/>
        <v>2.95</v>
      </c>
      <c r="H166" s="95">
        <f t="shared" si="28"/>
        <v>2.95</v>
      </c>
      <c r="I166" s="95"/>
      <c r="J166" s="95"/>
      <c r="K166" s="95"/>
      <c r="L166" s="95"/>
      <c r="M166" s="95"/>
      <c r="N166" s="95">
        <v>0.35399999999999998</v>
      </c>
      <c r="O166" s="95"/>
      <c r="P166" s="95"/>
      <c r="Q166" s="95">
        <f t="shared" si="29"/>
        <v>0.35399999999999998</v>
      </c>
      <c r="R166" s="95"/>
      <c r="S166" s="95">
        <v>2.5960000000000001</v>
      </c>
      <c r="T166" s="95"/>
      <c r="U166" s="95"/>
      <c r="V166" s="95">
        <f t="shared" si="30"/>
        <v>2.5960000000000001</v>
      </c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>
        <f t="shared" si="33"/>
        <v>2.95</v>
      </c>
      <c r="AX166" s="95"/>
      <c r="AY166" s="95"/>
      <c r="AZ166" s="95">
        <f t="shared" si="26"/>
        <v>2.95</v>
      </c>
      <c r="BA166" s="95"/>
    </row>
    <row r="167" spans="1:53" x14ac:dyDescent="0.25">
      <c r="A167" s="153" t="s">
        <v>642</v>
      </c>
      <c r="B167" s="175" t="s">
        <v>648</v>
      </c>
      <c r="C167" s="160" t="s">
        <v>649</v>
      </c>
      <c r="D167" s="189">
        <v>2018</v>
      </c>
      <c r="E167" s="95">
        <v>29.5</v>
      </c>
      <c r="F167" s="95" t="s">
        <v>1230</v>
      </c>
      <c r="G167" s="95">
        <f t="shared" si="27"/>
        <v>29.5</v>
      </c>
      <c r="H167" s="95">
        <f t="shared" si="28"/>
        <v>29.5</v>
      </c>
      <c r="I167" s="95"/>
      <c r="J167" s="95"/>
      <c r="K167" s="95"/>
      <c r="L167" s="95"/>
      <c r="M167" s="95"/>
      <c r="N167" s="95">
        <v>5.8999999999999995</v>
      </c>
      <c r="O167" s="95"/>
      <c r="P167" s="95"/>
      <c r="Q167" s="95">
        <f t="shared" si="29"/>
        <v>5.8999999999999995</v>
      </c>
      <c r="R167" s="95"/>
      <c r="S167" s="95">
        <v>9.44</v>
      </c>
      <c r="T167" s="95"/>
      <c r="U167" s="95"/>
      <c r="V167" s="95">
        <f t="shared" si="30"/>
        <v>9.44</v>
      </c>
      <c r="W167" s="95"/>
      <c r="X167" s="95">
        <v>14.16</v>
      </c>
      <c r="Y167" s="95"/>
      <c r="Z167" s="95"/>
      <c r="AA167" s="95">
        <f t="shared" si="31"/>
        <v>14.16</v>
      </c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>
        <f t="shared" si="33"/>
        <v>29.5</v>
      </c>
      <c r="AX167" s="95"/>
      <c r="AY167" s="95"/>
      <c r="AZ167" s="95">
        <f t="shared" si="26"/>
        <v>29.5</v>
      </c>
      <c r="BA167" s="95"/>
    </row>
    <row r="168" spans="1:53" x14ac:dyDescent="0.25">
      <c r="A168" s="153" t="s">
        <v>1128</v>
      </c>
      <c r="B168" s="175" t="s">
        <v>849</v>
      </c>
      <c r="C168" s="160" t="s">
        <v>850</v>
      </c>
      <c r="D168" s="190">
        <v>2019</v>
      </c>
      <c r="E168" s="95">
        <v>33.983999999999995</v>
      </c>
      <c r="F168" s="95" t="s">
        <v>1230</v>
      </c>
      <c r="G168" s="95">
        <f t="shared" si="27"/>
        <v>33.984000000000002</v>
      </c>
      <c r="H168" s="95">
        <f t="shared" si="28"/>
        <v>33.984000000000002</v>
      </c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>
        <v>14.16</v>
      </c>
      <c r="T168" s="95"/>
      <c r="U168" s="95"/>
      <c r="V168" s="95">
        <f t="shared" si="30"/>
        <v>14.16</v>
      </c>
      <c r="W168" s="95"/>
      <c r="X168" s="95">
        <v>14.16</v>
      </c>
      <c r="Y168" s="95"/>
      <c r="Z168" s="95"/>
      <c r="AA168" s="95">
        <f t="shared" si="31"/>
        <v>14.16</v>
      </c>
      <c r="AB168" s="95"/>
      <c r="AC168" s="95">
        <v>5.6639999999999997</v>
      </c>
      <c r="AD168" s="95"/>
      <c r="AE168" s="95"/>
      <c r="AF168" s="95">
        <f t="shared" si="32"/>
        <v>5.6639999999999997</v>
      </c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>
        <f t="shared" si="33"/>
        <v>33.984000000000002</v>
      </c>
      <c r="AX168" s="95"/>
      <c r="AY168" s="95"/>
      <c r="AZ168" s="95">
        <f t="shared" si="26"/>
        <v>33.984000000000002</v>
      </c>
      <c r="BA168" s="95"/>
    </row>
    <row r="169" spans="1:53" x14ac:dyDescent="0.25">
      <c r="A169" s="153" t="s">
        <v>645</v>
      </c>
      <c r="B169" s="175" t="s">
        <v>990</v>
      </c>
      <c r="C169" s="160" t="s">
        <v>991</v>
      </c>
      <c r="D169" s="189">
        <v>2020</v>
      </c>
      <c r="E169" s="95">
        <v>1.4749999999999996</v>
      </c>
      <c r="F169" s="95" t="s">
        <v>1230</v>
      </c>
      <c r="G169" s="95">
        <f t="shared" si="27"/>
        <v>1.4749999999999996</v>
      </c>
      <c r="H169" s="95">
        <f t="shared" si="28"/>
        <v>1.4749999999999996</v>
      </c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>
        <v>0.11799999999999999</v>
      </c>
      <c r="Y169" s="95"/>
      <c r="Z169" s="95"/>
      <c r="AA169" s="95">
        <f t="shared" si="31"/>
        <v>0.11799999999999999</v>
      </c>
      <c r="AB169" s="95"/>
      <c r="AC169" s="95">
        <v>1.3569999999999998</v>
      </c>
      <c r="AD169" s="95"/>
      <c r="AE169" s="95"/>
      <c r="AF169" s="95">
        <f t="shared" si="32"/>
        <v>1.3569999999999998</v>
      </c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>
        <f t="shared" si="33"/>
        <v>1.4749999999999996</v>
      </c>
      <c r="AX169" s="95"/>
      <c r="AY169" s="95"/>
      <c r="AZ169" s="95">
        <f t="shared" si="26"/>
        <v>1.4749999999999996</v>
      </c>
      <c r="BA169" s="95"/>
    </row>
    <row r="170" spans="1:53" x14ac:dyDescent="0.25">
      <c r="A170" s="153" t="s">
        <v>647</v>
      </c>
      <c r="B170" s="175" t="s">
        <v>852</v>
      </c>
      <c r="C170" s="160" t="s">
        <v>853</v>
      </c>
      <c r="D170" s="189">
        <v>2019</v>
      </c>
      <c r="E170" s="95">
        <v>21.712</v>
      </c>
      <c r="F170" s="95" t="s">
        <v>1230</v>
      </c>
      <c r="G170" s="95">
        <f t="shared" si="27"/>
        <v>21.712</v>
      </c>
      <c r="H170" s="95">
        <f t="shared" si="28"/>
        <v>21.712</v>
      </c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>
        <v>0.94399999999999995</v>
      </c>
      <c r="T170" s="95"/>
      <c r="U170" s="95"/>
      <c r="V170" s="95">
        <f t="shared" si="30"/>
        <v>0.94399999999999995</v>
      </c>
      <c r="W170" s="95"/>
      <c r="X170" s="95">
        <v>10.384</v>
      </c>
      <c r="Y170" s="95"/>
      <c r="Z170" s="95"/>
      <c r="AA170" s="95">
        <f t="shared" si="31"/>
        <v>10.384</v>
      </c>
      <c r="AB170" s="95"/>
      <c r="AC170" s="95">
        <v>10.384</v>
      </c>
      <c r="AD170" s="95"/>
      <c r="AE170" s="95"/>
      <c r="AF170" s="95">
        <f t="shared" si="32"/>
        <v>10.384</v>
      </c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>
        <f t="shared" si="33"/>
        <v>21.712</v>
      </c>
      <c r="AX170" s="95"/>
      <c r="AY170" s="95"/>
      <c r="AZ170" s="95">
        <f t="shared" si="26"/>
        <v>21.712</v>
      </c>
      <c r="BA170" s="95"/>
    </row>
    <row r="171" spans="1:53" x14ac:dyDescent="0.25">
      <c r="A171" s="153" t="s">
        <v>848</v>
      </c>
      <c r="B171" s="175" t="s">
        <v>1088</v>
      </c>
      <c r="C171" s="160" t="s">
        <v>1132</v>
      </c>
      <c r="D171" s="189">
        <v>2021</v>
      </c>
      <c r="E171" s="95">
        <v>0.82599999999999996</v>
      </c>
      <c r="F171" s="95" t="s">
        <v>1230</v>
      </c>
      <c r="G171" s="95">
        <f t="shared" si="27"/>
        <v>0.82599999999999996</v>
      </c>
      <c r="H171" s="95">
        <f t="shared" si="28"/>
        <v>0.82599999999999996</v>
      </c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>
        <v>0.82599999999999996</v>
      </c>
      <c r="AD171" s="95"/>
      <c r="AE171" s="95"/>
      <c r="AF171" s="95">
        <f t="shared" si="32"/>
        <v>0.82599999999999996</v>
      </c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>
        <f t="shared" si="33"/>
        <v>0.82599999999999996</v>
      </c>
      <c r="AX171" s="95"/>
      <c r="AY171" s="95"/>
      <c r="AZ171" s="95">
        <f t="shared" si="26"/>
        <v>0.82599999999999996</v>
      </c>
      <c r="BA171" s="95"/>
    </row>
    <row r="172" spans="1:53" ht="30" x14ac:dyDescent="0.25">
      <c r="A172" s="153" t="s">
        <v>989</v>
      </c>
      <c r="B172" s="175" t="s">
        <v>1091</v>
      </c>
      <c r="C172" s="160" t="s">
        <v>1134</v>
      </c>
      <c r="D172" s="189">
        <v>2021</v>
      </c>
      <c r="E172" s="95">
        <v>0.11799999999999999</v>
      </c>
      <c r="F172" s="95" t="s">
        <v>1230</v>
      </c>
      <c r="G172" s="95">
        <f t="shared" si="27"/>
        <v>0.11799999999999999</v>
      </c>
      <c r="H172" s="95">
        <f t="shared" si="28"/>
        <v>0.11799999999999999</v>
      </c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>
        <v>0.11799999999999999</v>
      </c>
      <c r="AD172" s="95"/>
      <c r="AE172" s="95"/>
      <c r="AF172" s="95">
        <f t="shared" si="32"/>
        <v>0.11799999999999999</v>
      </c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>
        <f t="shared" si="33"/>
        <v>0.11799999999999999</v>
      </c>
      <c r="AX172" s="95"/>
      <c r="AY172" s="95"/>
      <c r="AZ172" s="95">
        <f t="shared" si="26"/>
        <v>0.11799999999999999</v>
      </c>
      <c r="BA172" s="95"/>
    </row>
    <row r="173" spans="1:53" s="120" customFormat="1" x14ac:dyDescent="0.25">
      <c r="A173" s="156" t="s">
        <v>407</v>
      </c>
      <c r="B173" s="157" t="s">
        <v>408</v>
      </c>
      <c r="C173" s="156" t="s">
        <v>95</v>
      </c>
      <c r="D173" s="94">
        <v>0</v>
      </c>
      <c r="E173" s="94">
        <f>SUM(E174:E184)</f>
        <v>69.399999999999991</v>
      </c>
      <c r="F173" s="94">
        <v>0</v>
      </c>
      <c r="G173" s="94">
        <f t="shared" si="27"/>
        <v>65.092999999999989</v>
      </c>
      <c r="H173" s="94">
        <f t="shared" si="28"/>
        <v>65.092999999999989</v>
      </c>
      <c r="I173" s="94">
        <f>SUM(I174:I184)</f>
        <v>7.0999999999999994E-2</v>
      </c>
      <c r="J173" s="94"/>
      <c r="K173" s="94"/>
      <c r="L173" s="94">
        <f>SUM(L174:L184)</f>
        <v>7.0999999999999994E-2</v>
      </c>
      <c r="M173" s="94"/>
      <c r="N173" s="94">
        <f>SUM(N174:N184)</f>
        <v>12.157999999999999</v>
      </c>
      <c r="O173" s="94"/>
      <c r="P173" s="94"/>
      <c r="Q173" s="94">
        <f>SUM(Q174:Q184)</f>
        <v>12.157999999999999</v>
      </c>
      <c r="R173" s="94"/>
      <c r="S173" s="94">
        <f>SUM(S174:S184)</f>
        <v>19.941999999999997</v>
      </c>
      <c r="T173" s="94"/>
      <c r="U173" s="94"/>
      <c r="V173" s="94">
        <f>SUM(V174:V184)</f>
        <v>19.941999999999997</v>
      </c>
      <c r="W173" s="94"/>
      <c r="X173" s="94">
        <f>SUM(X174:X184)</f>
        <v>8.4960000000000004</v>
      </c>
      <c r="Y173" s="94"/>
      <c r="Z173" s="94"/>
      <c r="AA173" s="94">
        <f>SUM(AA174:AA184)</f>
        <v>8.4960000000000004</v>
      </c>
      <c r="AB173" s="94"/>
      <c r="AC173" s="94">
        <f>SUM(AC174:AC184)</f>
        <v>24.426000000000002</v>
      </c>
      <c r="AD173" s="94"/>
      <c r="AE173" s="94"/>
      <c r="AF173" s="94">
        <f>SUM(AF174:AF184)</f>
        <v>24.426000000000002</v>
      </c>
      <c r="AG173" s="94"/>
      <c r="AH173" s="94">
        <f t="shared" ref="AH173:AW173" si="37">SUM(AH174:AH184)</f>
        <v>0</v>
      </c>
      <c r="AI173" s="94">
        <f t="shared" si="37"/>
        <v>0</v>
      </c>
      <c r="AJ173" s="94">
        <f t="shared" si="37"/>
        <v>0</v>
      </c>
      <c r="AK173" s="94">
        <f t="shared" si="37"/>
        <v>0</v>
      </c>
      <c r="AL173" s="94">
        <f t="shared" si="37"/>
        <v>0</v>
      </c>
      <c r="AM173" s="94">
        <f t="shared" si="37"/>
        <v>0</v>
      </c>
      <c r="AN173" s="94">
        <f t="shared" si="37"/>
        <v>0</v>
      </c>
      <c r="AO173" s="94">
        <f t="shared" si="37"/>
        <v>0</v>
      </c>
      <c r="AP173" s="94">
        <f t="shared" si="37"/>
        <v>0</v>
      </c>
      <c r="AQ173" s="94">
        <f t="shared" si="37"/>
        <v>0</v>
      </c>
      <c r="AR173" s="94">
        <f t="shared" si="37"/>
        <v>0</v>
      </c>
      <c r="AS173" s="94">
        <f t="shared" si="37"/>
        <v>0</v>
      </c>
      <c r="AT173" s="94">
        <f t="shared" si="37"/>
        <v>0</v>
      </c>
      <c r="AU173" s="94">
        <f t="shared" si="37"/>
        <v>0</v>
      </c>
      <c r="AV173" s="94">
        <f t="shared" si="37"/>
        <v>0</v>
      </c>
      <c r="AW173" s="94">
        <f t="shared" si="37"/>
        <v>65.092999999999989</v>
      </c>
      <c r="AX173" s="94"/>
      <c r="AY173" s="94"/>
      <c r="AZ173" s="94">
        <f>SUM(AZ174:AZ184)</f>
        <v>65.092999999999989</v>
      </c>
      <c r="BA173" s="94"/>
    </row>
    <row r="174" spans="1:53" ht="30" x14ac:dyDescent="0.25">
      <c r="A174" s="153" t="s">
        <v>409</v>
      </c>
      <c r="B174" s="154" t="s">
        <v>410</v>
      </c>
      <c r="C174" s="153" t="s">
        <v>411</v>
      </c>
      <c r="D174" s="187">
        <v>2016</v>
      </c>
      <c r="E174" s="95">
        <v>4.3779999999999992</v>
      </c>
      <c r="F174" s="95" t="s">
        <v>1230</v>
      </c>
      <c r="G174" s="95">
        <f t="shared" si="27"/>
        <v>7.0999999999999994E-2</v>
      </c>
      <c r="H174" s="95">
        <f t="shared" si="28"/>
        <v>7.0999999999999994E-2</v>
      </c>
      <c r="I174" s="95">
        <v>7.0999999999999994E-2</v>
      </c>
      <c r="J174" s="95"/>
      <c r="K174" s="95"/>
      <c r="L174" s="95">
        <v>7.0999999999999994E-2</v>
      </c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>
        <f t="shared" si="33"/>
        <v>7.0999999999999994E-2</v>
      </c>
      <c r="AX174" s="95"/>
      <c r="AY174" s="95"/>
      <c r="AZ174" s="95">
        <f t="shared" si="26"/>
        <v>7.0999999999999994E-2</v>
      </c>
      <c r="BA174" s="95"/>
    </row>
    <row r="175" spans="1:53" x14ac:dyDescent="0.25">
      <c r="A175" s="153" t="s">
        <v>1197</v>
      </c>
      <c r="B175" s="175" t="s">
        <v>855</v>
      </c>
      <c r="C175" s="160" t="s">
        <v>856</v>
      </c>
      <c r="D175" s="187">
        <v>2018</v>
      </c>
      <c r="E175" s="95">
        <v>3.0680000000000001</v>
      </c>
      <c r="F175" s="95" t="s">
        <v>1229</v>
      </c>
      <c r="G175" s="95">
        <f t="shared" ref="G175:G229" si="38">AW175</f>
        <v>3.0680000000000001</v>
      </c>
      <c r="H175" s="95">
        <f t="shared" ref="H175:H229" si="39">AW175</f>
        <v>3.0680000000000001</v>
      </c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>
        <v>3.0680000000000001</v>
      </c>
      <c r="T175" s="95"/>
      <c r="U175" s="95"/>
      <c r="V175" s="95">
        <f t="shared" ref="V175:V228" si="40">S175</f>
        <v>3.0680000000000001</v>
      </c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>
        <f t="shared" ref="AW175:AW229" si="41">I175+N175+S175+X175+AC175</f>
        <v>3.0680000000000001</v>
      </c>
      <c r="AX175" s="95"/>
      <c r="AY175" s="95"/>
      <c r="AZ175" s="95">
        <f t="shared" ref="AZ175:AZ228" si="42">AW175</f>
        <v>3.0680000000000001</v>
      </c>
      <c r="BA175" s="95"/>
    </row>
    <row r="176" spans="1:53" x14ac:dyDescent="0.25">
      <c r="A176" s="153" t="s">
        <v>854</v>
      </c>
      <c r="B176" s="175" t="s">
        <v>643</v>
      </c>
      <c r="C176" s="160" t="s">
        <v>651</v>
      </c>
      <c r="D176" s="189">
        <v>2018</v>
      </c>
      <c r="E176" s="95">
        <v>3.3039999999999998</v>
      </c>
      <c r="F176" s="95" t="s">
        <v>1230</v>
      </c>
      <c r="G176" s="95">
        <f t="shared" si="38"/>
        <v>3.3039999999999998</v>
      </c>
      <c r="H176" s="95">
        <f t="shared" si="39"/>
        <v>3.3039999999999998</v>
      </c>
      <c r="I176" s="95"/>
      <c r="J176" s="95"/>
      <c r="K176" s="95"/>
      <c r="L176" s="95"/>
      <c r="M176" s="95"/>
      <c r="N176" s="95">
        <v>3.3039999999999998</v>
      </c>
      <c r="O176" s="95"/>
      <c r="P176" s="95"/>
      <c r="Q176" s="95">
        <f t="shared" ref="Q175:Q229" si="43">N176</f>
        <v>3.3039999999999998</v>
      </c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>
        <f t="shared" si="41"/>
        <v>3.3039999999999998</v>
      </c>
      <c r="AX176" s="95"/>
      <c r="AY176" s="95"/>
      <c r="AZ176" s="95">
        <f t="shared" si="42"/>
        <v>3.3039999999999998</v>
      </c>
      <c r="BA176" s="95"/>
    </row>
    <row r="177" spans="1:53" x14ac:dyDescent="0.25">
      <c r="A177" s="153" t="s">
        <v>1242</v>
      </c>
      <c r="B177" s="175" t="s">
        <v>579</v>
      </c>
      <c r="C177" s="160" t="s">
        <v>653</v>
      </c>
      <c r="D177" s="189">
        <v>2018</v>
      </c>
      <c r="E177" s="95">
        <v>2.95</v>
      </c>
      <c r="F177" s="95" t="s">
        <v>1230</v>
      </c>
      <c r="G177" s="95">
        <f t="shared" si="38"/>
        <v>2.95</v>
      </c>
      <c r="H177" s="95">
        <f t="shared" si="39"/>
        <v>2.95</v>
      </c>
      <c r="I177" s="95"/>
      <c r="J177" s="95"/>
      <c r="K177" s="95"/>
      <c r="L177" s="95"/>
      <c r="M177" s="95"/>
      <c r="N177" s="95">
        <v>0.35399999999999998</v>
      </c>
      <c r="O177" s="95"/>
      <c r="P177" s="95"/>
      <c r="Q177" s="95">
        <f t="shared" si="43"/>
        <v>0.35399999999999998</v>
      </c>
      <c r="R177" s="95"/>
      <c r="S177" s="95">
        <v>2.5960000000000001</v>
      </c>
      <c r="T177" s="95"/>
      <c r="U177" s="95"/>
      <c r="V177" s="95">
        <f t="shared" si="40"/>
        <v>2.5960000000000001</v>
      </c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>
        <f t="shared" si="41"/>
        <v>2.95</v>
      </c>
      <c r="AX177" s="95"/>
      <c r="AY177" s="95"/>
      <c r="AZ177" s="95">
        <f t="shared" si="42"/>
        <v>2.95</v>
      </c>
      <c r="BA177" s="95"/>
    </row>
    <row r="178" spans="1:53" x14ac:dyDescent="0.25">
      <c r="A178" s="153" t="s">
        <v>650</v>
      </c>
      <c r="B178" s="164" t="s">
        <v>858</v>
      </c>
      <c r="C178" s="160" t="s">
        <v>859</v>
      </c>
      <c r="D178" s="189">
        <v>2020</v>
      </c>
      <c r="E178" s="95">
        <v>7.08</v>
      </c>
      <c r="F178" s="95" t="s">
        <v>1230</v>
      </c>
      <c r="G178" s="95">
        <f t="shared" si="38"/>
        <v>7.08</v>
      </c>
      <c r="H178" s="95">
        <f t="shared" si="39"/>
        <v>7.08</v>
      </c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>
        <v>0.59</v>
      </c>
      <c r="T178" s="95"/>
      <c r="U178" s="95"/>
      <c r="V178" s="95">
        <f t="shared" si="40"/>
        <v>0.59</v>
      </c>
      <c r="W178" s="95"/>
      <c r="X178" s="95">
        <v>3.54</v>
      </c>
      <c r="Y178" s="95"/>
      <c r="Z178" s="95"/>
      <c r="AA178" s="95">
        <f t="shared" ref="AA175:AA229" si="44">X178</f>
        <v>3.54</v>
      </c>
      <c r="AB178" s="95"/>
      <c r="AC178" s="95">
        <v>2.9499999999999997</v>
      </c>
      <c r="AD178" s="95"/>
      <c r="AE178" s="95"/>
      <c r="AF178" s="95">
        <f t="shared" ref="AF175:AF229" si="45">AC178</f>
        <v>2.9499999999999997</v>
      </c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>
        <f t="shared" si="41"/>
        <v>7.08</v>
      </c>
      <c r="AX178" s="95"/>
      <c r="AY178" s="95"/>
      <c r="AZ178" s="95">
        <f t="shared" si="42"/>
        <v>7.08</v>
      </c>
      <c r="BA178" s="95"/>
    </row>
    <row r="179" spans="1:53" x14ac:dyDescent="0.25">
      <c r="A179" s="153" t="s">
        <v>652</v>
      </c>
      <c r="B179" s="175" t="s">
        <v>655</v>
      </c>
      <c r="C179" s="160" t="s">
        <v>656</v>
      </c>
      <c r="D179" s="189">
        <v>2018</v>
      </c>
      <c r="E179" s="95">
        <v>17.939999999999998</v>
      </c>
      <c r="F179" s="95" t="s">
        <v>1230</v>
      </c>
      <c r="G179" s="95">
        <f t="shared" si="38"/>
        <v>17.939999999999998</v>
      </c>
      <c r="H179" s="95">
        <f t="shared" si="39"/>
        <v>17.939999999999998</v>
      </c>
      <c r="I179" s="95"/>
      <c r="J179" s="95"/>
      <c r="K179" s="95"/>
      <c r="L179" s="95"/>
      <c r="M179" s="95"/>
      <c r="N179" s="95">
        <v>8.5</v>
      </c>
      <c r="O179" s="95"/>
      <c r="P179" s="95"/>
      <c r="Q179" s="95">
        <f t="shared" si="43"/>
        <v>8.5</v>
      </c>
      <c r="R179" s="95"/>
      <c r="S179" s="95">
        <v>9.44</v>
      </c>
      <c r="T179" s="95"/>
      <c r="U179" s="95"/>
      <c r="V179" s="95">
        <f t="shared" si="40"/>
        <v>9.44</v>
      </c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>
        <f t="shared" si="41"/>
        <v>17.939999999999998</v>
      </c>
      <c r="AX179" s="95"/>
      <c r="AY179" s="95"/>
      <c r="AZ179" s="95">
        <f t="shared" si="42"/>
        <v>17.939999999999998</v>
      </c>
      <c r="BA179" s="95"/>
    </row>
    <row r="180" spans="1:53" x14ac:dyDescent="0.25">
      <c r="A180" s="153" t="s">
        <v>857</v>
      </c>
      <c r="B180" s="172" t="s">
        <v>861</v>
      </c>
      <c r="C180" s="160" t="s">
        <v>862</v>
      </c>
      <c r="D180" s="189">
        <v>2019</v>
      </c>
      <c r="E180" s="95">
        <v>3.54</v>
      </c>
      <c r="F180" s="95" t="s">
        <v>1230</v>
      </c>
      <c r="G180" s="95">
        <f t="shared" si="38"/>
        <v>3.54</v>
      </c>
      <c r="H180" s="95">
        <f t="shared" si="39"/>
        <v>3.54</v>
      </c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>
        <v>3.54</v>
      </c>
      <c r="T180" s="95"/>
      <c r="U180" s="95"/>
      <c r="V180" s="95">
        <f t="shared" si="40"/>
        <v>3.54</v>
      </c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>
        <f t="shared" si="41"/>
        <v>3.54</v>
      </c>
      <c r="AX180" s="95"/>
      <c r="AY180" s="95"/>
      <c r="AZ180" s="95">
        <f t="shared" si="42"/>
        <v>3.54</v>
      </c>
      <c r="BA180" s="95"/>
    </row>
    <row r="181" spans="1:53" x14ac:dyDescent="0.25">
      <c r="A181" s="153" t="s">
        <v>1243</v>
      </c>
      <c r="B181" s="175" t="s">
        <v>993</v>
      </c>
      <c r="C181" s="160" t="s">
        <v>994</v>
      </c>
      <c r="D181" s="189">
        <v>2020</v>
      </c>
      <c r="E181" s="95">
        <v>4.9559999999999995</v>
      </c>
      <c r="F181" s="95" t="s">
        <v>1230</v>
      </c>
      <c r="G181" s="95">
        <f t="shared" si="38"/>
        <v>4.9559999999999995</v>
      </c>
      <c r="H181" s="95">
        <f t="shared" si="39"/>
        <v>4.9559999999999995</v>
      </c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>
        <v>0.23599999999999999</v>
      </c>
      <c r="Y181" s="95"/>
      <c r="Z181" s="95"/>
      <c r="AA181" s="95">
        <f t="shared" si="44"/>
        <v>0.23599999999999999</v>
      </c>
      <c r="AB181" s="95"/>
      <c r="AC181" s="95">
        <v>4.72</v>
      </c>
      <c r="AD181" s="95"/>
      <c r="AE181" s="95"/>
      <c r="AF181" s="95">
        <f t="shared" si="45"/>
        <v>4.72</v>
      </c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>
        <f t="shared" si="41"/>
        <v>4.9559999999999995</v>
      </c>
      <c r="AX181" s="95"/>
      <c r="AY181" s="95"/>
      <c r="AZ181" s="95">
        <f t="shared" si="42"/>
        <v>4.9559999999999995</v>
      </c>
      <c r="BA181" s="95"/>
    </row>
    <row r="182" spans="1:53" x14ac:dyDescent="0.25">
      <c r="A182" s="153" t="s">
        <v>654</v>
      </c>
      <c r="B182" s="172" t="s">
        <v>673</v>
      </c>
      <c r="C182" s="160" t="s">
        <v>864</v>
      </c>
      <c r="D182" s="189">
        <v>2019</v>
      </c>
      <c r="E182" s="95">
        <v>4.8380000000000001</v>
      </c>
      <c r="F182" s="95" t="s">
        <v>1230</v>
      </c>
      <c r="G182" s="95">
        <f t="shared" si="38"/>
        <v>4.8380000000000001</v>
      </c>
      <c r="H182" s="95">
        <f t="shared" si="39"/>
        <v>4.8380000000000001</v>
      </c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>
        <v>0.70799999999999996</v>
      </c>
      <c r="T182" s="95"/>
      <c r="U182" s="95"/>
      <c r="V182" s="95">
        <f t="shared" si="40"/>
        <v>0.70799999999999996</v>
      </c>
      <c r="W182" s="95"/>
      <c r="X182" s="95">
        <v>4.13</v>
      </c>
      <c r="Y182" s="95"/>
      <c r="Z182" s="95"/>
      <c r="AA182" s="95">
        <f t="shared" si="44"/>
        <v>4.13</v>
      </c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>
        <f t="shared" si="41"/>
        <v>4.8380000000000001</v>
      </c>
      <c r="AX182" s="95"/>
      <c r="AY182" s="95"/>
      <c r="AZ182" s="95">
        <f t="shared" si="42"/>
        <v>4.8380000000000001</v>
      </c>
      <c r="BA182" s="95"/>
    </row>
    <row r="183" spans="1:53" x14ac:dyDescent="0.25">
      <c r="A183" s="153" t="s">
        <v>860</v>
      </c>
      <c r="B183" s="172" t="s">
        <v>568</v>
      </c>
      <c r="C183" s="160" t="s">
        <v>996</v>
      </c>
      <c r="D183" s="189">
        <v>2020</v>
      </c>
      <c r="E183" s="95">
        <v>8.85</v>
      </c>
      <c r="F183" s="95" t="s">
        <v>1230</v>
      </c>
      <c r="G183" s="95">
        <f t="shared" si="38"/>
        <v>8.85</v>
      </c>
      <c r="H183" s="95">
        <f t="shared" si="39"/>
        <v>8.85</v>
      </c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>
        <v>0.59</v>
      </c>
      <c r="Y183" s="95"/>
      <c r="Z183" s="95"/>
      <c r="AA183" s="95">
        <f t="shared" si="44"/>
        <v>0.59</v>
      </c>
      <c r="AB183" s="95"/>
      <c r="AC183" s="95">
        <v>8.26</v>
      </c>
      <c r="AD183" s="95"/>
      <c r="AE183" s="95"/>
      <c r="AF183" s="95">
        <f t="shared" si="45"/>
        <v>8.26</v>
      </c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>
        <f t="shared" si="41"/>
        <v>8.85</v>
      </c>
      <c r="AX183" s="95"/>
      <c r="AY183" s="95"/>
      <c r="AZ183" s="95">
        <f t="shared" si="42"/>
        <v>8.85</v>
      </c>
      <c r="BA183" s="95"/>
    </row>
    <row r="184" spans="1:53" ht="30" x14ac:dyDescent="0.25">
      <c r="A184" s="153" t="s">
        <v>1244</v>
      </c>
      <c r="B184" s="175" t="s">
        <v>1136</v>
      </c>
      <c r="C184" s="160" t="s">
        <v>1137</v>
      </c>
      <c r="D184" s="189">
        <v>2021</v>
      </c>
      <c r="E184" s="95">
        <v>8.4960000000000004</v>
      </c>
      <c r="F184" s="95" t="s">
        <v>1230</v>
      </c>
      <c r="G184" s="95">
        <f t="shared" si="38"/>
        <v>8.4960000000000004</v>
      </c>
      <c r="H184" s="95">
        <f t="shared" si="39"/>
        <v>8.4960000000000004</v>
      </c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>
        <v>8.4960000000000004</v>
      </c>
      <c r="AD184" s="95"/>
      <c r="AE184" s="95"/>
      <c r="AF184" s="95">
        <f t="shared" si="45"/>
        <v>8.4960000000000004</v>
      </c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>
        <f t="shared" si="41"/>
        <v>8.4960000000000004</v>
      </c>
      <c r="AX184" s="95"/>
      <c r="AY184" s="95"/>
      <c r="AZ184" s="95">
        <f t="shared" si="42"/>
        <v>8.4960000000000004</v>
      </c>
      <c r="BA184" s="95"/>
    </row>
    <row r="185" spans="1:53" s="120" customFormat="1" x14ac:dyDescent="0.25">
      <c r="A185" s="156" t="s">
        <v>412</v>
      </c>
      <c r="B185" s="157" t="s">
        <v>413</v>
      </c>
      <c r="C185" s="156" t="s">
        <v>95</v>
      </c>
      <c r="D185" s="94">
        <v>0</v>
      </c>
      <c r="E185" s="94">
        <f>SUM(E186:E195)</f>
        <v>79.834999999999994</v>
      </c>
      <c r="F185" s="94">
        <v>0</v>
      </c>
      <c r="G185" s="94">
        <f t="shared" si="38"/>
        <v>77.274999999999991</v>
      </c>
      <c r="H185" s="94">
        <f t="shared" si="39"/>
        <v>77.274999999999991</v>
      </c>
      <c r="I185" s="94">
        <f>SUM(I186:I195)</f>
        <v>5.6109999999999998</v>
      </c>
      <c r="J185" s="94"/>
      <c r="K185" s="94"/>
      <c r="L185" s="94">
        <f>SUM(L186:L195)</f>
        <v>5.6109999999999998</v>
      </c>
      <c r="M185" s="94"/>
      <c r="N185" s="94">
        <f>SUM(N186:N195)</f>
        <v>9.3620000000000001</v>
      </c>
      <c r="O185" s="94"/>
      <c r="P185" s="94"/>
      <c r="Q185" s="94">
        <f>SUM(Q186:Q195)</f>
        <v>9.3620000000000001</v>
      </c>
      <c r="R185" s="94"/>
      <c r="S185" s="94">
        <f>SUM(S186:S195)</f>
        <v>20.533999999999999</v>
      </c>
      <c r="T185" s="94"/>
      <c r="U185" s="94"/>
      <c r="V185" s="94">
        <f>SUM(V186:V195)</f>
        <v>20.533999999999999</v>
      </c>
      <c r="W185" s="94"/>
      <c r="X185" s="94">
        <f>SUM(X186:X195)</f>
        <v>36.693999999999996</v>
      </c>
      <c r="Y185" s="94"/>
      <c r="Z185" s="94"/>
      <c r="AA185" s="94">
        <f>SUM(AA186:AA195)</f>
        <v>36.693999999999996</v>
      </c>
      <c r="AB185" s="94"/>
      <c r="AC185" s="94">
        <f>SUM(AC186:AC195)</f>
        <v>5.0739999999999998</v>
      </c>
      <c r="AD185" s="94"/>
      <c r="AE185" s="94"/>
      <c r="AF185" s="94">
        <f>SUM(AF186:AF195)</f>
        <v>5.0739999999999998</v>
      </c>
      <c r="AG185" s="94"/>
      <c r="AH185" s="94">
        <f t="shared" ref="AH185:AW185" si="46">SUM(AH186:AH195)</f>
        <v>0</v>
      </c>
      <c r="AI185" s="94">
        <f t="shared" si="46"/>
        <v>0</v>
      </c>
      <c r="AJ185" s="94">
        <f t="shared" si="46"/>
        <v>0</v>
      </c>
      <c r="AK185" s="94">
        <f t="shared" si="46"/>
        <v>0</v>
      </c>
      <c r="AL185" s="94">
        <f t="shared" si="46"/>
        <v>0</v>
      </c>
      <c r="AM185" s="94">
        <f t="shared" si="46"/>
        <v>0</v>
      </c>
      <c r="AN185" s="94">
        <f t="shared" si="46"/>
        <v>0</v>
      </c>
      <c r="AO185" s="94">
        <f t="shared" si="46"/>
        <v>0</v>
      </c>
      <c r="AP185" s="94">
        <f t="shared" si="46"/>
        <v>0</v>
      </c>
      <c r="AQ185" s="94">
        <f t="shared" si="46"/>
        <v>0</v>
      </c>
      <c r="AR185" s="94">
        <f t="shared" si="46"/>
        <v>0</v>
      </c>
      <c r="AS185" s="94">
        <f t="shared" si="46"/>
        <v>0</v>
      </c>
      <c r="AT185" s="94">
        <f t="shared" si="46"/>
        <v>0</v>
      </c>
      <c r="AU185" s="94">
        <f t="shared" si="46"/>
        <v>0</v>
      </c>
      <c r="AV185" s="94">
        <f t="shared" si="46"/>
        <v>0</v>
      </c>
      <c r="AW185" s="94">
        <f t="shared" si="46"/>
        <v>77.274999999999991</v>
      </c>
      <c r="AX185" s="94"/>
      <c r="AY185" s="94"/>
      <c r="AZ185" s="94">
        <f>SUM(AZ186:AZ195)</f>
        <v>77.274999999999991</v>
      </c>
      <c r="BA185" s="94"/>
    </row>
    <row r="186" spans="1:53" x14ac:dyDescent="0.25">
      <c r="A186" s="153" t="s">
        <v>414</v>
      </c>
      <c r="B186" s="159" t="s">
        <v>415</v>
      </c>
      <c r="C186" s="160" t="s">
        <v>416</v>
      </c>
      <c r="D186" s="187">
        <v>2017</v>
      </c>
      <c r="E186" s="95">
        <v>5.5519999999999996</v>
      </c>
      <c r="F186" s="95" t="s">
        <v>1230</v>
      </c>
      <c r="G186" s="95">
        <f t="shared" si="38"/>
        <v>5.5519999999999996</v>
      </c>
      <c r="H186" s="95">
        <f t="shared" si="39"/>
        <v>5.5519999999999996</v>
      </c>
      <c r="I186" s="95">
        <v>5.5519999999999996</v>
      </c>
      <c r="J186" s="95"/>
      <c r="K186" s="95"/>
      <c r="L186" s="95">
        <v>5.5519999999999996</v>
      </c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>
        <f t="shared" si="41"/>
        <v>5.5519999999999996</v>
      </c>
      <c r="AX186" s="95"/>
      <c r="AY186" s="95"/>
      <c r="AZ186" s="95">
        <f t="shared" si="42"/>
        <v>5.5519999999999996</v>
      </c>
      <c r="BA186" s="95"/>
    </row>
    <row r="187" spans="1:53" x14ac:dyDescent="0.25">
      <c r="A187" s="153" t="s">
        <v>1198</v>
      </c>
      <c r="B187" s="175" t="s">
        <v>658</v>
      </c>
      <c r="C187" s="160" t="s">
        <v>659</v>
      </c>
      <c r="D187" s="187">
        <v>2017</v>
      </c>
      <c r="E187" s="95">
        <v>24.11</v>
      </c>
      <c r="F187" s="95" t="s">
        <v>1230</v>
      </c>
      <c r="G187" s="95">
        <f t="shared" si="38"/>
        <v>24.11</v>
      </c>
      <c r="H187" s="95">
        <f t="shared" si="39"/>
        <v>24.11</v>
      </c>
      <c r="I187" s="95"/>
      <c r="J187" s="95"/>
      <c r="K187" s="95"/>
      <c r="L187" s="95"/>
      <c r="M187" s="95"/>
      <c r="N187" s="95">
        <v>2.4</v>
      </c>
      <c r="O187" s="95"/>
      <c r="P187" s="95"/>
      <c r="Q187" s="95">
        <f t="shared" si="43"/>
        <v>2.4</v>
      </c>
      <c r="R187" s="95"/>
      <c r="S187" s="95">
        <v>8.9700000000000006</v>
      </c>
      <c r="T187" s="95"/>
      <c r="U187" s="95"/>
      <c r="V187" s="95">
        <f t="shared" si="40"/>
        <v>8.9700000000000006</v>
      </c>
      <c r="W187" s="95"/>
      <c r="X187" s="95">
        <v>12.74</v>
      </c>
      <c r="Y187" s="95"/>
      <c r="Z187" s="95"/>
      <c r="AA187" s="95">
        <f t="shared" si="44"/>
        <v>12.74</v>
      </c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>
        <f t="shared" si="41"/>
        <v>24.11</v>
      </c>
      <c r="AX187" s="95"/>
      <c r="AY187" s="95"/>
      <c r="AZ187" s="95">
        <f t="shared" si="42"/>
        <v>24.11</v>
      </c>
      <c r="BA187" s="95"/>
    </row>
    <row r="188" spans="1:53" x14ac:dyDescent="0.25">
      <c r="A188" s="153" t="s">
        <v>657</v>
      </c>
      <c r="B188" s="175" t="s">
        <v>661</v>
      </c>
      <c r="C188" s="160" t="s">
        <v>662</v>
      </c>
      <c r="D188" s="189">
        <v>2018</v>
      </c>
      <c r="E188" s="95">
        <v>3.7759999999999998</v>
      </c>
      <c r="F188" s="95" t="s">
        <v>1230</v>
      </c>
      <c r="G188" s="95">
        <f t="shared" si="38"/>
        <v>3.7759999999999998</v>
      </c>
      <c r="H188" s="95">
        <f t="shared" si="39"/>
        <v>3.7759999999999998</v>
      </c>
      <c r="I188" s="95"/>
      <c r="J188" s="95"/>
      <c r="K188" s="95"/>
      <c r="L188" s="95"/>
      <c r="M188" s="95"/>
      <c r="N188" s="95">
        <v>3.7759999999999998</v>
      </c>
      <c r="O188" s="95"/>
      <c r="P188" s="95"/>
      <c r="Q188" s="95">
        <f t="shared" si="43"/>
        <v>3.7759999999999998</v>
      </c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>
        <f t="shared" si="41"/>
        <v>3.7759999999999998</v>
      </c>
      <c r="AX188" s="95"/>
      <c r="AY188" s="95"/>
      <c r="AZ188" s="95">
        <f t="shared" si="42"/>
        <v>3.7759999999999998</v>
      </c>
      <c r="BA188" s="95"/>
    </row>
    <row r="189" spans="1:53" ht="30" x14ac:dyDescent="0.25">
      <c r="A189" s="153" t="s">
        <v>1201</v>
      </c>
      <c r="B189" s="165" t="s">
        <v>418</v>
      </c>
      <c r="C189" s="160" t="s">
        <v>419</v>
      </c>
      <c r="D189" s="187">
        <v>2016</v>
      </c>
      <c r="E189" s="95">
        <v>2.6190000000000002</v>
      </c>
      <c r="F189" s="95" t="s">
        <v>1230</v>
      </c>
      <c r="G189" s="95">
        <f t="shared" si="38"/>
        <v>5.8999999999999997E-2</v>
      </c>
      <c r="H189" s="95">
        <f t="shared" si="39"/>
        <v>5.8999999999999997E-2</v>
      </c>
      <c r="I189" s="95">
        <v>5.8999999999999997E-2</v>
      </c>
      <c r="J189" s="95"/>
      <c r="K189" s="95"/>
      <c r="L189" s="95">
        <v>5.8999999999999997E-2</v>
      </c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>
        <f t="shared" si="41"/>
        <v>5.8999999999999997E-2</v>
      </c>
      <c r="AX189" s="95"/>
      <c r="AY189" s="95"/>
      <c r="AZ189" s="95">
        <f t="shared" si="42"/>
        <v>5.8999999999999997E-2</v>
      </c>
      <c r="BA189" s="95"/>
    </row>
    <row r="190" spans="1:53" x14ac:dyDescent="0.25">
      <c r="A190" s="153" t="s">
        <v>1202</v>
      </c>
      <c r="B190" s="175" t="s">
        <v>367</v>
      </c>
      <c r="C190" s="160" t="s">
        <v>664</v>
      </c>
      <c r="D190" s="189">
        <v>2018</v>
      </c>
      <c r="E190" s="95">
        <v>11.8</v>
      </c>
      <c r="F190" s="95" t="s">
        <v>1230</v>
      </c>
      <c r="G190" s="95">
        <f t="shared" si="38"/>
        <v>11.8</v>
      </c>
      <c r="H190" s="95">
        <f t="shared" si="39"/>
        <v>11.8</v>
      </c>
      <c r="I190" s="95"/>
      <c r="J190" s="95"/>
      <c r="K190" s="95"/>
      <c r="L190" s="95"/>
      <c r="M190" s="95"/>
      <c r="N190" s="95">
        <v>3.1859999999999999</v>
      </c>
      <c r="O190" s="95"/>
      <c r="P190" s="95"/>
      <c r="Q190" s="95">
        <f t="shared" si="43"/>
        <v>3.1859999999999999</v>
      </c>
      <c r="R190" s="95"/>
      <c r="S190" s="95">
        <v>4.2480000000000002</v>
      </c>
      <c r="T190" s="95"/>
      <c r="U190" s="95"/>
      <c r="V190" s="95">
        <f t="shared" si="40"/>
        <v>4.2480000000000002</v>
      </c>
      <c r="W190" s="95"/>
      <c r="X190" s="95">
        <v>4.3659999999999997</v>
      </c>
      <c r="Y190" s="95"/>
      <c r="Z190" s="95"/>
      <c r="AA190" s="95">
        <f t="shared" si="44"/>
        <v>4.3659999999999997</v>
      </c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>
        <f t="shared" si="41"/>
        <v>11.8</v>
      </c>
      <c r="AX190" s="95"/>
      <c r="AY190" s="95"/>
      <c r="AZ190" s="95">
        <f t="shared" si="42"/>
        <v>11.8</v>
      </c>
      <c r="BA190" s="95"/>
    </row>
    <row r="191" spans="1:53" x14ac:dyDescent="0.25">
      <c r="A191" s="153" t="s">
        <v>660</v>
      </c>
      <c r="B191" s="175" t="s">
        <v>831</v>
      </c>
      <c r="C191" s="160" t="s">
        <v>866</v>
      </c>
      <c r="D191" s="189">
        <v>2019</v>
      </c>
      <c r="E191" s="95">
        <v>15.222</v>
      </c>
      <c r="F191" s="95" t="s">
        <v>1230</v>
      </c>
      <c r="G191" s="95">
        <f t="shared" si="38"/>
        <v>15.222</v>
      </c>
      <c r="H191" s="95">
        <f t="shared" si="39"/>
        <v>15.222</v>
      </c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>
        <v>5.0739999999999998</v>
      </c>
      <c r="T191" s="95"/>
      <c r="U191" s="95"/>
      <c r="V191" s="95">
        <f t="shared" si="40"/>
        <v>5.0739999999999998</v>
      </c>
      <c r="W191" s="95"/>
      <c r="X191" s="95">
        <v>5.0739999999999998</v>
      </c>
      <c r="Y191" s="95"/>
      <c r="Z191" s="95"/>
      <c r="AA191" s="95">
        <f t="shared" si="44"/>
        <v>5.0739999999999998</v>
      </c>
      <c r="AB191" s="95"/>
      <c r="AC191" s="95">
        <v>5.0739999999999998</v>
      </c>
      <c r="AD191" s="95"/>
      <c r="AE191" s="95"/>
      <c r="AF191" s="95">
        <f t="shared" si="45"/>
        <v>5.0739999999999998</v>
      </c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>
        <f t="shared" si="41"/>
        <v>15.222</v>
      </c>
      <c r="AX191" s="95"/>
      <c r="AY191" s="95"/>
      <c r="AZ191" s="95">
        <f t="shared" si="42"/>
        <v>15.222</v>
      </c>
      <c r="BA191" s="95"/>
    </row>
    <row r="192" spans="1:53" x14ac:dyDescent="0.25">
      <c r="A192" s="153" t="s">
        <v>417</v>
      </c>
      <c r="B192" s="172" t="s">
        <v>868</v>
      </c>
      <c r="C192" s="160" t="s">
        <v>869</v>
      </c>
      <c r="D192" s="189">
        <v>2019</v>
      </c>
      <c r="E192" s="95">
        <v>2.4779999999999998</v>
      </c>
      <c r="F192" s="95" t="s">
        <v>1230</v>
      </c>
      <c r="G192" s="95">
        <f t="shared" si="38"/>
        <v>2.4779999999999998</v>
      </c>
      <c r="H192" s="95">
        <f t="shared" si="39"/>
        <v>2.4779999999999998</v>
      </c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>
        <v>0.11799999999999999</v>
      </c>
      <c r="T192" s="95"/>
      <c r="U192" s="95"/>
      <c r="V192" s="95">
        <f t="shared" si="40"/>
        <v>0.11799999999999999</v>
      </c>
      <c r="W192" s="95"/>
      <c r="X192" s="95">
        <v>2.36</v>
      </c>
      <c r="Y192" s="95"/>
      <c r="Z192" s="95"/>
      <c r="AA192" s="95">
        <f t="shared" si="44"/>
        <v>2.36</v>
      </c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>
        <f t="shared" si="41"/>
        <v>2.4779999999999998</v>
      </c>
      <c r="AX192" s="95"/>
      <c r="AY192" s="95"/>
      <c r="AZ192" s="95">
        <f t="shared" si="42"/>
        <v>2.4779999999999998</v>
      </c>
      <c r="BA192" s="95"/>
    </row>
    <row r="193" spans="1:53" x14ac:dyDescent="0.25">
      <c r="A193" s="153" t="s">
        <v>1245</v>
      </c>
      <c r="B193" s="172" t="s">
        <v>797</v>
      </c>
      <c r="C193" s="160" t="s">
        <v>871</v>
      </c>
      <c r="D193" s="189">
        <v>2019</v>
      </c>
      <c r="E193" s="95">
        <v>6.7259999999999991</v>
      </c>
      <c r="F193" s="95" t="s">
        <v>1230</v>
      </c>
      <c r="G193" s="95">
        <f t="shared" si="38"/>
        <v>6.7259999999999991</v>
      </c>
      <c r="H193" s="95">
        <f t="shared" si="39"/>
        <v>6.7259999999999991</v>
      </c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>
        <v>0.82599999999999996</v>
      </c>
      <c r="T193" s="95"/>
      <c r="U193" s="95"/>
      <c r="V193" s="95">
        <f t="shared" si="40"/>
        <v>0.82599999999999996</v>
      </c>
      <c r="W193" s="95"/>
      <c r="X193" s="95">
        <v>5.8999999999999995</v>
      </c>
      <c r="Y193" s="95"/>
      <c r="Z193" s="95"/>
      <c r="AA193" s="95">
        <f t="shared" si="44"/>
        <v>5.8999999999999995</v>
      </c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>
        <f t="shared" si="41"/>
        <v>6.7259999999999991</v>
      </c>
      <c r="AX193" s="95"/>
      <c r="AY193" s="95"/>
      <c r="AZ193" s="95">
        <f t="shared" si="42"/>
        <v>6.7259999999999991</v>
      </c>
      <c r="BA193" s="95"/>
    </row>
    <row r="194" spans="1:53" ht="30" x14ac:dyDescent="0.25">
      <c r="A194" s="153" t="s">
        <v>1246</v>
      </c>
      <c r="B194" s="175" t="s">
        <v>800</v>
      </c>
      <c r="C194" s="160" t="s">
        <v>873</v>
      </c>
      <c r="D194" s="189">
        <v>2019</v>
      </c>
      <c r="E194" s="95">
        <v>0.47199999999999998</v>
      </c>
      <c r="F194" s="95" t="s">
        <v>1230</v>
      </c>
      <c r="G194" s="95">
        <f t="shared" si="38"/>
        <v>0.47199999999999998</v>
      </c>
      <c r="H194" s="95">
        <f t="shared" si="39"/>
        <v>0.47199999999999998</v>
      </c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>
        <v>0.11799999999999999</v>
      </c>
      <c r="T194" s="95"/>
      <c r="U194" s="95"/>
      <c r="V194" s="95">
        <f t="shared" si="40"/>
        <v>0.11799999999999999</v>
      </c>
      <c r="W194" s="95"/>
      <c r="X194" s="95">
        <v>0.35399999999999998</v>
      </c>
      <c r="Y194" s="95"/>
      <c r="Z194" s="95"/>
      <c r="AA194" s="95">
        <f t="shared" si="44"/>
        <v>0.35399999999999998</v>
      </c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>
        <f t="shared" si="41"/>
        <v>0.47199999999999998</v>
      </c>
      <c r="AX194" s="95"/>
      <c r="AY194" s="95"/>
      <c r="AZ194" s="95">
        <f t="shared" si="42"/>
        <v>0.47199999999999998</v>
      </c>
      <c r="BA194" s="95"/>
    </row>
    <row r="195" spans="1:53" x14ac:dyDescent="0.25">
      <c r="A195" s="153" t="s">
        <v>663</v>
      </c>
      <c r="B195" s="172" t="s">
        <v>875</v>
      </c>
      <c r="C195" s="160" t="s">
        <v>876</v>
      </c>
      <c r="D195" s="189">
        <v>2019</v>
      </c>
      <c r="E195" s="95">
        <v>7.0799999999999992</v>
      </c>
      <c r="F195" s="95" t="s">
        <v>1230</v>
      </c>
      <c r="G195" s="95">
        <f t="shared" si="38"/>
        <v>7.0799999999999992</v>
      </c>
      <c r="H195" s="95">
        <f t="shared" si="39"/>
        <v>7.0799999999999992</v>
      </c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>
        <v>1.18</v>
      </c>
      <c r="T195" s="95"/>
      <c r="U195" s="95"/>
      <c r="V195" s="95">
        <f t="shared" si="40"/>
        <v>1.18</v>
      </c>
      <c r="W195" s="95"/>
      <c r="X195" s="95">
        <v>5.8999999999999995</v>
      </c>
      <c r="Y195" s="95"/>
      <c r="Z195" s="95"/>
      <c r="AA195" s="95">
        <f t="shared" si="44"/>
        <v>5.8999999999999995</v>
      </c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>
        <f t="shared" si="41"/>
        <v>7.0799999999999992</v>
      </c>
      <c r="AX195" s="95"/>
      <c r="AY195" s="95"/>
      <c r="AZ195" s="95">
        <f t="shared" si="42"/>
        <v>7.0799999999999992</v>
      </c>
      <c r="BA195" s="95"/>
    </row>
    <row r="196" spans="1:53" s="120" customFormat="1" x14ac:dyDescent="0.25">
      <c r="A196" s="156" t="s">
        <v>420</v>
      </c>
      <c r="B196" s="157" t="s">
        <v>421</v>
      </c>
      <c r="C196" s="156" t="s">
        <v>95</v>
      </c>
      <c r="D196" s="94">
        <v>0</v>
      </c>
      <c r="E196" s="94">
        <f>SUM(E197:E216)</f>
        <v>172.51570000000001</v>
      </c>
      <c r="F196" s="94">
        <v>0</v>
      </c>
      <c r="G196" s="94">
        <f t="shared" si="38"/>
        <v>171.10500000000002</v>
      </c>
      <c r="H196" s="94">
        <f t="shared" si="39"/>
        <v>171.10500000000002</v>
      </c>
      <c r="I196" s="94">
        <f>SUM(I197:I216)</f>
        <v>2.4850000000000003</v>
      </c>
      <c r="J196" s="94"/>
      <c r="K196" s="94"/>
      <c r="L196" s="94">
        <f>SUM(L197:L216)</f>
        <v>2.4850000000000003</v>
      </c>
      <c r="M196" s="94"/>
      <c r="N196" s="94">
        <f>SUM(N197:N216)</f>
        <v>10.737999999999998</v>
      </c>
      <c r="O196" s="94"/>
      <c r="P196" s="94"/>
      <c r="Q196" s="94">
        <f>SUM(Q197:Q216)</f>
        <v>10.737999999999998</v>
      </c>
      <c r="R196" s="94"/>
      <c r="S196" s="94">
        <f>SUM(S197:S216)</f>
        <v>24.428000000000001</v>
      </c>
      <c r="T196" s="94"/>
      <c r="U196" s="94"/>
      <c r="V196" s="94">
        <f>SUM(V197:V216)</f>
        <v>24.428000000000001</v>
      </c>
      <c r="W196" s="94"/>
      <c r="X196" s="94">
        <f>SUM(X197:X216)</f>
        <v>38.586000000000013</v>
      </c>
      <c r="Y196" s="94"/>
      <c r="Z196" s="94"/>
      <c r="AA196" s="94">
        <f>SUM(AA197:AA216)</f>
        <v>38.586000000000013</v>
      </c>
      <c r="AB196" s="94"/>
      <c r="AC196" s="94">
        <f>SUM(AC197:AC216)</f>
        <v>94.868000000000009</v>
      </c>
      <c r="AD196" s="94"/>
      <c r="AE196" s="94"/>
      <c r="AF196" s="94">
        <f>SUM(AF197:AF216)</f>
        <v>94.868000000000009</v>
      </c>
      <c r="AG196" s="94"/>
      <c r="AH196" s="94">
        <f t="shared" ref="AH196:AW196" si="47">SUM(AH197:AH216)</f>
        <v>0</v>
      </c>
      <c r="AI196" s="94">
        <f t="shared" si="47"/>
        <v>0</v>
      </c>
      <c r="AJ196" s="94">
        <f t="shared" si="47"/>
        <v>0</v>
      </c>
      <c r="AK196" s="94">
        <f t="shared" si="47"/>
        <v>0</v>
      </c>
      <c r="AL196" s="94">
        <f t="shared" si="47"/>
        <v>0</v>
      </c>
      <c r="AM196" s="94">
        <f t="shared" si="47"/>
        <v>0</v>
      </c>
      <c r="AN196" s="94">
        <f t="shared" si="47"/>
        <v>0</v>
      </c>
      <c r="AO196" s="94">
        <f t="shared" si="47"/>
        <v>0</v>
      </c>
      <c r="AP196" s="94">
        <f t="shared" si="47"/>
        <v>0</v>
      </c>
      <c r="AQ196" s="94">
        <f t="shared" si="47"/>
        <v>0</v>
      </c>
      <c r="AR196" s="94">
        <f t="shared" si="47"/>
        <v>0</v>
      </c>
      <c r="AS196" s="94">
        <f t="shared" si="47"/>
        <v>0</v>
      </c>
      <c r="AT196" s="94">
        <f t="shared" si="47"/>
        <v>0</v>
      </c>
      <c r="AU196" s="94">
        <f t="shared" si="47"/>
        <v>0</v>
      </c>
      <c r="AV196" s="94">
        <f t="shared" si="47"/>
        <v>0</v>
      </c>
      <c r="AW196" s="94">
        <f t="shared" si="47"/>
        <v>171.10500000000002</v>
      </c>
      <c r="AX196" s="94"/>
      <c r="AY196" s="94"/>
      <c r="AZ196" s="94">
        <f>SUM(AZ197:AZ216)</f>
        <v>171.10500000000002</v>
      </c>
      <c r="BA196" s="94"/>
    </row>
    <row r="197" spans="1:53" x14ac:dyDescent="0.25">
      <c r="A197" s="153" t="s">
        <v>422</v>
      </c>
      <c r="B197" s="154" t="s">
        <v>423</v>
      </c>
      <c r="C197" s="153" t="s">
        <v>424</v>
      </c>
      <c r="D197" s="187">
        <v>2016</v>
      </c>
      <c r="E197" s="95">
        <v>16.871700000000001</v>
      </c>
      <c r="F197" s="95" t="s">
        <v>1230</v>
      </c>
      <c r="G197" s="95">
        <f t="shared" si="38"/>
        <v>15.460999999999999</v>
      </c>
      <c r="H197" s="95">
        <f t="shared" si="39"/>
        <v>15.460999999999999</v>
      </c>
      <c r="I197" s="95">
        <v>0.24099999999999999</v>
      </c>
      <c r="J197" s="95"/>
      <c r="K197" s="95"/>
      <c r="L197" s="95">
        <v>0.24099999999999999</v>
      </c>
      <c r="M197" s="95"/>
      <c r="N197" s="95">
        <v>1.53</v>
      </c>
      <c r="O197" s="95"/>
      <c r="P197" s="95"/>
      <c r="Q197" s="95">
        <f t="shared" si="43"/>
        <v>1.53</v>
      </c>
      <c r="R197" s="95"/>
      <c r="S197" s="95">
        <v>8.9700000000000006</v>
      </c>
      <c r="T197" s="95"/>
      <c r="U197" s="95"/>
      <c r="V197" s="95">
        <f t="shared" si="40"/>
        <v>8.9700000000000006</v>
      </c>
      <c r="W197" s="95"/>
      <c r="X197" s="95">
        <v>4.72</v>
      </c>
      <c r="Y197" s="95"/>
      <c r="Z197" s="95"/>
      <c r="AA197" s="95">
        <f t="shared" si="44"/>
        <v>4.72</v>
      </c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>
        <f t="shared" si="41"/>
        <v>15.460999999999999</v>
      </c>
      <c r="AX197" s="95"/>
      <c r="AY197" s="95"/>
      <c r="AZ197" s="95">
        <f t="shared" si="42"/>
        <v>15.460999999999999</v>
      </c>
      <c r="BA197" s="95"/>
    </row>
    <row r="198" spans="1:53" ht="31.5" x14ac:dyDescent="0.25">
      <c r="A198" s="153" t="s">
        <v>425</v>
      </c>
      <c r="B198" s="159" t="s">
        <v>426</v>
      </c>
      <c r="C198" s="160" t="s">
        <v>427</v>
      </c>
      <c r="D198" s="187">
        <v>2017</v>
      </c>
      <c r="E198" s="95">
        <v>2.2440000000000002</v>
      </c>
      <c r="F198" s="95" t="s">
        <v>1230</v>
      </c>
      <c r="G198" s="95">
        <f t="shared" si="38"/>
        <v>2.2440000000000002</v>
      </c>
      <c r="H198" s="95">
        <f t="shared" si="39"/>
        <v>2.2440000000000002</v>
      </c>
      <c r="I198" s="95">
        <v>2.2440000000000002</v>
      </c>
      <c r="J198" s="95"/>
      <c r="K198" s="95"/>
      <c r="L198" s="95">
        <v>2.2440000000000002</v>
      </c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>
        <f t="shared" si="41"/>
        <v>2.2440000000000002</v>
      </c>
      <c r="AX198" s="95"/>
      <c r="AY198" s="95"/>
      <c r="AZ198" s="95">
        <f t="shared" si="42"/>
        <v>2.2440000000000002</v>
      </c>
      <c r="BA198" s="95"/>
    </row>
    <row r="199" spans="1:53" x14ac:dyDescent="0.25">
      <c r="A199" s="153" t="s">
        <v>1138</v>
      </c>
      <c r="B199" s="164" t="s">
        <v>1029</v>
      </c>
      <c r="C199" s="160" t="s">
        <v>1139</v>
      </c>
      <c r="D199" s="189">
        <v>2018</v>
      </c>
      <c r="E199" s="95">
        <v>2.1240000000000001</v>
      </c>
      <c r="F199" s="95" t="s">
        <v>1229</v>
      </c>
      <c r="G199" s="95">
        <f t="shared" si="38"/>
        <v>2.1240000000000001</v>
      </c>
      <c r="H199" s="95">
        <f t="shared" si="39"/>
        <v>2.1240000000000001</v>
      </c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>
        <v>2.1240000000000001</v>
      </c>
      <c r="AD199" s="95"/>
      <c r="AE199" s="95"/>
      <c r="AF199" s="95">
        <f t="shared" si="45"/>
        <v>2.1240000000000001</v>
      </c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>
        <f t="shared" si="41"/>
        <v>2.1240000000000001</v>
      </c>
      <c r="AX199" s="95"/>
      <c r="AY199" s="95"/>
      <c r="AZ199" s="95">
        <f t="shared" si="42"/>
        <v>2.1240000000000001</v>
      </c>
      <c r="BA199" s="95"/>
    </row>
    <row r="200" spans="1:53" x14ac:dyDescent="0.25">
      <c r="A200" s="153" t="s">
        <v>665</v>
      </c>
      <c r="B200" s="164" t="s">
        <v>585</v>
      </c>
      <c r="C200" s="160" t="s">
        <v>666</v>
      </c>
      <c r="D200" s="189">
        <v>2017</v>
      </c>
      <c r="E200" s="95">
        <v>4.13</v>
      </c>
      <c r="F200" s="95" t="s">
        <v>1230</v>
      </c>
      <c r="G200" s="95">
        <f t="shared" si="38"/>
        <v>4.13</v>
      </c>
      <c r="H200" s="95">
        <f t="shared" si="39"/>
        <v>4.13</v>
      </c>
      <c r="I200" s="95"/>
      <c r="J200" s="95"/>
      <c r="K200" s="95"/>
      <c r="L200" s="95"/>
      <c r="M200" s="95"/>
      <c r="N200" s="95">
        <v>4.13</v>
      </c>
      <c r="O200" s="95"/>
      <c r="P200" s="95"/>
      <c r="Q200" s="95">
        <f t="shared" si="43"/>
        <v>4.13</v>
      </c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>
        <f t="shared" si="41"/>
        <v>4.13</v>
      </c>
      <c r="AX200" s="95"/>
      <c r="AY200" s="95"/>
      <c r="AZ200" s="95">
        <f t="shared" si="42"/>
        <v>4.13</v>
      </c>
      <c r="BA200" s="95"/>
    </row>
    <row r="201" spans="1:53" x14ac:dyDescent="0.25">
      <c r="A201" s="153" t="s">
        <v>667</v>
      </c>
      <c r="B201" s="164" t="s">
        <v>576</v>
      </c>
      <c r="C201" s="160" t="s">
        <v>668</v>
      </c>
      <c r="D201" s="189">
        <v>2016</v>
      </c>
      <c r="E201" s="95">
        <v>16.048000000000002</v>
      </c>
      <c r="F201" s="95" t="s">
        <v>1230</v>
      </c>
      <c r="G201" s="95">
        <f t="shared" si="38"/>
        <v>16.048000000000002</v>
      </c>
      <c r="H201" s="95">
        <f t="shared" si="39"/>
        <v>16.048000000000002</v>
      </c>
      <c r="I201" s="95"/>
      <c r="J201" s="95"/>
      <c r="K201" s="95"/>
      <c r="L201" s="95"/>
      <c r="M201" s="95"/>
      <c r="N201" s="95">
        <v>0.47199999999999998</v>
      </c>
      <c r="O201" s="95"/>
      <c r="P201" s="95"/>
      <c r="Q201" s="95">
        <f t="shared" si="43"/>
        <v>0.47199999999999998</v>
      </c>
      <c r="R201" s="95"/>
      <c r="S201" s="95">
        <v>3.7759999999999998</v>
      </c>
      <c r="T201" s="95"/>
      <c r="U201" s="95"/>
      <c r="V201" s="95">
        <f t="shared" si="40"/>
        <v>3.7759999999999998</v>
      </c>
      <c r="W201" s="95"/>
      <c r="X201" s="95">
        <v>4.72</v>
      </c>
      <c r="Y201" s="95"/>
      <c r="Z201" s="95"/>
      <c r="AA201" s="95">
        <f t="shared" si="44"/>
        <v>4.72</v>
      </c>
      <c r="AB201" s="95"/>
      <c r="AC201" s="95">
        <v>7.08</v>
      </c>
      <c r="AD201" s="95"/>
      <c r="AE201" s="95"/>
      <c r="AF201" s="95">
        <f t="shared" si="45"/>
        <v>7.08</v>
      </c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>
        <f t="shared" si="41"/>
        <v>16.048000000000002</v>
      </c>
      <c r="AX201" s="95"/>
      <c r="AY201" s="95"/>
      <c r="AZ201" s="95">
        <f t="shared" si="42"/>
        <v>16.048000000000002</v>
      </c>
      <c r="BA201" s="95"/>
    </row>
    <row r="202" spans="1:53" x14ac:dyDescent="0.25">
      <c r="A202" s="153" t="s">
        <v>669</v>
      </c>
      <c r="B202" s="164" t="s">
        <v>670</v>
      </c>
      <c r="C202" s="160" t="s">
        <v>671</v>
      </c>
      <c r="D202" s="189">
        <v>2017</v>
      </c>
      <c r="E202" s="95">
        <v>1.77</v>
      </c>
      <c r="F202" s="95" t="s">
        <v>1230</v>
      </c>
      <c r="G202" s="95">
        <f t="shared" si="38"/>
        <v>1.77</v>
      </c>
      <c r="H202" s="95">
        <f t="shared" si="39"/>
        <v>1.77</v>
      </c>
      <c r="I202" s="95"/>
      <c r="J202" s="95"/>
      <c r="K202" s="95"/>
      <c r="L202" s="95"/>
      <c r="M202" s="95"/>
      <c r="N202" s="95">
        <v>1.77</v>
      </c>
      <c r="O202" s="95"/>
      <c r="P202" s="95"/>
      <c r="Q202" s="95">
        <f t="shared" si="43"/>
        <v>1.77</v>
      </c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>
        <f t="shared" si="41"/>
        <v>1.77</v>
      </c>
      <c r="AX202" s="95"/>
      <c r="AY202" s="95"/>
      <c r="AZ202" s="95">
        <f t="shared" si="42"/>
        <v>1.77</v>
      </c>
      <c r="BA202" s="95"/>
    </row>
    <row r="203" spans="1:53" x14ac:dyDescent="0.25">
      <c r="A203" s="153" t="s">
        <v>672</v>
      </c>
      <c r="B203" s="164" t="s">
        <v>673</v>
      </c>
      <c r="C203" s="160" t="s">
        <v>674</v>
      </c>
      <c r="D203" s="189">
        <v>2018</v>
      </c>
      <c r="E203" s="95">
        <v>4.5449999999999999</v>
      </c>
      <c r="F203" s="95" t="s">
        <v>1230</v>
      </c>
      <c r="G203" s="95">
        <f t="shared" si="38"/>
        <v>4.5449999999999999</v>
      </c>
      <c r="H203" s="95">
        <f t="shared" si="39"/>
        <v>4.5449999999999999</v>
      </c>
      <c r="I203" s="95"/>
      <c r="J203" s="95"/>
      <c r="K203" s="95"/>
      <c r="L203" s="95"/>
      <c r="M203" s="95"/>
      <c r="N203" s="95">
        <v>0.41499999999999998</v>
      </c>
      <c r="O203" s="95"/>
      <c r="P203" s="95"/>
      <c r="Q203" s="95">
        <f t="shared" si="43"/>
        <v>0.41499999999999998</v>
      </c>
      <c r="R203" s="95"/>
      <c r="S203" s="95">
        <v>4.13</v>
      </c>
      <c r="T203" s="95"/>
      <c r="U203" s="95"/>
      <c r="V203" s="95">
        <f t="shared" si="40"/>
        <v>4.13</v>
      </c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>
        <f t="shared" si="41"/>
        <v>4.5449999999999999</v>
      </c>
      <c r="AX203" s="95"/>
      <c r="AY203" s="95"/>
      <c r="AZ203" s="95">
        <f t="shared" si="42"/>
        <v>4.5449999999999999</v>
      </c>
      <c r="BA203" s="95"/>
    </row>
    <row r="204" spans="1:53" x14ac:dyDescent="0.25">
      <c r="A204" s="153" t="s">
        <v>1247</v>
      </c>
      <c r="B204" s="175" t="s">
        <v>878</v>
      </c>
      <c r="C204" s="160" t="s">
        <v>879</v>
      </c>
      <c r="D204" s="187">
        <v>2019</v>
      </c>
      <c r="E204" s="95">
        <v>48.38</v>
      </c>
      <c r="F204" s="95" t="s">
        <v>1229</v>
      </c>
      <c r="G204" s="95">
        <f t="shared" si="38"/>
        <v>48.379999999999995</v>
      </c>
      <c r="H204" s="95">
        <f t="shared" si="39"/>
        <v>48.379999999999995</v>
      </c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>
        <v>1.18</v>
      </c>
      <c r="T204" s="95"/>
      <c r="U204" s="95"/>
      <c r="V204" s="95">
        <f t="shared" si="40"/>
        <v>1.18</v>
      </c>
      <c r="W204" s="95"/>
      <c r="X204" s="95">
        <v>17.7</v>
      </c>
      <c r="Y204" s="95"/>
      <c r="Z204" s="95"/>
      <c r="AA204" s="95">
        <f t="shared" si="44"/>
        <v>17.7</v>
      </c>
      <c r="AB204" s="95"/>
      <c r="AC204" s="95">
        <v>29.5</v>
      </c>
      <c r="AD204" s="95"/>
      <c r="AE204" s="95"/>
      <c r="AF204" s="95">
        <f t="shared" si="45"/>
        <v>29.5</v>
      </c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>
        <f t="shared" si="41"/>
        <v>48.379999999999995</v>
      </c>
      <c r="AX204" s="95"/>
      <c r="AY204" s="95"/>
      <c r="AZ204" s="95">
        <f t="shared" si="42"/>
        <v>48.379999999999995</v>
      </c>
      <c r="BA204" s="95"/>
    </row>
    <row r="205" spans="1:53" x14ac:dyDescent="0.25">
      <c r="A205" s="153" t="s">
        <v>877</v>
      </c>
      <c r="B205" s="175" t="s">
        <v>676</v>
      </c>
      <c r="C205" s="160" t="s">
        <v>677</v>
      </c>
      <c r="D205" s="189">
        <v>2018</v>
      </c>
      <c r="E205" s="95">
        <v>3.4219999999999997</v>
      </c>
      <c r="F205" s="95" t="s">
        <v>1230</v>
      </c>
      <c r="G205" s="95">
        <f t="shared" si="38"/>
        <v>3.4219999999999997</v>
      </c>
      <c r="H205" s="95">
        <f t="shared" si="39"/>
        <v>3.4219999999999997</v>
      </c>
      <c r="I205" s="95"/>
      <c r="J205" s="95"/>
      <c r="K205" s="95"/>
      <c r="L205" s="95"/>
      <c r="M205" s="95"/>
      <c r="N205" s="95">
        <v>2.0059999999999998</v>
      </c>
      <c r="O205" s="95"/>
      <c r="P205" s="95"/>
      <c r="Q205" s="95">
        <f t="shared" si="43"/>
        <v>2.0059999999999998</v>
      </c>
      <c r="R205" s="95"/>
      <c r="S205" s="95">
        <v>1.4159999999999999</v>
      </c>
      <c r="T205" s="95"/>
      <c r="U205" s="95"/>
      <c r="V205" s="95">
        <f t="shared" si="40"/>
        <v>1.4159999999999999</v>
      </c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>
        <f t="shared" si="41"/>
        <v>3.4219999999999997</v>
      </c>
      <c r="AX205" s="95"/>
      <c r="AY205" s="95"/>
      <c r="AZ205" s="95">
        <f t="shared" si="42"/>
        <v>3.4219999999999997</v>
      </c>
      <c r="BA205" s="95"/>
    </row>
    <row r="206" spans="1:53" x14ac:dyDescent="0.25">
      <c r="A206" s="153" t="s">
        <v>675</v>
      </c>
      <c r="B206" s="172" t="s">
        <v>640</v>
      </c>
      <c r="C206" s="160" t="s">
        <v>679</v>
      </c>
      <c r="D206" s="189">
        <v>2018</v>
      </c>
      <c r="E206" s="95">
        <v>5.1349999999999998</v>
      </c>
      <c r="F206" s="95" t="s">
        <v>1230</v>
      </c>
      <c r="G206" s="95">
        <f t="shared" si="38"/>
        <v>5.1349999999999998</v>
      </c>
      <c r="H206" s="95">
        <f t="shared" si="39"/>
        <v>5.1349999999999998</v>
      </c>
      <c r="I206" s="95"/>
      <c r="J206" s="95"/>
      <c r="K206" s="95"/>
      <c r="L206" s="95"/>
      <c r="M206" s="95"/>
      <c r="N206" s="95">
        <v>0.41499999999999998</v>
      </c>
      <c r="O206" s="95"/>
      <c r="P206" s="95"/>
      <c r="Q206" s="95">
        <f t="shared" si="43"/>
        <v>0.41499999999999998</v>
      </c>
      <c r="R206" s="95"/>
      <c r="S206" s="95">
        <v>4.72</v>
      </c>
      <c r="T206" s="95"/>
      <c r="U206" s="95"/>
      <c r="V206" s="95">
        <f t="shared" si="40"/>
        <v>4.72</v>
      </c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>
        <f t="shared" si="41"/>
        <v>5.1349999999999998</v>
      </c>
      <c r="AX206" s="95"/>
      <c r="AY206" s="95"/>
      <c r="AZ206" s="95">
        <f t="shared" si="42"/>
        <v>5.1349999999999998</v>
      </c>
      <c r="BA206" s="95"/>
    </row>
    <row r="207" spans="1:53" x14ac:dyDescent="0.25">
      <c r="A207" s="153" t="s">
        <v>678</v>
      </c>
      <c r="B207" s="164" t="s">
        <v>998</v>
      </c>
      <c r="C207" s="160" t="s">
        <v>999</v>
      </c>
      <c r="D207" s="189">
        <v>2019</v>
      </c>
      <c r="E207" s="95">
        <v>16.283999999999999</v>
      </c>
      <c r="F207" s="95" t="s">
        <v>1230</v>
      </c>
      <c r="G207" s="95">
        <f t="shared" si="38"/>
        <v>16.283999999999999</v>
      </c>
      <c r="H207" s="95">
        <f t="shared" si="39"/>
        <v>16.283999999999999</v>
      </c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>
        <v>2.1240000000000001</v>
      </c>
      <c r="Y207" s="95"/>
      <c r="Z207" s="95"/>
      <c r="AA207" s="95">
        <f t="shared" si="44"/>
        <v>2.1240000000000001</v>
      </c>
      <c r="AB207" s="95"/>
      <c r="AC207" s="95">
        <v>14.16</v>
      </c>
      <c r="AD207" s="95"/>
      <c r="AE207" s="95"/>
      <c r="AF207" s="95">
        <f t="shared" si="45"/>
        <v>14.16</v>
      </c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>
        <f t="shared" si="41"/>
        <v>16.283999999999999</v>
      </c>
      <c r="AX207" s="95"/>
      <c r="AY207" s="95"/>
      <c r="AZ207" s="95">
        <f t="shared" si="42"/>
        <v>16.283999999999999</v>
      </c>
      <c r="BA207" s="95"/>
    </row>
    <row r="208" spans="1:53" x14ac:dyDescent="0.25">
      <c r="A208" s="153" t="s">
        <v>997</v>
      </c>
      <c r="B208" s="172" t="s">
        <v>568</v>
      </c>
      <c r="C208" s="160" t="s">
        <v>881</v>
      </c>
      <c r="D208" s="189">
        <v>2019</v>
      </c>
      <c r="E208" s="95">
        <v>6.1359999999999992</v>
      </c>
      <c r="F208" s="95" t="s">
        <v>1230</v>
      </c>
      <c r="G208" s="95">
        <f t="shared" si="38"/>
        <v>6.1359999999999992</v>
      </c>
      <c r="H208" s="95">
        <f t="shared" si="39"/>
        <v>6.1359999999999992</v>
      </c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>
        <v>0.23599999999999999</v>
      </c>
      <c r="T208" s="95"/>
      <c r="U208" s="95"/>
      <c r="V208" s="95">
        <f t="shared" si="40"/>
        <v>0.23599999999999999</v>
      </c>
      <c r="W208" s="95"/>
      <c r="X208" s="95">
        <v>5.8999999999999995</v>
      </c>
      <c r="Y208" s="95"/>
      <c r="Z208" s="95"/>
      <c r="AA208" s="95">
        <f t="shared" si="44"/>
        <v>5.8999999999999995</v>
      </c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>
        <f t="shared" si="41"/>
        <v>6.1359999999999992</v>
      </c>
      <c r="AX208" s="95"/>
      <c r="AY208" s="95"/>
      <c r="AZ208" s="95">
        <f t="shared" si="42"/>
        <v>6.1359999999999992</v>
      </c>
      <c r="BA208" s="95"/>
    </row>
    <row r="209" spans="1:53" x14ac:dyDescent="0.25">
      <c r="A209" s="153" t="s">
        <v>1248</v>
      </c>
      <c r="B209" s="172" t="s">
        <v>797</v>
      </c>
      <c r="C209" s="160" t="s">
        <v>1001</v>
      </c>
      <c r="D209" s="189">
        <v>2020</v>
      </c>
      <c r="E209" s="95">
        <v>8.0240000000000009</v>
      </c>
      <c r="F209" s="95" t="s">
        <v>1230</v>
      </c>
      <c r="G209" s="95">
        <f t="shared" si="38"/>
        <v>8.0240000000000009</v>
      </c>
      <c r="H209" s="95">
        <f t="shared" si="39"/>
        <v>8.0240000000000009</v>
      </c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>
        <v>0.94399999999999995</v>
      </c>
      <c r="Y209" s="95"/>
      <c r="Z209" s="95"/>
      <c r="AA209" s="95">
        <f t="shared" si="44"/>
        <v>0.94399999999999995</v>
      </c>
      <c r="AB209" s="95"/>
      <c r="AC209" s="95">
        <v>7.08</v>
      </c>
      <c r="AD209" s="95"/>
      <c r="AE209" s="95"/>
      <c r="AF209" s="95">
        <f t="shared" si="45"/>
        <v>7.08</v>
      </c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>
        <f t="shared" si="41"/>
        <v>8.0240000000000009</v>
      </c>
      <c r="AX209" s="95"/>
      <c r="AY209" s="95"/>
      <c r="AZ209" s="95">
        <f t="shared" si="42"/>
        <v>8.0240000000000009</v>
      </c>
      <c r="BA209" s="95"/>
    </row>
    <row r="210" spans="1:53" ht="30" x14ac:dyDescent="0.25">
      <c r="A210" s="153" t="s">
        <v>1249</v>
      </c>
      <c r="B210" s="175" t="s">
        <v>800</v>
      </c>
      <c r="C210" s="160" t="s">
        <v>1003</v>
      </c>
      <c r="D210" s="189">
        <v>2020</v>
      </c>
      <c r="E210" s="95">
        <v>0.47199999999999998</v>
      </c>
      <c r="F210" s="95" t="s">
        <v>1230</v>
      </c>
      <c r="G210" s="95">
        <f t="shared" si="38"/>
        <v>0.47199999999999998</v>
      </c>
      <c r="H210" s="95">
        <f t="shared" si="39"/>
        <v>0.47199999999999998</v>
      </c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>
        <v>0.11799999999999999</v>
      </c>
      <c r="Y210" s="95"/>
      <c r="Z210" s="95"/>
      <c r="AA210" s="95">
        <f t="shared" si="44"/>
        <v>0.11799999999999999</v>
      </c>
      <c r="AB210" s="95"/>
      <c r="AC210" s="95">
        <v>0.35399999999999998</v>
      </c>
      <c r="AD210" s="95"/>
      <c r="AE210" s="95"/>
      <c r="AF210" s="95">
        <f t="shared" si="45"/>
        <v>0.35399999999999998</v>
      </c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>
        <f t="shared" si="41"/>
        <v>0.47199999999999998</v>
      </c>
      <c r="AX210" s="95"/>
      <c r="AY210" s="95"/>
      <c r="AZ210" s="95">
        <f t="shared" si="42"/>
        <v>0.47199999999999998</v>
      </c>
      <c r="BA210" s="95"/>
    </row>
    <row r="211" spans="1:53" x14ac:dyDescent="0.25">
      <c r="A211" s="153" t="s">
        <v>1203</v>
      </c>
      <c r="B211" s="172" t="s">
        <v>1005</v>
      </c>
      <c r="C211" s="160" t="s">
        <v>1006</v>
      </c>
      <c r="D211" s="189">
        <v>2020</v>
      </c>
      <c r="E211" s="95">
        <v>6.4899999999999993</v>
      </c>
      <c r="F211" s="95" t="s">
        <v>1230</v>
      </c>
      <c r="G211" s="95">
        <f t="shared" si="38"/>
        <v>6.4899999999999993</v>
      </c>
      <c r="H211" s="95">
        <f t="shared" si="39"/>
        <v>6.4899999999999993</v>
      </c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>
        <v>0.59</v>
      </c>
      <c r="Y211" s="95"/>
      <c r="Z211" s="95"/>
      <c r="AA211" s="95">
        <f t="shared" si="44"/>
        <v>0.59</v>
      </c>
      <c r="AB211" s="95"/>
      <c r="AC211" s="95">
        <v>5.8999999999999995</v>
      </c>
      <c r="AD211" s="95"/>
      <c r="AE211" s="95"/>
      <c r="AF211" s="95">
        <f t="shared" si="45"/>
        <v>5.8999999999999995</v>
      </c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>
        <f t="shared" si="41"/>
        <v>6.4899999999999993</v>
      </c>
      <c r="AX211" s="95"/>
      <c r="AY211" s="95"/>
      <c r="AZ211" s="95">
        <f t="shared" si="42"/>
        <v>6.4899999999999993</v>
      </c>
      <c r="BA211" s="95"/>
    </row>
    <row r="212" spans="1:53" x14ac:dyDescent="0.25">
      <c r="A212" s="153" t="s">
        <v>880</v>
      </c>
      <c r="B212" s="175" t="s">
        <v>1141</v>
      </c>
      <c r="C212" s="160" t="s">
        <v>1142</v>
      </c>
      <c r="D212" s="189">
        <v>2021</v>
      </c>
      <c r="E212" s="95">
        <v>0.59</v>
      </c>
      <c r="F212" s="95" t="s">
        <v>1230</v>
      </c>
      <c r="G212" s="95">
        <f t="shared" si="38"/>
        <v>0.59</v>
      </c>
      <c r="H212" s="95">
        <f t="shared" si="39"/>
        <v>0.59</v>
      </c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>
        <v>0.59</v>
      </c>
      <c r="AD212" s="95"/>
      <c r="AE212" s="95"/>
      <c r="AF212" s="95">
        <f t="shared" si="45"/>
        <v>0.59</v>
      </c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>
        <f t="shared" si="41"/>
        <v>0.59</v>
      </c>
      <c r="AX212" s="95"/>
      <c r="AY212" s="95"/>
      <c r="AZ212" s="95">
        <f t="shared" si="42"/>
        <v>0.59</v>
      </c>
      <c r="BA212" s="95"/>
    </row>
    <row r="213" spans="1:53" x14ac:dyDescent="0.25">
      <c r="A213" s="153" t="s">
        <v>1000</v>
      </c>
      <c r="B213" s="175" t="s">
        <v>1144</v>
      </c>
      <c r="C213" s="160" t="s">
        <v>1145</v>
      </c>
      <c r="D213" s="189">
        <v>2021</v>
      </c>
      <c r="E213" s="95">
        <v>8.02</v>
      </c>
      <c r="F213" s="95" t="s">
        <v>1230</v>
      </c>
      <c r="G213" s="95">
        <f t="shared" si="38"/>
        <v>8.02</v>
      </c>
      <c r="H213" s="95">
        <f t="shared" si="39"/>
        <v>8.02</v>
      </c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>
        <v>8.02</v>
      </c>
      <c r="AD213" s="95"/>
      <c r="AE213" s="95"/>
      <c r="AF213" s="95">
        <f t="shared" si="45"/>
        <v>8.02</v>
      </c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>
        <f t="shared" si="41"/>
        <v>8.02</v>
      </c>
      <c r="AX213" s="95"/>
      <c r="AY213" s="95"/>
      <c r="AZ213" s="95">
        <f t="shared" si="42"/>
        <v>8.02</v>
      </c>
      <c r="BA213" s="95"/>
    </row>
    <row r="214" spans="1:53" x14ac:dyDescent="0.25">
      <c r="A214" s="153" t="s">
        <v>1002</v>
      </c>
      <c r="B214" s="175" t="s">
        <v>523</v>
      </c>
      <c r="C214" s="160" t="s">
        <v>1008</v>
      </c>
      <c r="D214" s="189">
        <v>2020</v>
      </c>
      <c r="E214" s="95">
        <v>2.9499999999999997</v>
      </c>
      <c r="F214" s="95" t="s">
        <v>1230</v>
      </c>
      <c r="G214" s="95">
        <f t="shared" si="38"/>
        <v>2.9499999999999997</v>
      </c>
      <c r="H214" s="95">
        <f t="shared" si="39"/>
        <v>2.9499999999999997</v>
      </c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>
        <v>0.59</v>
      </c>
      <c r="Y214" s="95"/>
      <c r="Z214" s="95"/>
      <c r="AA214" s="95">
        <f t="shared" si="44"/>
        <v>0.59</v>
      </c>
      <c r="AB214" s="95"/>
      <c r="AC214" s="95">
        <v>2.36</v>
      </c>
      <c r="AD214" s="95"/>
      <c r="AE214" s="95"/>
      <c r="AF214" s="95">
        <f t="shared" si="45"/>
        <v>2.36</v>
      </c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>
        <f t="shared" si="41"/>
        <v>2.9499999999999997</v>
      </c>
      <c r="AX214" s="95"/>
      <c r="AY214" s="95"/>
      <c r="AZ214" s="95">
        <f t="shared" si="42"/>
        <v>2.9499999999999997</v>
      </c>
      <c r="BA214" s="95"/>
    </row>
    <row r="215" spans="1:53" x14ac:dyDescent="0.25">
      <c r="A215" s="153" t="s">
        <v>1004</v>
      </c>
      <c r="B215" s="175" t="s">
        <v>1010</v>
      </c>
      <c r="C215" s="160" t="s">
        <v>1011</v>
      </c>
      <c r="D215" s="189">
        <v>2020</v>
      </c>
      <c r="E215" s="95">
        <v>17.7</v>
      </c>
      <c r="F215" s="95" t="s">
        <v>1230</v>
      </c>
      <c r="G215" s="95">
        <f t="shared" si="38"/>
        <v>17.7</v>
      </c>
      <c r="H215" s="95">
        <f t="shared" si="39"/>
        <v>17.7</v>
      </c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>
        <v>1.18</v>
      </c>
      <c r="Y215" s="95"/>
      <c r="Z215" s="95"/>
      <c r="AA215" s="95">
        <f t="shared" si="44"/>
        <v>1.18</v>
      </c>
      <c r="AB215" s="95"/>
      <c r="AC215" s="95">
        <v>16.52</v>
      </c>
      <c r="AD215" s="95"/>
      <c r="AE215" s="95"/>
      <c r="AF215" s="95">
        <f t="shared" si="45"/>
        <v>16.52</v>
      </c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>
        <f t="shared" si="41"/>
        <v>17.7</v>
      </c>
      <c r="AX215" s="95"/>
      <c r="AY215" s="95"/>
      <c r="AZ215" s="95">
        <f t="shared" si="42"/>
        <v>17.7</v>
      </c>
      <c r="BA215" s="95"/>
    </row>
    <row r="216" spans="1:53" x14ac:dyDescent="0.25">
      <c r="A216" s="153" t="s">
        <v>1140</v>
      </c>
      <c r="B216" s="175" t="s">
        <v>1147</v>
      </c>
      <c r="C216" s="160" t="s">
        <v>1148</v>
      </c>
      <c r="D216" s="189">
        <v>2021</v>
      </c>
      <c r="E216" s="95">
        <v>1.18</v>
      </c>
      <c r="F216" s="95" t="s">
        <v>1230</v>
      </c>
      <c r="G216" s="95">
        <f t="shared" si="38"/>
        <v>1.18</v>
      </c>
      <c r="H216" s="95">
        <f t="shared" si="39"/>
        <v>1.18</v>
      </c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>
        <v>1.18</v>
      </c>
      <c r="AD216" s="95"/>
      <c r="AE216" s="95"/>
      <c r="AF216" s="95">
        <f t="shared" si="45"/>
        <v>1.18</v>
      </c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>
        <f t="shared" si="41"/>
        <v>1.18</v>
      </c>
      <c r="AX216" s="95"/>
      <c r="AY216" s="95"/>
      <c r="AZ216" s="95">
        <f t="shared" si="42"/>
        <v>1.18</v>
      </c>
      <c r="BA216" s="95"/>
    </row>
    <row r="217" spans="1:53" s="120" customFormat="1" x14ac:dyDescent="0.25">
      <c r="A217" s="156" t="s">
        <v>428</v>
      </c>
      <c r="B217" s="157" t="s">
        <v>429</v>
      </c>
      <c r="C217" s="156" t="s">
        <v>95</v>
      </c>
      <c r="D217" s="94">
        <v>0</v>
      </c>
      <c r="E217" s="94">
        <f>SUM(E218:E232)</f>
        <v>97.978000000000009</v>
      </c>
      <c r="F217" s="94">
        <v>0</v>
      </c>
      <c r="G217" s="94">
        <f t="shared" si="38"/>
        <v>97.977999999999994</v>
      </c>
      <c r="H217" s="94">
        <f t="shared" si="39"/>
        <v>97.977999999999994</v>
      </c>
      <c r="I217" s="94">
        <f>SUM(I218:I232)</f>
        <v>4.4800000000000004</v>
      </c>
      <c r="J217" s="94"/>
      <c r="K217" s="94"/>
      <c r="L217" s="94">
        <f>SUM(L218:L232)</f>
        <v>4.4800000000000004</v>
      </c>
      <c r="M217" s="94"/>
      <c r="N217" s="94">
        <f>SUM(N218:N232)</f>
        <v>9.5579999999999998</v>
      </c>
      <c r="O217" s="94"/>
      <c r="P217" s="94"/>
      <c r="Q217" s="94">
        <f>SUM(Q218:Q232)</f>
        <v>9.5579999999999998</v>
      </c>
      <c r="R217" s="94"/>
      <c r="S217" s="94">
        <f>SUM(S218:S232)</f>
        <v>12.154</v>
      </c>
      <c r="T217" s="94"/>
      <c r="U217" s="94"/>
      <c r="V217" s="94">
        <f>SUM(V218:V232)</f>
        <v>12.154</v>
      </c>
      <c r="W217" s="94"/>
      <c r="X217" s="94">
        <f>SUM(X218:X232)</f>
        <v>35.441999999999993</v>
      </c>
      <c r="Y217" s="94"/>
      <c r="Z217" s="94"/>
      <c r="AA217" s="94">
        <f>SUM(AA218:AA232)</f>
        <v>35.441999999999993</v>
      </c>
      <c r="AB217" s="94"/>
      <c r="AC217" s="94">
        <f>SUM(AC218:AC232)</f>
        <v>36.344000000000001</v>
      </c>
      <c r="AD217" s="94"/>
      <c r="AE217" s="94"/>
      <c r="AF217" s="94">
        <f>SUM(AF218:AF232)</f>
        <v>36.344000000000001</v>
      </c>
      <c r="AG217" s="94"/>
      <c r="AH217" s="94">
        <f t="shared" ref="AH217:AW217" si="48">SUM(AH218:AH232)</f>
        <v>0</v>
      </c>
      <c r="AI217" s="94">
        <f t="shared" si="48"/>
        <v>0</v>
      </c>
      <c r="AJ217" s="94">
        <f t="shared" si="48"/>
        <v>0</v>
      </c>
      <c r="AK217" s="94">
        <f t="shared" si="48"/>
        <v>0</v>
      </c>
      <c r="AL217" s="94">
        <f t="shared" si="48"/>
        <v>0</v>
      </c>
      <c r="AM217" s="94">
        <f t="shared" si="48"/>
        <v>0</v>
      </c>
      <c r="AN217" s="94">
        <f t="shared" si="48"/>
        <v>0</v>
      </c>
      <c r="AO217" s="94">
        <f t="shared" si="48"/>
        <v>0</v>
      </c>
      <c r="AP217" s="94">
        <f t="shared" si="48"/>
        <v>0</v>
      </c>
      <c r="AQ217" s="94">
        <f t="shared" si="48"/>
        <v>0</v>
      </c>
      <c r="AR217" s="94">
        <f t="shared" si="48"/>
        <v>0</v>
      </c>
      <c r="AS217" s="94">
        <f t="shared" si="48"/>
        <v>0</v>
      </c>
      <c r="AT217" s="94">
        <f t="shared" si="48"/>
        <v>0</v>
      </c>
      <c r="AU217" s="94">
        <f t="shared" si="48"/>
        <v>0</v>
      </c>
      <c r="AV217" s="94">
        <f t="shared" si="48"/>
        <v>0</v>
      </c>
      <c r="AW217" s="94">
        <f t="shared" si="48"/>
        <v>97.977999999999994</v>
      </c>
      <c r="AX217" s="94"/>
      <c r="AY217" s="94"/>
      <c r="AZ217" s="94">
        <f>SUM(AZ218:AZ232)</f>
        <v>97.977999999999994</v>
      </c>
      <c r="BA217" s="94"/>
    </row>
    <row r="218" spans="1:53" ht="31.5" x14ac:dyDescent="0.25">
      <c r="A218" s="153" t="s">
        <v>1204</v>
      </c>
      <c r="B218" s="159" t="s">
        <v>431</v>
      </c>
      <c r="C218" s="160" t="s">
        <v>432</v>
      </c>
      <c r="D218" s="189">
        <v>2018</v>
      </c>
      <c r="E218" s="95">
        <v>9.4359999999999999</v>
      </c>
      <c r="F218" s="95" t="s">
        <v>1230</v>
      </c>
      <c r="G218" s="95">
        <f t="shared" si="38"/>
        <v>9.4359999999999999</v>
      </c>
      <c r="H218" s="95">
        <f t="shared" si="39"/>
        <v>9.4359999999999999</v>
      </c>
      <c r="I218" s="95">
        <v>4.4800000000000004</v>
      </c>
      <c r="J218" s="95"/>
      <c r="K218" s="95"/>
      <c r="L218" s="95">
        <v>4.4800000000000004</v>
      </c>
      <c r="M218" s="95"/>
      <c r="N218" s="95">
        <v>4.9559999999999995</v>
      </c>
      <c r="O218" s="95"/>
      <c r="P218" s="95"/>
      <c r="Q218" s="95">
        <f t="shared" si="43"/>
        <v>4.9559999999999995</v>
      </c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>
        <f t="shared" si="41"/>
        <v>9.4359999999999999</v>
      </c>
      <c r="AX218" s="95"/>
      <c r="AY218" s="95"/>
      <c r="AZ218" s="95">
        <f t="shared" si="42"/>
        <v>9.4359999999999999</v>
      </c>
      <c r="BA218" s="95"/>
    </row>
    <row r="219" spans="1:53" x14ac:dyDescent="0.25">
      <c r="A219" s="153" t="s">
        <v>1205</v>
      </c>
      <c r="B219" s="175" t="s">
        <v>681</v>
      </c>
      <c r="C219" s="160" t="s">
        <v>682</v>
      </c>
      <c r="D219" s="189">
        <v>2018</v>
      </c>
      <c r="E219" s="95">
        <v>3.1859999999999999</v>
      </c>
      <c r="F219" s="95" t="s">
        <v>1230</v>
      </c>
      <c r="G219" s="95">
        <f t="shared" si="38"/>
        <v>3.1859999999999999</v>
      </c>
      <c r="H219" s="95">
        <f t="shared" si="39"/>
        <v>3.1859999999999999</v>
      </c>
      <c r="I219" s="95"/>
      <c r="J219" s="95"/>
      <c r="K219" s="95"/>
      <c r="L219" s="95"/>
      <c r="M219" s="95"/>
      <c r="N219" s="95">
        <v>0.23599999999999999</v>
      </c>
      <c r="O219" s="95"/>
      <c r="P219" s="95"/>
      <c r="Q219" s="95">
        <f t="shared" si="43"/>
        <v>0.23599999999999999</v>
      </c>
      <c r="R219" s="95"/>
      <c r="S219" s="95">
        <v>2.9499999999999997</v>
      </c>
      <c r="T219" s="95"/>
      <c r="U219" s="95"/>
      <c r="V219" s="95">
        <f t="shared" si="40"/>
        <v>2.9499999999999997</v>
      </c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>
        <f t="shared" si="41"/>
        <v>3.1859999999999999</v>
      </c>
      <c r="AX219" s="95"/>
      <c r="AY219" s="95"/>
      <c r="AZ219" s="95">
        <f t="shared" si="42"/>
        <v>3.1859999999999999</v>
      </c>
      <c r="BA219" s="95"/>
    </row>
    <row r="220" spans="1:53" x14ac:dyDescent="0.25">
      <c r="A220" s="153" t="s">
        <v>1206</v>
      </c>
      <c r="B220" s="175" t="s">
        <v>576</v>
      </c>
      <c r="C220" s="160" t="s">
        <v>684</v>
      </c>
      <c r="D220" s="189">
        <v>2018</v>
      </c>
      <c r="E220" s="95">
        <v>22.065999999999999</v>
      </c>
      <c r="F220" s="95" t="s">
        <v>1230</v>
      </c>
      <c r="G220" s="95">
        <f t="shared" si="38"/>
        <v>22.065999999999995</v>
      </c>
      <c r="H220" s="95">
        <f t="shared" si="39"/>
        <v>22.065999999999995</v>
      </c>
      <c r="I220" s="95"/>
      <c r="J220" s="95"/>
      <c r="K220" s="95"/>
      <c r="L220" s="95"/>
      <c r="M220" s="95"/>
      <c r="N220" s="95">
        <v>4.3659999999999997</v>
      </c>
      <c r="O220" s="95"/>
      <c r="P220" s="95"/>
      <c r="Q220" s="95">
        <f t="shared" si="43"/>
        <v>4.3659999999999997</v>
      </c>
      <c r="R220" s="95"/>
      <c r="S220" s="95">
        <v>5.8999999999999995</v>
      </c>
      <c r="T220" s="95"/>
      <c r="U220" s="95"/>
      <c r="V220" s="95">
        <f t="shared" si="40"/>
        <v>5.8999999999999995</v>
      </c>
      <c r="W220" s="95"/>
      <c r="X220" s="95">
        <v>5.8999999999999995</v>
      </c>
      <c r="Y220" s="95"/>
      <c r="Z220" s="95"/>
      <c r="AA220" s="95">
        <f t="shared" si="44"/>
        <v>5.8999999999999995</v>
      </c>
      <c r="AB220" s="95"/>
      <c r="AC220" s="95">
        <v>5.8999999999999995</v>
      </c>
      <c r="AD220" s="95"/>
      <c r="AE220" s="95"/>
      <c r="AF220" s="95">
        <f t="shared" si="45"/>
        <v>5.8999999999999995</v>
      </c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>
        <f t="shared" si="41"/>
        <v>22.065999999999995</v>
      </c>
      <c r="AX220" s="95"/>
      <c r="AY220" s="95"/>
      <c r="AZ220" s="95">
        <f t="shared" si="42"/>
        <v>22.065999999999995</v>
      </c>
      <c r="BA220" s="95"/>
    </row>
    <row r="221" spans="1:53" x14ac:dyDescent="0.25">
      <c r="A221" s="153" t="s">
        <v>430</v>
      </c>
      <c r="B221" s="175" t="s">
        <v>806</v>
      </c>
      <c r="C221" s="160" t="s">
        <v>883</v>
      </c>
      <c r="D221" s="189">
        <v>2019</v>
      </c>
      <c r="E221" s="95">
        <v>16.283999999999999</v>
      </c>
      <c r="F221" s="95" t="s">
        <v>1230</v>
      </c>
      <c r="G221" s="95">
        <f t="shared" si="38"/>
        <v>16.283999999999999</v>
      </c>
      <c r="H221" s="95">
        <f t="shared" si="39"/>
        <v>16.283999999999999</v>
      </c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>
        <v>2.1240000000000001</v>
      </c>
      <c r="T221" s="95"/>
      <c r="U221" s="95"/>
      <c r="V221" s="95">
        <f t="shared" si="40"/>
        <v>2.1240000000000001</v>
      </c>
      <c r="W221" s="95"/>
      <c r="X221" s="95"/>
      <c r="Y221" s="95"/>
      <c r="Z221" s="95"/>
      <c r="AA221" s="95"/>
      <c r="AB221" s="95"/>
      <c r="AC221" s="95">
        <v>14.16</v>
      </c>
      <c r="AD221" s="95"/>
      <c r="AE221" s="95"/>
      <c r="AF221" s="95">
        <f t="shared" si="45"/>
        <v>14.16</v>
      </c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>
        <f t="shared" si="41"/>
        <v>16.283999999999999</v>
      </c>
      <c r="AX221" s="95"/>
      <c r="AY221" s="95"/>
      <c r="AZ221" s="95">
        <f t="shared" si="42"/>
        <v>16.283999999999999</v>
      </c>
      <c r="BA221" s="95"/>
    </row>
    <row r="222" spans="1:53" x14ac:dyDescent="0.25">
      <c r="A222" s="153" t="s">
        <v>1207</v>
      </c>
      <c r="B222" s="175" t="s">
        <v>1013</v>
      </c>
      <c r="C222" s="160" t="s">
        <v>1014</v>
      </c>
      <c r="D222" s="189">
        <v>2020</v>
      </c>
      <c r="E222" s="95">
        <v>7.08</v>
      </c>
      <c r="F222" s="95" t="s">
        <v>1230</v>
      </c>
      <c r="G222" s="95">
        <f t="shared" si="38"/>
        <v>7.08</v>
      </c>
      <c r="H222" s="95">
        <f t="shared" si="39"/>
        <v>7.08</v>
      </c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>
        <v>7.08</v>
      </c>
      <c r="Y222" s="95"/>
      <c r="Z222" s="95"/>
      <c r="AA222" s="95">
        <f t="shared" si="44"/>
        <v>7.08</v>
      </c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>
        <f t="shared" si="41"/>
        <v>7.08</v>
      </c>
      <c r="AX222" s="95"/>
      <c r="AY222" s="95"/>
      <c r="AZ222" s="95">
        <f t="shared" si="42"/>
        <v>7.08</v>
      </c>
      <c r="BA222" s="95"/>
    </row>
    <row r="223" spans="1:53" x14ac:dyDescent="0.25">
      <c r="A223" s="153" t="s">
        <v>680</v>
      </c>
      <c r="B223" s="175" t="s">
        <v>1016</v>
      </c>
      <c r="C223" s="160" t="s">
        <v>1017</v>
      </c>
      <c r="D223" s="189">
        <v>2020</v>
      </c>
      <c r="E223" s="95">
        <v>8.85</v>
      </c>
      <c r="F223" s="95" t="s">
        <v>1230</v>
      </c>
      <c r="G223" s="95">
        <f t="shared" si="38"/>
        <v>8.85</v>
      </c>
      <c r="H223" s="95">
        <f t="shared" si="39"/>
        <v>8.85</v>
      </c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>
        <v>0.59</v>
      </c>
      <c r="Y223" s="95"/>
      <c r="Z223" s="95"/>
      <c r="AA223" s="95">
        <f t="shared" si="44"/>
        <v>0.59</v>
      </c>
      <c r="AB223" s="95"/>
      <c r="AC223" s="95">
        <v>8.26</v>
      </c>
      <c r="AD223" s="95"/>
      <c r="AE223" s="95"/>
      <c r="AF223" s="95">
        <f t="shared" si="45"/>
        <v>8.26</v>
      </c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>
        <f t="shared" si="41"/>
        <v>8.85</v>
      </c>
      <c r="AX223" s="95"/>
      <c r="AY223" s="95"/>
      <c r="AZ223" s="95">
        <f t="shared" si="42"/>
        <v>8.85</v>
      </c>
      <c r="BA223" s="95"/>
    </row>
    <row r="224" spans="1:53" x14ac:dyDescent="0.25">
      <c r="A224" s="153" t="s">
        <v>683</v>
      </c>
      <c r="B224" s="175" t="s">
        <v>1019</v>
      </c>
      <c r="C224" s="160" t="s">
        <v>1020</v>
      </c>
      <c r="D224" s="189">
        <v>2020</v>
      </c>
      <c r="E224" s="95">
        <v>1.18</v>
      </c>
      <c r="F224" s="95" t="s">
        <v>1230</v>
      </c>
      <c r="G224" s="95">
        <f t="shared" si="38"/>
        <v>1.18</v>
      </c>
      <c r="H224" s="95">
        <f t="shared" si="39"/>
        <v>1.18</v>
      </c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>
        <v>1.18</v>
      </c>
      <c r="Y224" s="95"/>
      <c r="Z224" s="95"/>
      <c r="AA224" s="95">
        <f t="shared" si="44"/>
        <v>1.18</v>
      </c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>
        <f t="shared" si="41"/>
        <v>1.18</v>
      </c>
      <c r="AX224" s="95"/>
      <c r="AY224" s="95"/>
      <c r="AZ224" s="95">
        <f t="shared" si="42"/>
        <v>1.18</v>
      </c>
      <c r="BA224" s="95"/>
    </row>
    <row r="225" spans="1:53" ht="45" x14ac:dyDescent="0.25">
      <c r="A225" s="153" t="s">
        <v>882</v>
      </c>
      <c r="B225" s="175" t="s">
        <v>1022</v>
      </c>
      <c r="C225" s="160" t="s">
        <v>1023</v>
      </c>
      <c r="D225" s="189">
        <v>2020</v>
      </c>
      <c r="E225" s="95">
        <v>3.54</v>
      </c>
      <c r="F225" s="95" t="s">
        <v>1230</v>
      </c>
      <c r="G225" s="95">
        <f t="shared" si="38"/>
        <v>3.54</v>
      </c>
      <c r="H225" s="95">
        <f t="shared" si="39"/>
        <v>3.54</v>
      </c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>
        <v>3.54</v>
      </c>
      <c r="Y225" s="95"/>
      <c r="Z225" s="95"/>
      <c r="AA225" s="95">
        <f t="shared" si="44"/>
        <v>3.54</v>
      </c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>
        <f t="shared" si="41"/>
        <v>3.54</v>
      </c>
      <c r="AX225" s="95"/>
      <c r="AY225" s="95"/>
      <c r="AZ225" s="95">
        <f t="shared" si="42"/>
        <v>3.54</v>
      </c>
      <c r="BA225" s="95"/>
    </row>
    <row r="226" spans="1:53" x14ac:dyDescent="0.25">
      <c r="A226" s="153" t="s">
        <v>1208</v>
      </c>
      <c r="B226" s="175" t="s">
        <v>582</v>
      </c>
      <c r="C226" s="160" t="s">
        <v>885</v>
      </c>
      <c r="D226" s="189">
        <v>2019</v>
      </c>
      <c r="E226" s="95">
        <v>7.0799999999999992</v>
      </c>
      <c r="F226" s="95" t="s">
        <v>1230</v>
      </c>
      <c r="G226" s="95">
        <f t="shared" si="38"/>
        <v>7.0799999999999992</v>
      </c>
      <c r="H226" s="95">
        <f t="shared" si="39"/>
        <v>7.0799999999999992</v>
      </c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>
        <v>1.18</v>
      </c>
      <c r="T226" s="95"/>
      <c r="U226" s="95"/>
      <c r="V226" s="95">
        <f t="shared" si="40"/>
        <v>1.18</v>
      </c>
      <c r="W226" s="95"/>
      <c r="X226" s="95">
        <v>5.8999999999999995</v>
      </c>
      <c r="Y226" s="95"/>
      <c r="Z226" s="95"/>
      <c r="AA226" s="95">
        <f t="shared" si="44"/>
        <v>5.8999999999999995</v>
      </c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>
        <f t="shared" si="41"/>
        <v>7.0799999999999992</v>
      </c>
      <c r="AX226" s="95"/>
      <c r="AY226" s="95"/>
      <c r="AZ226" s="95">
        <f t="shared" si="42"/>
        <v>7.0799999999999992</v>
      </c>
      <c r="BA226" s="95"/>
    </row>
    <row r="227" spans="1:53" x14ac:dyDescent="0.25">
      <c r="A227" s="153" t="s">
        <v>1012</v>
      </c>
      <c r="B227" s="172" t="s">
        <v>797</v>
      </c>
      <c r="C227" s="160" t="s">
        <v>1025</v>
      </c>
      <c r="D227" s="189">
        <v>2020</v>
      </c>
      <c r="E227" s="95">
        <v>7.9059999999999997</v>
      </c>
      <c r="F227" s="95" t="s">
        <v>1230</v>
      </c>
      <c r="G227" s="95">
        <f t="shared" si="38"/>
        <v>7.9059999999999997</v>
      </c>
      <c r="H227" s="95">
        <f t="shared" si="39"/>
        <v>7.9059999999999997</v>
      </c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>
        <v>0.82599999999999996</v>
      </c>
      <c r="Y227" s="95"/>
      <c r="Z227" s="95"/>
      <c r="AA227" s="95">
        <f t="shared" si="44"/>
        <v>0.82599999999999996</v>
      </c>
      <c r="AB227" s="95"/>
      <c r="AC227" s="95">
        <v>7.08</v>
      </c>
      <c r="AD227" s="95"/>
      <c r="AE227" s="95"/>
      <c r="AF227" s="95">
        <f t="shared" si="45"/>
        <v>7.08</v>
      </c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>
        <f t="shared" si="41"/>
        <v>7.9059999999999997</v>
      </c>
      <c r="AX227" s="95"/>
      <c r="AY227" s="95"/>
      <c r="AZ227" s="95">
        <f t="shared" si="42"/>
        <v>7.9059999999999997</v>
      </c>
      <c r="BA227" s="95"/>
    </row>
    <row r="228" spans="1:53" ht="30" x14ac:dyDescent="0.25">
      <c r="A228" s="153" t="s">
        <v>1015</v>
      </c>
      <c r="B228" s="175" t="s">
        <v>800</v>
      </c>
      <c r="C228" s="160" t="s">
        <v>1027</v>
      </c>
      <c r="D228" s="189">
        <v>2020</v>
      </c>
      <c r="E228" s="95">
        <v>0.47199999999999998</v>
      </c>
      <c r="F228" s="95" t="s">
        <v>1230</v>
      </c>
      <c r="G228" s="95">
        <f t="shared" si="38"/>
        <v>0.47199999999999998</v>
      </c>
      <c r="H228" s="95">
        <f t="shared" si="39"/>
        <v>0.47199999999999998</v>
      </c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>
        <v>0.11799999999999999</v>
      </c>
      <c r="Y228" s="95"/>
      <c r="Z228" s="95"/>
      <c r="AA228" s="95">
        <f t="shared" si="44"/>
        <v>0.11799999999999999</v>
      </c>
      <c r="AB228" s="95"/>
      <c r="AC228" s="95">
        <v>0.35399999999999998</v>
      </c>
      <c r="AD228" s="95"/>
      <c r="AE228" s="95"/>
      <c r="AF228" s="95">
        <f t="shared" si="45"/>
        <v>0.35399999999999998</v>
      </c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>
        <f t="shared" si="41"/>
        <v>0.47199999999999998</v>
      </c>
      <c r="AX228" s="95"/>
      <c r="AY228" s="95"/>
      <c r="AZ228" s="95">
        <f t="shared" si="42"/>
        <v>0.47199999999999998</v>
      </c>
      <c r="BA228" s="95"/>
    </row>
    <row r="229" spans="1:53" x14ac:dyDescent="0.25">
      <c r="A229" s="153" t="s">
        <v>1018</v>
      </c>
      <c r="B229" s="175" t="s">
        <v>1029</v>
      </c>
      <c r="C229" s="160" t="s">
        <v>1030</v>
      </c>
      <c r="D229" s="189">
        <v>2020</v>
      </c>
      <c r="E229" s="95">
        <v>2.1240000000000001</v>
      </c>
      <c r="F229" s="95" t="s">
        <v>1230</v>
      </c>
      <c r="G229" s="95">
        <f t="shared" si="38"/>
        <v>2.1240000000000001</v>
      </c>
      <c r="H229" s="95">
        <f t="shared" si="39"/>
        <v>2.1240000000000001</v>
      </c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>
        <v>2.1240000000000001</v>
      </c>
      <c r="Y229" s="95"/>
      <c r="Z229" s="95"/>
      <c r="AA229" s="95">
        <f t="shared" si="44"/>
        <v>2.1240000000000001</v>
      </c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>
        <f t="shared" si="41"/>
        <v>2.1240000000000001</v>
      </c>
      <c r="AX229" s="95"/>
      <c r="AY229" s="95"/>
      <c r="AZ229" s="95">
        <f t="shared" ref="AZ229:AZ274" si="49">AW229</f>
        <v>2.1240000000000001</v>
      </c>
      <c r="BA229" s="95"/>
    </row>
    <row r="230" spans="1:53" x14ac:dyDescent="0.25">
      <c r="A230" s="153" t="s">
        <v>1021</v>
      </c>
      <c r="B230" s="175" t="s">
        <v>1032</v>
      </c>
      <c r="C230" s="160" t="s">
        <v>1033</v>
      </c>
      <c r="D230" s="189">
        <v>2020</v>
      </c>
      <c r="E230" s="95">
        <v>5</v>
      </c>
      <c r="F230" s="95" t="s">
        <v>1230</v>
      </c>
      <c r="G230" s="95">
        <f t="shared" ref="G230:G275" si="50">AW230</f>
        <v>5</v>
      </c>
      <c r="H230" s="95">
        <f t="shared" ref="H230:H275" si="51">AW230</f>
        <v>5</v>
      </c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>
        <v>5</v>
      </c>
      <c r="Y230" s="95"/>
      <c r="Z230" s="95"/>
      <c r="AA230" s="95">
        <f t="shared" ref="AA230:AA275" si="52">X230</f>
        <v>5</v>
      </c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>
        <f t="shared" ref="AW230:AW275" si="53">I230+N230+S230+X230+AC230</f>
        <v>5</v>
      </c>
      <c r="AX230" s="95"/>
      <c r="AY230" s="95"/>
      <c r="AZ230" s="95">
        <f t="shared" si="49"/>
        <v>5</v>
      </c>
      <c r="BA230" s="95"/>
    </row>
    <row r="231" spans="1:53" ht="30" x14ac:dyDescent="0.25">
      <c r="A231" s="153" t="s">
        <v>884</v>
      </c>
      <c r="B231" s="175" t="s">
        <v>1035</v>
      </c>
      <c r="C231" s="160" t="s">
        <v>1036</v>
      </c>
      <c r="D231" s="189">
        <v>2020</v>
      </c>
      <c r="E231" s="95">
        <v>3.1840000000000002</v>
      </c>
      <c r="F231" s="95" t="s">
        <v>1230</v>
      </c>
      <c r="G231" s="95">
        <f t="shared" si="50"/>
        <v>3.1840000000000002</v>
      </c>
      <c r="H231" s="95">
        <f t="shared" si="51"/>
        <v>3.1840000000000002</v>
      </c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>
        <v>3.1840000000000002</v>
      </c>
      <c r="Y231" s="95"/>
      <c r="Z231" s="95"/>
      <c r="AA231" s="95">
        <f t="shared" si="52"/>
        <v>3.1840000000000002</v>
      </c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>
        <f t="shared" si="53"/>
        <v>3.1840000000000002</v>
      </c>
      <c r="AX231" s="95"/>
      <c r="AY231" s="95"/>
      <c r="AZ231" s="95">
        <f t="shared" si="49"/>
        <v>3.1840000000000002</v>
      </c>
      <c r="BA231" s="95"/>
    </row>
    <row r="232" spans="1:53" ht="30" x14ac:dyDescent="0.25">
      <c r="A232" s="153" t="s">
        <v>1024</v>
      </c>
      <c r="B232" s="175" t="s">
        <v>1150</v>
      </c>
      <c r="C232" s="160" t="s">
        <v>1151</v>
      </c>
      <c r="D232" s="189">
        <v>2021</v>
      </c>
      <c r="E232" s="95">
        <v>0.59</v>
      </c>
      <c r="F232" s="95" t="s">
        <v>1230</v>
      </c>
      <c r="G232" s="95">
        <f t="shared" si="50"/>
        <v>0.59</v>
      </c>
      <c r="H232" s="95">
        <f t="shared" si="51"/>
        <v>0.59</v>
      </c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>
        <v>0.59</v>
      </c>
      <c r="AD232" s="95"/>
      <c r="AE232" s="95"/>
      <c r="AF232" s="95">
        <f t="shared" ref="AF230:AF275" si="54">AC232</f>
        <v>0.59</v>
      </c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>
        <f t="shared" si="53"/>
        <v>0.59</v>
      </c>
      <c r="AX232" s="95"/>
      <c r="AY232" s="95"/>
      <c r="AZ232" s="95">
        <f t="shared" si="49"/>
        <v>0.59</v>
      </c>
      <c r="BA232" s="95"/>
    </row>
    <row r="233" spans="1:53" s="120" customFormat="1" x14ac:dyDescent="0.25">
      <c r="A233" s="156" t="s">
        <v>433</v>
      </c>
      <c r="B233" s="157" t="s">
        <v>434</v>
      </c>
      <c r="C233" s="156" t="s">
        <v>95</v>
      </c>
      <c r="D233" s="191"/>
      <c r="E233" s="94">
        <f>SUM(E234:E246)</f>
        <v>122.53420000000001</v>
      </c>
      <c r="F233" s="94">
        <f>SUM(F234:F246)</f>
        <v>0</v>
      </c>
      <c r="G233" s="94">
        <f t="shared" si="50"/>
        <v>118.7372</v>
      </c>
      <c r="H233" s="94">
        <f t="shared" si="51"/>
        <v>118.7372</v>
      </c>
      <c r="I233" s="94">
        <f>SUM(I234:I246)</f>
        <v>3.9289999999999998</v>
      </c>
      <c r="J233" s="94"/>
      <c r="K233" s="94"/>
      <c r="L233" s="94">
        <f>SUM(L234:L246)</f>
        <v>3.9289999999999998</v>
      </c>
      <c r="M233" s="94"/>
      <c r="N233" s="94">
        <f>SUM(N234:N246)</f>
        <v>11.864999999999998</v>
      </c>
      <c r="O233" s="94"/>
      <c r="P233" s="94"/>
      <c r="Q233" s="94">
        <f>SUM(Q234:Q246)</f>
        <v>11.864999999999998</v>
      </c>
      <c r="R233" s="94"/>
      <c r="S233" s="94">
        <f>SUM(S234:S246)</f>
        <v>27.098699999999997</v>
      </c>
      <c r="T233" s="94"/>
      <c r="U233" s="94"/>
      <c r="V233" s="94">
        <f>SUM(V234:V246)</f>
        <v>27.098699999999997</v>
      </c>
      <c r="W233" s="94"/>
      <c r="X233" s="94">
        <f>SUM(X234:X246)</f>
        <v>34.603499999999997</v>
      </c>
      <c r="Y233" s="94"/>
      <c r="Z233" s="94"/>
      <c r="AA233" s="94">
        <f>SUM(AA234:AA246)</f>
        <v>34.603499999999997</v>
      </c>
      <c r="AB233" s="94"/>
      <c r="AC233" s="94">
        <f>SUM(AC234:AC246)</f>
        <v>41.241</v>
      </c>
      <c r="AD233" s="94"/>
      <c r="AE233" s="94"/>
      <c r="AF233" s="94">
        <f>SUM(AF234:AF246)</f>
        <v>41.241</v>
      </c>
      <c r="AG233" s="94"/>
      <c r="AH233" s="94">
        <f t="shared" ref="AH233:AW233" si="55">SUM(AH234:AH246)</f>
        <v>0</v>
      </c>
      <c r="AI233" s="94">
        <f t="shared" si="55"/>
        <v>0</v>
      </c>
      <c r="AJ233" s="94">
        <f t="shared" si="55"/>
        <v>0</v>
      </c>
      <c r="AK233" s="94">
        <f t="shared" si="55"/>
        <v>0</v>
      </c>
      <c r="AL233" s="94">
        <f t="shared" si="55"/>
        <v>0</v>
      </c>
      <c r="AM233" s="94">
        <f t="shared" si="55"/>
        <v>0</v>
      </c>
      <c r="AN233" s="94">
        <f t="shared" si="55"/>
        <v>0</v>
      </c>
      <c r="AO233" s="94">
        <f t="shared" si="55"/>
        <v>0</v>
      </c>
      <c r="AP233" s="94">
        <f t="shared" si="55"/>
        <v>0</v>
      </c>
      <c r="AQ233" s="94">
        <f t="shared" si="55"/>
        <v>0</v>
      </c>
      <c r="AR233" s="94">
        <f t="shared" si="55"/>
        <v>0</v>
      </c>
      <c r="AS233" s="94">
        <f t="shared" si="55"/>
        <v>0</v>
      </c>
      <c r="AT233" s="94">
        <f t="shared" si="55"/>
        <v>0</v>
      </c>
      <c r="AU233" s="94">
        <f t="shared" si="55"/>
        <v>0</v>
      </c>
      <c r="AV233" s="94">
        <f t="shared" si="55"/>
        <v>0</v>
      </c>
      <c r="AW233" s="94">
        <f t="shared" si="55"/>
        <v>118.7372</v>
      </c>
      <c r="AX233" s="94"/>
      <c r="AY233" s="94"/>
      <c r="AZ233" s="94">
        <f>SUM(AZ234:AZ246)</f>
        <v>118.7372</v>
      </c>
      <c r="BA233" s="94"/>
    </row>
    <row r="234" spans="1:53" x14ac:dyDescent="0.25">
      <c r="A234" s="153" t="s">
        <v>886</v>
      </c>
      <c r="B234" s="154" t="s">
        <v>576</v>
      </c>
      <c r="C234" s="153" t="s">
        <v>887</v>
      </c>
      <c r="D234" s="187">
        <v>2016</v>
      </c>
      <c r="E234" s="95">
        <v>13.57</v>
      </c>
      <c r="F234" s="95"/>
      <c r="G234" s="95">
        <f t="shared" si="50"/>
        <v>13.57</v>
      </c>
      <c r="H234" s="95">
        <f t="shared" si="51"/>
        <v>13.57</v>
      </c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>
        <v>0.82599999999999996</v>
      </c>
      <c r="T234" s="95"/>
      <c r="U234" s="95"/>
      <c r="V234" s="95">
        <f t="shared" ref="V229:V274" si="56">S234</f>
        <v>0.82599999999999996</v>
      </c>
      <c r="W234" s="95"/>
      <c r="X234" s="95">
        <v>6.3719999999999999</v>
      </c>
      <c r="Y234" s="95"/>
      <c r="Z234" s="95"/>
      <c r="AA234" s="95">
        <f t="shared" si="52"/>
        <v>6.3719999999999999</v>
      </c>
      <c r="AB234" s="95"/>
      <c r="AC234" s="95">
        <v>6.3719999999999999</v>
      </c>
      <c r="AD234" s="95"/>
      <c r="AE234" s="95"/>
      <c r="AF234" s="95">
        <f t="shared" si="54"/>
        <v>6.3719999999999999</v>
      </c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>
        <f t="shared" si="53"/>
        <v>13.57</v>
      </c>
      <c r="AX234" s="95"/>
      <c r="AY234" s="95"/>
      <c r="AZ234" s="95">
        <f t="shared" si="49"/>
        <v>13.57</v>
      </c>
      <c r="BA234" s="95"/>
    </row>
    <row r="235" spans="1:53" ht="31.5" x14ac:dyDescent="0.25">
      <c r="A235" s="153" t="s">
        <v>435</v>
      </c>
      <c r="B235" s="159" t="s">
        <v>436</v>
      </c>
      <c r="C235" s="160" t="s">
        <v>437</v>
      </c>
      <c r="D235" s="187">
        <v>2017</v>
      </c>
      <c r="E235" s="95">
        <v>3.8279999999999998</v>
      </c>
      <c r="F235" s="95" t="s">
        <v>1230</v>
      </c>
      <c r="G235" s="95">
        <f t="shared" si="50"/>
        <v>3.8279999999999998</v>
      </c>
      <c r="H235" s="95">
        <f t="shared" si="51"/>
        <v>3.8279999999999998</v>
      </c>
      <c r="I235" s="95">
        <v>3.8279999999999998</v>
      </c>
      <c r="J235" s="95"/>
      <c r="K235" s="95"/>
      <c r="L235" s="95">
        <v>3.8279999999999998</v>
      </c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>
        <f t="shared" si="53"/>
        <v>3.8279999999999998</v>
      </c>
      <c r="AX235" s="95"/>
      <c r="AY235" s="95"/>
      <c r="AZ235" s="95">
        <f t="shared" si="49"/>
        <v>3.8279999999999998</v>
      </c>
      <c r="BA235" s="95"/>
    </row>
    <row r="236" spans="1:53" x14ac:dyDescent="0.25">
      <c r="A236" s="153" t="s">
        <v>1209</v>
      </c>
      <c r="B236" s="164" t="s">
        <v>585</v>
      </c>
      <c r="C236" s="160" t="s">
        <v>686</v>
      </c>
      <c r="D236" s="189">
        <v>2017</v>
      </c>
      <c r="E236" s="95">
        <v>14.632</v>
      </c>
      <c r="F236" s="95" t="s">
        <v>1230</v>
      </c>
      <c r="G236" s="95">
        <f t="shared" si="50"/>
        <v>14.632</v>
      </c>
      <c r="H236" s="95">
        <f t="shared" si="51"/>
        <v>14.632</v>
      </c>
      <c r="I236" s="95"/>
      <c r="J236" s="95"/>
      <c r="K236" s="95"/>
      <c r="L236" s="95"/>
      <c r="M236" s="95"/>
      <c r="N236" s="95">
        <v>5.1920000000000002</v>
      </c>
      <c r="O236" s="95"/>
      <c r="P236" s="95"/>
      <c r="Q236" s="95">
        <f t="shared" ref="Q230:Q275" si="57">N236</f>
        <v>5.1920000000000002</v>
      </c>
      <c r="R236" s="95"/>
      <c r="S236" s="95">
        <v>1.18</v>
      </c>
      <c r="T236" s="95"/>
      <c r="U236" s="95"/>
      <c r="V236" s="95">
        <f t="shared" si="56"/>
        <v>1.18</v>
      </c>
      <c r="W236" s="95"/>
      <c r="X236" s="95">
        <v>8.26</v>
      </c>
      <c r="Y236" s="95"/>
      <c r="Z236" s="95"/>
      <c r="AA236" s="95">
        <f t="shared" si="52"/>
        <v>8.26</v>
      </c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>
        <f t="shared" si="53"/>
        <v>14.632</v>
      </c>
      <c r="AX236" s="95"/>
      <c r="AY236" s="95"/>
      <c r="AZ236" s="95">
        <f t="shared" si="49"/>
        <v>14.632</v>
      </c>
      <c r="BA236" s="95"/>
    </row>
    <row r="237" spans="1:53" x14ac:dyDescent="0.25">
      <c r="A237" s="153" t="s">
        <v>685</v>
      </c>
      <c r="B237" s="175" t="s">
        <v>609</v>
      </c>
      <c r="C237" s="160" t="s">
        <v>688</v>
      </c>
      <c r="D237" s="189">
        <v>2018</v>
      </c>
      <c r="E237" s="95">
        <v>4.2350199999999996</v>
      </c>
      <c r="F237" s="95" t="s">
        <v>1230</v>
      </c>
      <c r="G237" s="95">
        <f t="shared" si="50"/>
        <v>4.2350199999999996</v>
      </c>
      <c r="H237" s="95">
        <f t="shared" si="51"/>
        <v>4.2350199999999996</v>
      </c>
      <c r="I237" s="95"/>
      <c r="J237" s="95"/>
      <c r="K237" s="95"/>
      <c r="L237" s="95"/>
      <c r="M237" s="95"/>
      <c r="N237" s="95">
        <v>0.23599999999999999</v>
      </c>
      <c r="O237" s="95"/>
      <c r="P237" s="95"/>
      <c r="Q237" s="95">
        <f t="shared" si="57"/>
        <v>0.23599999999999999</v>
      </c>
      <c r="R237" s="95"/>
      <c r="S237" s="95">
        <v>3.9990199999999994</v>
      </c>
      <c r="T237" s="95"/>
      <c r="U237" s="95"/>
      <c r="V237" s="95">
        <f t="shared" si="56"/>
        <v>3.9990199999999994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>
        <f t="shared" si="53"/>
        <v>4.2350199999999996</v>
      </c>
      <c r="AX237" s="95"/>
      <c r="AY237" s="95"/>
      <c r="AZ237" s="95">
        <f t="shared" si="49"/>
        <v>4.2350199999999996</v>
      </c>
      <c r="BA237" s="95"/>
    </row>
    <row r="238" spans="1:53" x14ac:dyDescent="0.25">
      <c r="A238" s="153" t="s">
        <v>687</v>
      </c>
      <c r="B238" s="175" t="s">
        <v>690</v>
      </c>
      <c r="C238" s="160" t="s">
        <v>691</v>
      </c>
      <c r="D238" s="189">
        <v>2019</v>
      </c>
      <c r="E238" s="95">
        <v>14.401999999999999</v>
      </c>
      <c r="F238" s="95" t="s">
        <v>1230</v>
      </c>
      <c r="G238" s="95">
        <f t="shared" si="50"/>
        <v>14.401999999999999</v>
      </c>
      <c r="H238" s="95">
        <f t="shared" si="51"/>
        <v>14.401999999999999</v>
      </c>
      <c r="I238" s="95"/>
      <c r="J238" s="95"/>
      <c r="K238" s="95"/>
      <c r="L238" s="95"/>
      <c r="M238" s="95"/>
      <c r="N238" s="95">
        <v>6.26</v>
      </c>
      <c r="O238" s="95"/>
      <c r="P238" s="95"/>
      <c r="Q238" s="95">
        <f t="shared" si="57"/>
        <v>6.26</v>
      </c>
      <c r="R238" s="95"/>
      <c r="S238" s="95">
        <v>8.1419999999999995</v>
      </c>
      <c r="T238" s="95"/>
      <c r="U238" s="95"/>
      <c r="V238" s="95">
        <f t="shared" si="56"/>
        <v>8.1419999999999995</v>
      </c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>
        <f t="shared" si="53"/>
        <v>14.401999999999999</v>
      </c>
      <c r="AX238" s="95"/>
      <c r="AY238" s="95"/>
      <c r="AZ238" s="95">
        <f t="shared" si="49"/>
        <v>14.401999999999999</v>
      </c>
      <c r="BA238" s="95"/>
    </row>
    <row r="239" spans="1:53" x14ac:dyDescent="0.25">
      <c r="A239" s="153" t="s">
        <v>689</v>
      </c>
      <c r="B239" s="165" t="s">
        <v>1038</v>
      </c>
      <c r="C239" s="160" t="s">
        <v>1039</v>
      </c>
      <c r="D239" s="189">
        <v>2019</v>
      </c>
      <c r="E239" s="95">
        <v>16.283999999999999</v>
      </c>
      <c r="F239" s="95" t="s">
        <v>1230</v>
      </c>
      <c r="G239" s="95">
        <f t="shared" si="50"/>
        <v>16.283999999999999</v>
      </c>
      <c r="H239" s="95">
        <f t="shared" si="51"/>
        <v>16.283999999999999</v>
      </c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>
        <v>2.1240000000000001</v>
      </c>
      <c r="Y239" s="95"/>
      <c r="Z239" s="95"/>
      <c r="AA239" s="95">
        <f t="shared" si="52"/>
        <v>2.1240000000000001</v>
      </c>
      <c r="AB239" s="95"/>
      <c r="AC239" s="95">
        <v>14.16</v>
      </c>
      <c r="AD239" s="95"/>
      <c r="AE239" s="95"/>
      <c r="AF239" s="95">
        <f t="shared" si="54"/>
        <v>14.16</v>
      </c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>
        <f t="shared" si="53"/>
        <v>16.283999999999999</v>
      </c>
      <c r="AX239" s="95"/>
      <c r="AY239" s="95"/>
      <c r="AZ239" s="95">
        <f t="shared" si="49"/>
        <v>16.283999999999999</v>
      </c>
      <c r="BA239" s="95"/>
    </row>
    <row r="240" spans="1:53" x14ac:dyDescent="0.25">
      <c r="A240" s="153" t="s">
        <v>1250</v>
      </c>
      <c r="B240" s="165" t="s">
        <v>1153</v>
      </c>
      <c r="C240" s="160" t="s">
        <v>1154</v>
      </c>
      <c r="D240" s="189">
        <v>2019</v>
      </c>
      <c r="E240" s="95">
        <v>2.1240000000000001</v>
      </c>
      <c r="F240" s="95" t="s">
        <v>1230</v>
      </c>
      <c r="G240" s="95">
        <f t="shared" si="50"/>
        <v>2.1240000000000001</v>
      </c>
      <c r="H240" s="95">
        <f t="shared" si="51"/>
        <v>2.1240000000000001</v>
      </c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>
        <v>2.1240000000000001</v>
      </c>
      <c r="AD240" s="95"/>
      <c r="AE240" s="95"/>
      <c r="AF240" s="95">
        <f t="shared" si="54"/>
        <v>2.1240000000000001</v>
      </c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>
        <f t="shared" si="53"/>
        <v>2.1240000000000001</v>
      </c>
      <c r="AX240" s="95"/>
      <c r="AY240" s="95"/>
      <c r="AZ240" s="95">
        <f t="shared" si="49"/>
        <v>2.1240000000000001</v>
      </c>
      <c r="BA240" s="95"/>
    </row>
    <row r="241" spans="1:53" x14ac:dyDescent="0.25">
      <c r="A241" s="153" t="s">
        <v>1210</v>
      </c>
      <c r="B241" s="181" t="s">
        <v>1041</v>
      </c>
      <c r="C241" s="160" t="s">
        <v>1042</v>
      </c>
      <c r="D241" s="189">
        <v>2018</v>
      </c>
      <c r="E241" s="95">
        <v>2.9499999999999997</v>
      </c>
      <c r="F241" s="95" t="s">
        <v>1230</v>
      </c>
      <c r="G241" s="95">
        <f t="shared" si="50"/>
        <v>2.9499999999999997</v>
      </c>
      <c r="H241" s="95">
        <f t="shared" si="51"/>
        <v>2.9499999999999997</v>
      </c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>
        <v>0.59</v>
      </c>
      <c r="Y241" s="95"/>
      <c r="Z241" s="95"/>
      <c r="AA241" s="95">
        <f t="shared" si="52"/>
        <v>0.59</v>
      </c>
      <c r="AB241" s="95"/>
      <c r="AC241" s="95">
        <v>2.36</v>
      </c>
      <c r="AD241" s="95"/>
      <c r="AE241" s="95"/>
      <c r="AF241" s="95">
        <f t="shared" si="54"/>
        <v>2.36</v>
      </c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>
        <f t="shared" si="53"/>
        <v>2.9499999999999997</v>
      </c>
      <c r="AX241" s="95"/>
      <c r="AY241" s="95"/>
      <c r="AZ241" s="95">
        <f t="shared" si="49"/>
        <v>2.9499999999999997</v>
      </c>
      <c r="BA241" s="95"/>
    </row>
    <row r="242" spans="1:53" x14ac:dyDescent="0.25">
      <c r="A242" s="153" t="s">
        <v>1037</v>
      </c>
      <c r="B242" s="165" t="s">
        <v>370</v>
      </c>
      <c r="C242" s="160" t="s">
        <v>439</v>
      </c>
      <c r="D242" s="189">
        <v>2018</v>
      </c>
      <c r="E242" s="95">
        <v>5.3729999999999993</v>
      </c>
      <c r="F242" s="95" t="s">
        <v>1230</v>
      </c>
      <c r="G242" s="95">
        <f t="shared" si="50"/>
        <v>1.5760000000000001</v>
      </c>
      <c r="H242" s="95">
        <f t="shared" si="51"/>
        <v>1.5760000000000001</v>
      </c>
      <c r="I242" s="95">
        <v>0.10100000000000001</v>
      </c>
      <c r="J242" s="95"/>
      <c r="K242" s="95"/>
      <c r="L242" s="95">
        <v>0.10100000000000001</v>
      </c>
      <c r="M242" s="95"/>
      <c r="N242" s="95">
        <v>0.17699999999999999</v>
      </c>
      <c r="O242" s="95"/>
      <c r="P242" s="95"/>
      <c r="Q242" s="95">
        <f t="shared" si="57"/>
        <v>0.17699999999999999</v>
      </c>
      <c r="R242" s="95"/>
      <c r="S242" s="95">
        <v>1.298</v>
      </c>
      <c r="T242" s="95"/>
      <c r="U242" s="95"/>
      <c r="V242" s="95">
        <f t="shared" si="56"/>
        <v>1.298</v>
      </c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>
        <f t="shared" si="53"/>
        <v>1.5760000000000001</v>
      </c>
      <c r="AX242" s="95"/>
      <c r="AY242" s="95"/>
      <c r="AZ242" s="95">
        <f t="shared" si="49"/>
        <v>1.5760000000000001</v>
      </c>
      <c r="BA242" s="95"/>
    </row>
    <row r="243" spans="1:53" x14ac:dyDescent="0.25">
      <c r="A243" s="153" t="s">
        <v>1152</v>
      </c>
      <c r="B243" s="175" t="s">
        <v>523</v>
      </c>
      <c r="C243" s="160" t="s">
        <v>1044</v>
      </c>
      <c r="D243" s="189">
        <v>2020</v>
      </c>
      <c r="E243" s="95">
        <v>1.8879999999999999</v>
      </c>
      <c r="F243" s="95" t="s">
        <v>1230</v>
      </c>
      <c r="G243" s="95">
        <f t="shared" si="50"/>
        <v>1.8879999999999999</v>
      </c>
      <c r="H243" s="95">
        <f t="shared" si="51"/>
        <v>1.8879999999999999</v>
      </c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>
        <v>0.11799999999999999</v>
      </c>
      <c r="Y243" s="95"/>
      <c r="Z243" s="95"/>
      <c r="AA243" s="95">
        <f t="shared" si="52"/>
        <v>0.11799999999999999</v>
      </c>
      <c r="AB243" s="95"/>
      <c r="AC243" s="95">
        <v>1.77</v>
      </c>
      <c r="AD243" s="95"/>
      <c r="AE243" s="95"/>
      <c r="AF243" s="95">
        <f t="shared" si="54"/>
        <v>1.77</v>
      </c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>
        <f t="shared" si="53"/>
        <v>1.8879999999999999</v>
      </c>
      <c r="AX243" s="95"/>
      <c r="AY243" s="95"/>
      <c r="AZ243" s="95">
        <f t="shared" si="49"/>
        <v>1.8879999999999999</v>
      </c>
      <c r="BA243" s="95"/>
    </row>
    <row r="244" spans="1:53" x14ac:dyDescent="0.25">
      <c r="A244" s="153" t="s">
        <v>1251</v>
      </c>
      <c r="B244" s="175" t="s">
        <v>1046</v>
      </c>
      <c r="C244" s="160" t="s">
        <v>1047</v>
      </c>
      <c r="D244" s="189">
        <v>2020</v>
      </c>
      <c r="E244" s="95">
        <v>11.092000000000001</v>
      </c>
      <c r="F244" s="95" t="s">
        <v>1230</v>
      </c>
      <c r="G244" s="95">
        <f t="shared" si="50"/>
        <v>11.092000000000001</v>
      </c>
      <c r="H244" s="95">
        <f t="shared" si="51"/>
        <v>11.092000000000001</v>
      </c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>
        <v>5.5460000000000003</v>
      </c>
      <c r="Y244" s="95"/>
      <c r="Z244" s="95"/>
      <c r="AA244" s="95">
        <f t="shared" si="52"/>
        <v>5.5460000000000003</v>
      </c>
      <c r="AB244" s="95"/>
      <c r="AC244" s="95">
        <v>5.5460000000000003</v>
      </c>
      <c r="AD244" s="95"/>
      <c r="AE244" s="95"/>
      <c r="AF244" s="95">
        <f t="shared" si="54"/>
        <v>5.5460000000000003</v>
      </c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>
        <f t="shared" si="53"/>
        <v>11.092000000000001</v>
      </c>
      <c r="AX244" s="95"/>
      <c r="AY244" s="95"/>
      <c r="AZ244" s="95">
        <f t="shared" si="49"/>
        <v>11.092000000000001</v>
      </c>
      <c r="BA244" s="95"/>
    </row>
    <row r="245" spans="1:53" x14ac:dyDescent="0.25">
      <c r="A245" s="153" t="s">
        <v>1040</v>
      </c>
      <c r="B245" s="175" t="s">
        <v>831</v>
      </c>
      <c r="C245" s="160" t="s">
        <v>889</v>
      </c>
      <c r="D245" s="189">
        <v>2018</v>
      </c>
      <c r="E245" s="95">
        <v>30.976179999999999</v>
      </c>
      <c r="F245" s="95" t="s">
        <v>1230</v>
      </c>
      <c r="G245" s="95">
        <f t="shared" si="50"/>
        <v>30.976179999999999</v>
      </c>
      <c r="H245" s="95">
        <f t="shared" si="51"/>
        <v>30.976179999999999</v>
      </c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>
        <v>11.65368</v>
      </c>
      <c r="T245" s="95"/>
      <c r="U245" s="95"/>
      <c r="V245" s="95">
        <f t="shared" si="56"/>
        <v>11.65368</v>
      </c>
      <c r="W245" s="95"/>
      <c r="X245" s="95">
        <v>11.593499999999999</v>
      </c>
      <c r="Y245" s="95"/>
      <c r="Z245" s="95"/>
      <c r="AA245" s="95">
        <f t="shared" si="52"/>
        <v>11.593499999999999</v>
      </c>
      <c r="AB245" s="95"/>
      <c r="AC245" s="95">
        <v>7.7289999999999992</v>
      </c>
      <c r="AD245" s="95"/>
      <c r="AE245" s="95"/>
      <c r="AF245" s="95">
        <f t="shared" si="54"/>
        <v>7.7289999999999992</v>
      </c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>
        <f t="shared" si="53"/>
        <v>30.976179999999999</v>
      </c>
      <c r="AX245" s="95"/>
      <c r="AY245" s="95"/>
      <c r="AZ245" s="95">
        <f t="shared" si="49"/>
        <v>30.976179999999999</v>
      </c>
      <c r="BA245" s="95"/>
    </row>
    <row r="246" spans="1:53" x14ac:dyDescent="0.25">
      <c r="A246" s="153" t="s">
        <v>438</v>
      </c>
      <c r="B246" s="175" t="s">
        <v>1156</v>
      </c>
      <c r="C246" s="160" t="s">
        <v>1157</v>
      </c>
      <c r="D246" s="190">
        <v>2021</v>
      </c>
      <c r="E246" s="95">
        <v>1.18</v>
      </c>
      <c r="F246" s="95" t="s">
        <v>1230</v>
      </c>
      <c r="G246" s="95">
        <f t="shared" si="50"/>
        <v>1.18</v>
      </c>
      <c r="H246" s="95">
        <f t="shared" si="51"/>
        <v>1.18</v>
      </c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>
        <v>1.18</v>
      </c>
      <c r="AD246" s="95"/>
      <c r="AE246" s="95"/>
      <c r="AF246" s="95">
        <f t="shared" si="54"/>
        <v>1.18</v>
      </c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>
        <f t="shared" si="53"/>
        <v>1.18</v>
      </c>
      <c r="AX246" s="95"/>
      <c r="AY246" s="95"/>
      <c r="AZ246" s="95">
        <f t="shared" si="49"/>
        <v>1.18</v>
      </c>
      <c r="BA246" s="95"/>
    </row>
    <row r="247" spans="1:53" s="195" customFormat="1" ht="63" x14ac:dyDescent="0.25">
      <c r="A247" s="167" t="s">
        <v>440</v>
      </c>
      <c r="B247" s="168" t="s">
        <v>441</v>
      </c>
      <c r="C247" s="167" t="s">
        <v>95</v>
      </c>
      <c r="D247" s="196">
        <f>D248+D252</f>
        <v>0</v>
      </c>
      <c r="E247" s="196">
        <f>E248+E252</f>
        <v>323.26800000000003</v>
      </c>
      <c r="F247" s="196">
        <f>F248+F252</f>
        <v>0</v>
      </c>
      <c r="G247" s="196">
        <f t="shared" si="50"/>
        <v>121.59199999999998</v>
      </c>
      <c r="H247" s="196">
        <f t="shared" si="51"/>
        <v>121.59199999999998</v>
      </c>
      <c r="I247" s="196">
        <f>I248+I252</f>
        <v>112.74199999999999</v>
      </c>
      <c r="J247" s="196"/>
      <c r="K247" s="196"/>
      <c r="L247" s="196">
        <f>L248+L252</f>
        <v>112.74199999999999</v>
      </c>
      <c r="M247" s="196"/>
      <c r="N247" s="196">
        <f>N248+N252</f>
        <v>8.85</v>
      </c>
      <c r="O247" s="196"/>
      <c r="P247" s="196"/>
      <c r="Q247" s="196">
        <f>Q248+Q252</f>
        <v>8.85</v>
      </c>
      <c r="R247" s="196"/>
      <c r="S247" s="196"/>
      <c r="T247" s="196"/>
      <c r="U247" s="196"/>
      <c r="V247" s="196"/>
      <c r="W247" s="196"/>
      <c r="X247" s="196"/>
      <c r="Y247" s="196"/>
      <c r="Z247" s="196"/>
      <c r="AA247" s="196"/>
      <c r="AB247" s="196"/>
      <c r="AC247" s="196"/>
      <c r="AD247" s="196"/>
      <c r="AE247" s="196"/>
      <c r="AF247" s="196"/>
      <c r="AG247" s="196"/>
      <c r="AH247" s="196">
        <f t="shared" ref="AH247:AW247" si="58">AH248+AH252</f>
        <v>0</v>
      </c>
      <c r="AI247" s="196">
        <f t="shared" si="58"/>
        <v>0</v>
      </c>
      <c r="AJ247" s="196">
        <f t="shared" si="58"/>
        <v>0</v>
      </c>
      <c r="AK247" s="196">
        <f t="shared" si="58"/>
        <v>0</v>
      </c>
      <c r="AL247" s="196">
        <f t="shared" si="58"/>
        <v>0</v>
      </c>
      <c r="AM247" s="196">
        <f t="shared" si="58"/>
        <v>0</v>
      </c>
      <c r="AN247" s="196">
        <f t="shared" si="58"/>
        <v>0</v>
      </c>
      <c r="AO247" s="196">
        <f t="shared" si="58"/>
        <v>0</v>
      </c>
      <c r="AP247" s="196">
        <f t="shared" si="58"/>
        <v>0</v>
      </c>
      <c r="AQ247" s="196">
        <f t="shared" si="58"/>
        <v>0</v>
      </c>
      <c r="AR247" s="196">
        <f t="shared" si="58"/>
        <v>0</v>
      </c>
      <c r="AS247" s="196">
        <f t="shared" si="58"/>
        <v>0</v>
      </c>
      <c r="AT247" s="196">
        <f t="shared" si="58"/>
        <v>0</v>
      </c>
      <c r="AU247" s="196">
        <f t="shared" si="58"/>
        <v>0</v>
      </c>
      <c r="AV247" s="196">
        <f t="shared" si="58"/>
        <v>0</v>
      </c>
      <c r="AW247" s="196">
        <f t="shared" si="58"/>
        <v>121.59199999999998</v>
      </c>
      <c r="AX247" s="196"/>
      <c r="AY247" s="196"/>
      <c r="AZ247" s="196">
        <f>AZ248+AZ252</f>
        <v>121.59199999999998</v>
      </c>
      <c r="BA247" s="196"/>
    </row>
    <row r="248" spans="1:53" s="120" customFormat="1" ht="47.25" x14ac:dyDescent="0.25">
      <c r="A248" s="156" t="s">
        <v>442</v>
      </c>
      <c r="B248" s="157" t="s">
        <v>443</v>
      </c>
      <c r="C248" s="156" t="s">
        <v>95</v>
      </c>
      <c r="D248" s="94">
        <v>0</v>
      </c>
      <c r="E248" s="94">
        <f>SUM(E249:E251)</f>
        <v>283.39800000000002</v>
      </c>
      <c r="F248" s="94">
        <f>SUM(F249:F251)</f>
        <v>0</v>
      </c>
      <c r="G248" s="94">
        <f t="shared" si="50"/>
        <v>81.721999999999994</v>
      </c>
      <c r="H248" s="94">
        <f t="shared" si="51"/>
        <v>81.721999999999994</v>
      </c>
      <c r="I248" s="94">
        <f>SUM(I249:I251)</f>
        <v>72.872</v>
      </c>
      <c r="J248" s="94"/>
      <c r="K248" s="94"/>
      <c r="L248" s="94">
        <f>SUM(L249:L251)</f>
        <v>72.872</v>
      </c>
      <c r="M248" s="94"/>
      <c r="N248" s="94">
        <f>SUM(N249:N251)</f>
        <v>8.85</v>
      </c>
      <c r="O248" s="94"/>
      <c r="P248" s="94"/>
      <c r="Q248" s="94">
        <f>SUM(Q249:Q251)</f>
        <v>8.85</v>
      </c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>
        <f t="shared" ref="AH248:AW248" si="59">SUM(AH249:AH251)</f>
        <v>0</v>
      </c>
      <c r="AI248" s="94">
        <f t="shared" si="59"/>
        <v>0</v>
      </c>
      <c r="AJ248" s="94">
        <f t="shared" si="59"/>
        <v>0</v>
      </c>
      <c r="AK248" s="94">
        <f t="shared" si="59"/>
        <v>0</v>
      </c>
      <c r="AL248" s="94">
        <f t="shared" si="59"/>
        <v>0</v>
      </c>
      <c r="AM248" s="94">
        <f t="shared" si="59"/>
        <v>0</v>
      </c>
      <c r="AN248" s="94">
        <f t="shared" si="59"/>
        <v>0</v>
      </c>
      <c r="AO248" s="94">
        <f t="shared" si="59"/>
        <v>0</v>
      </c>
      <c r="AP248" s="94">
        <f t="shared" si="59"/>
        <v>0</v>
      </c>
      <c r="AQ248" s="94">
        <f t="shared" si="59"/>
        <v>0</v>
      </c>
      <c r="AR248" s="94">
        <f t="shared" si="59"/>
        <v>0</v>
      </c>
      <c r="AS248" s="94">
        <f t="shared" si="59"/>
        <v>0</v>
      </c>
      <c r="AT248" s="94">
        <f t="shared" si="59"/>
        <v>0</v>
      </c>
      <c r="AU248" s="94">
        <f t="shared" si="59"/>
        <v>0</v>
      </c>
      <c r="AV248" s="94">
        <f t="shared" si="59"/>
        <v>0</v>
      </c>
      <c r="AW248" s="94">
        <f t="shared" si="59"/>
        <v>81.721999999999994</v>
      </c>
      <c r="AX248" s="94"/>
      <c r="AY248" s="94"/>
      <c r="AZ248" s="94">
        <f>SUM(AZ249:AZ251)</f>
        <v>81.721999999999994</v>
      </c>
      <c r="BA248" s="94"/>
    </row>
    <row r="249" spans="1:53" ht="31.5" x14ac:dyDescent="0.25">
      <c r="A249" s="153" t="s">
        <v>1211</v>
      </c>
      <c r="B249" s="169" t="s">
        <v>445</v>
      </c>
      <c r="C249" s="153" t="s">
        <v>446</v>
      </c>
      <c r="D249" s="187">
        <v>2016</v>
      </c>
      <c r="E249" s="95">
        <v>271.87599999999998</v>
      </c>
      <c r="F249" s="95" t="s">
        <v>1230</v>
      </c>
      <c r="G249" s="95">
        <f t="shared" si="50"/>
        <v>70.2</v>
      </c>
      <c r="H249" s="95">
        <f t="shared" si="51"/>
        <v>70.2</v>
      </c>
      <c r="I249" s="95">
        <v>70.2</v>
      </c>
      <c r="J249" s="95"/>
      <c r="K249" s="95"/>
      <c r="L249" s="95">
        <v>70.2</v>
      </c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>
        <f t="shared" si="53"/>
        <v>70.2</v>
      </c>
      <c r="AX249" s="95"/>
      <c r="AY249" s="95"/>
      <c r="AZ249" s="95">
        <f t="shared" si="49"/>
        <v>70.2</v>
      </c>
      <c r="BA249" s="95"/>
    </row>
    <row r="250" spans="1:53" ht="47.25" x14ac:dyDescent="0.25">
      <c r="A250" s="153" t="s">
        <v>444</v>
      </c>
      <c r="B250" s="159" t="s">
        <v>448</v>
      </c>
      <c r="C250" s="160" t="s">
        <v>449</v>
      </c>
      <c r="D250" s="187">
        <v>2017</v>
      </c>
      <c r="E250" s="95">
        <v>2.6720000000000002</v>
      </c>
      <c r="F250" s="95" t="s">
        <v>1230</v>
      </c>
      <c r="G250" s="95">
        <f t="shared" si="50"/>
        <v>2.6720000000000002</v>
      </c>
      <c r="H250" s="95">
        <f t="shared" si="51"/>
        <v>2.6720000000000002</v>
      </c>
      <c r="I250" s="95">
        <v>2.6720000000000002</v>
      </c>
      <c r="J250" s="95"/>
      <c r="K250" s="95"/>
      <c r="L250" s="95">
        <v>2.6720000000000002</v>
      </c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>
        <f t="shared" si="53"/>
        <v>2.6720000000000002</v>
      </c>
      <c r="AX250" s="95"/>
      <c r="AY250" s="95"/>
      <c r="AZ250" s="95">
        <f t="shared" si="49"/>
        <v>2.6720000000000002</v>
      </c>
      <c r="BA250" s="95"/>
    </row>
    <row r="251" spans="1:53" ht="47.25" x14ac:dyDescent="0.25">
      <c r="A251" s="153" t="s">
        <v>1212</v>
      </c>
      <c r="B251" s="183" t="s">
        <v>693</v>
      </c>
      <c r="C251" s="160" t="s">
        <v>694</v>
      </c>
      <c r="D251" s="189">
        <v>2018</v>
      </c>
      <c r="E251" s="95">
        <v>8.85</v>
      </c>
      <c r="F251" s="95" t="s">
        <v>1230</v>
      </c>
      <c r="G251" s="95">
        <f t="shared" si="50"/>
        <v>8.85</v>
      </c>
      <c r="H251" s="95">
        <f t="shared" si="51"/>
        <v>8.85</v>
      </c>
      <c r="I251" s="95"/>
      <c r="J251" s="95"/>
      <c r="K251" s="95"/>
      <c r="L251" s="95"/>
      <c r="M251" s="95"/>
      <c r="N251" s="95">
        <v>8.85</v>
      </c>
      <c r="O251" s="95"/>
      <c r="P251" s="95"/>
      <c r="Q251" s="95">
        <f t="shared" si="57"/>
        <v>8.85</v>
      </c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>
        <f t="shared" si="53"/>
        <v>8.85</v>
      </c>
      <c r="AX251" s="95"/>
      <c r="AY251" s="95"/>
      <c r="AZ251" s="95">
        <f t="shared" si="49"/>
        <v>8.85</v>
      </c>
      <c r="BA251" s="95"/>
    </row>
    <row r="252" spans="1:53" s="120" customFormat="1" ht="31.5" x14ac:dyDescent="0.25">
      <c r="A252" s="156" t="s">
        <v>447</v>
      </c>
      <c r="B252" s="157" t="s">
        <v>450</v>
      </c>
      <c r="C252" s="156" t="s">
        <v>95</v>
      </c>
      <c r="D252" s="94">
        <v>0</v>
      </c>
      <c r="E252" s="94">
        <f>SUM(E253:E253)</f>
        <v>39.869999999999997</v>
      </c>
      <c r="F252" s="94">
        <f>SUM(F253:F253)</f>
        <v>0</v>
      </c>
      <c r="G252" s="94">
        <f t="shared" si="50"/>
        <v>39.869999999999997</v>
      </c>
      <c r="H252" s="94">
        <f t="shared" si="51"/>
        <v>39.869999999999997</v>
      </c>
      <c r="I252" s="94">
        <f>SUM(I253:I253)</f>
        <v>39.869999999999997</v>
      </c>
      <c r="J252" s="94"/>
      <c r="K252" s="94"/>
      <c r="L252" s="94">
        <f>SUM(L253:L253)</f>
        <v>39.869999999999997</v>
      </c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>
        <f t="shared" ref="AH252:AW252" si="60">SUM(AH253:AH253)</f>
        <v>0</v>
      </c>
      <c r="AI252" s="94">
        <f t="shared" si="60"/>
        <v>0</v>
      </c>
      <c r="AJ252" s="94">
        <f t="shared" si="60"/>
        <v>0</v>
      </c>
      <c r="AK252" s="94">
        <f t="shared" si="60"/>
        <v>0</v>
      </c>
      <c r="AL252" s="94">
        <f t="shared" si="60"/>
        <v>0</v>
      </c>
      <c r="AM252" s="94">
        <f t="shared" si="60"/>
        <v>0</v>
      </c>
      <c r="AN252" s="94">
        <f t="shared" si="60"/>
        <v>0</v>
      </c>
      <c r="AO252" s="94">
        <f t="shared" si="60"/>
        <v>0</v>
      </c>
      <c r="AP252" s="94">
        <f t="shared" si="60"/>
        <v>0</v>
      </c>
      <c r="AQ252" s="94">
        <f t="shared" si="60"/>
        <v>0</v>
      </c>
      <c r="AR252" s="94">
        <f t="shared" si="60"/>
        <v>0</v>
      </c>
      <c r="AS252" s="94">
        <f t="shared" si="60"/>
        <v>0</v>
      </c>
      <c r="AT252" s="94">
        <f t="shared" si="60"/>
        <v>0</v>
      </c>
      <c r="AU252" s="94">
        <f t="shared" si="60"/>
        <v>0</v>
      </c>
      <c r="AV252" s="94">
        <f t="shared" si="60"/>
        <v>0</v>
      </c>
      <c r="AW252" s="94">
        <f t="shared" si="60"/>
        <v>39.869999999999997</v>
      </c>
      <c r="AX252" s="94"/>
      <c r="AY252" s="94"/>
      <c r="AZ252" s="94">
        <f>SUM(AZ253:AZ253)</f>
        <v>39.869999999999997</v>
      </c>
      <c r="BA252" s="94"/>
    </row>
    <row r="253" spans="1:53" ht="94.5" x14ac:dyDescent="0.25">
      <c r="A253" s="153" t="s">
        <v>1213</v>
      </c>
      <c r="B253" s="159" t="s">
        <v>452</v>
      </c>
      <c r="C253" s="160" t="s">
        <v>453</v>
      </c>
      <c r="D253" s="187">
        <v>2016</v>
      </c>
      <c r="E253" s="95">
        <v>39.869999999999997</v>
      </c>
      <c r="F253" s="95" t="s">
        <v>1230</v>
      </c>
      <c r="G253" s="95">
        <f t="shared" si="50"/>
        <v>39.869999999999997</v>
      </c>
      <c r="H253" s="95">
        <f t="shared" si="51"/>
        <v>39.869999999999997</v>
      </c>
      <c r="I253" s="95">
        <v>39.869999999999997</v>
      </c>
      <c r="J253" s="95"/>
      <c r="K253" s="95"/>
      <c r="L253" s="95">
        <v>39.869999999999997</v>
      </c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>
        <f t="shared" si="53"/>
        <v>39.869999999999997</v>
      </c>
      <c r="AX253" s="95"/>
      <c r="AY253" s="95"/>
      <c r="AZ253" s="95">
        <f t="shared" si="49"/>
        <v>39.869999999999997</v>
      </c>
      <c r="BA253" s="95"/>
    </row>
    <row r="254" spans="1:53" s="195" customFormat="1" ht="78.75" x14ac:dyDescent="0.25">
      <c r="A254" s="167" t="s">
        <v>1214</v>
      </c>
      <c r="B254" s="168" t="s">
        <v>1215</v>
      </c>
      <c r="C254" s="167" t="s">
        <v>95</v>
      </c>
      <c r="D254" s="192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6"/>
      <c r="AR254" s="196"/>
      <c r="AS254" s="196"/>
      <c r="AT254" s="196"/>
      <c r="AU254" s="196"/>
      <c r="AV254" s="196"/>
      <c r="AW254" s="196"/>
      <c r="AX254" s="196"/>
      <c r="AY254" s="196"/>
      <c r="AZ254" s="196"/>
      <c r="BA254" s="196"/>
    </row>
    <row r="255" spans="1:53" s="120" customFormat="1" ht="78.75" x14ac:dyDescent="0.25">
      <c r="A255" s="156" t="s">
        <v>1216</v>
      </c>
      <c r="B255" s="157" t="s">
        <v>1217</v>
      </c>
      <c r="C255" s="156" t="s">
        <v>95</v>
      </c>
      <c r="D255" s="191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</row>
    <row r="256" spans="1:53" s="195" customFormat="1" ht="47.25" x14ac:dyDescent="0.25">
      <c r="A256" s="167" t="s">
        <v>84</v>
      </c>
      <c r="B256" s="168" t="s">
        <v>85</v>
      </c>
      <c r="C256" s="167" t="s">
        <v>95</v>
      </c>
      <c r="D256" s="196">
        <v>0</v>
      </c>
      <c r="E256" s="196">
        <f>SUM(E257:E263)</f>
        <v>733.32940999999994</v>
      </c>
      <c r="F256" s="196">
        <f>SUM(F257:F263)</f>
        <v>0</v>
      </c>
      <c r="G256" s="196">
        <f t="shared" si="50"/>
        <v>146.32499999999999</v>
      </c>
      <c r="H256" s="196">
        <f t="shared" si="51"/>
        <v>146.32499999999999</v>
      </c>
      <c r="I256" s="196">
        <f>SUM(I257:I263)</f>
        <v>125.43900000000001</v>
      </c>
      <c r="J256" s="196"/>
      <c r="K256" s="196"/>
      <c r="L256" s="196">
        <f>SUM(L257:L263)</f>
        <v>125.43900000000001</v>
      </c>
      <c r="M256" s="196"/>
      <c r="N256" s="196">
        <f>SUM(N257:N263)</f>
        <v>2.36</v>
      </c>
      <c r="O256" s="196"/>
      <c r="P256" s="196"/>
      <c r="Q256" s="196">
        <f>SUM(Q257:Q263)</f>
        <v>2.36</v>
      </c>
      <c r="R256" s="196"/>
      <c r="S256" s="196">
        <f>SUM(S257:S263)</f>
        <v>11.446</v>
      </c>
      <c r="T256" s="196"/>
      <c r="U256" s="196"/>
      <c r="V256" s="196">
        <f>SUM(V257:V263)</f>
        <v>11.446</v>
      </c>
      <c r="W256" s="196"/>
      <c r="X256" s="196">
        <f>SUM(X257:X263)</f>
        <v>7.08</v>
      </c>
      <c r="Y256" s="196"/>
      <c r="Z256" s="196"/>
      <c r="AA256" s="196">
        <f>SUM(AA257:AA263)</f>
        <v>7.08</v>
      </c>
      <c r="AB256" s="196"/>
      <c r="AC256" s="196"/>
      <c r="AD256" s="196"/>
      <c r="AE256" s="196"/>
      <c r="AF256" s="196"/>
      <c r="AG256" s="196"/>
      <c r="AH256" s="196">
        <f t="shared" ref="AH256:AW256" si="61">SUM(AH257:AH263)</f>
        <v>0</v>
      </c>
      <c r="AI256" s="196">
        <f t="shared" si="61"/>
        <v>0</v>
      </c>
      <c r="AJ256" s="196">
        <f t="shared" si="61"/>
        <v>0</v>
      </c>
      <c r="AK256" s="196">
        <f t="shared" si="61"/>
        <v>0</v>
      </c>
      <c r="AL256" s="196">
        <f t="shared" si="61"/>
        <v>0</v>
      </c>
      <c r="AM256" s="196">
        <f t="shared" si="61"/>
        <v>0</v>
      </c>
      <c r="AN256" s="196">
        <f t="shared" si="61"/>
        <v>0</v>
      </c>
      <c r="AO256" s="196">
        <f t="shared" si="61"/>
        <v>0</v>
      </c>
      <c r="AP256" s="196">
        <f t="shared" si="61"/>
        <v>0</v>
      </c>
      <c r="AQ256" s="196">
        <f t="shared" si="61"/>
        <v>0</v>
      </c>
      <c r="AR256" s="196">
        <f t="shared" si="61"/>
        <v>0</v>
      </c>
      <c r="AS256" s="196">
        <f t="shared" si="61"/>
        <v>0</v>
      </c>
      <c r="AT256" s="196">
        <f t="shared" si="61"/>
        <v>0</v>
      </c>
      <c r="AU256" s="196">
        <f t="shared" si="61"/>
        <v>0</v>
      </c>
      <c r="AV256" s="196">
        <f t="shared" si="61"/>
        <v>0</v>
      </c>
      <c r="AW256" s="196">
        <f t="shared" si="61"/>
        <v>146.32499999999999</v>
      </c>
      <c r="AX256" s="196"/>
      <c r="AY256" s="196"/>
      <c r="AZ256" s="196">
        <f>SUM(AZ257:AZ263)</f>
        <v>146.32499999999999</v>
      </c>
      <c r="BA256" s="196"/>
    </row>
    <row r="257" spans="1:53" x14ac:dyDescent="0.25">
      <c r="A257" s="153" t="s">
        <v>454</v>
      </c>
      <c r="B257" s="169" t="s">
        <v>455</v>
      </c>
      <c r="C257" s="153" t="s">
        <v>456</v>
      </c>
      <c r="D257" s="187">
        <v>2016</v>
      </c>
      <c r="E257" s="95">
        <v>20.628410000000002</v>
      </c>
      <c r="F257" s="95" t="s">
        <v>1230</v>
      </c>
      <c r="G257" s="95">
        <f t="shared" si="50"/>
        <v>9.7289999999999992</v>
      </c>
      <c r="H257" s="95">
        <f t="shared" si="51"/>
        <v>9.7289999999999992</v>
      </c>
      <c r="I257" s="95">
        <v>9.7289999999999992</v>
      </c>
      <c r="J257" s="95"/>
      <c r="K257" s="95"/>
      <c r="L257" s="95">
        <v>9.7289999999999992</v>
      </c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>
        <f t="shared" si="53"/>
        <v>9.7289999999999992</v>
      </c>
      <c r="AX257" s="95"/>
      <c r="AY257" s="95"/>
      <c r="AZ257" s="95">
        <f t="shared" si="49"/>
        <v>9.7289999999999992</v>
      </c>
      <c r="BA257" s="95"/>
    </row>
    <row r="258" spans="1:53" ht="31.5" x14ac:dyDescent="0.25">
      <c r="A258" s="153" t="s">
        <v>457</v>
      </c>
      <c r="B258" s="171" t="s">
        <v>458</v>
      </c>
      <c r="C258" s="153" t="s">
        <v>459</v>
      </c>
      <c r="D258" s="187">
        <v>2016</v>
      </c>
      <c r="E258" s="95">
        <v>691.16799999999989</v>
      </c>
      <c r="F258" s="95" t="s">
        <v>1230</v>
      </c>
      <c r="G258" s="95">
        <f t="shared" si="50"/>
        <v>115.063</v>
      </c>
      <c r="H258" s="95">
        <f t="shared" si="51"/>
        <v>115.063</v>
      </c>
      <c r="I258" s="95">
        <v>115.063</v>
      </c>
      <c r="J258" s="95"/>
      <c r="K258" s="95"/>
      <c r="L258" s="95">
        <v>115.063</v>
      </c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>
        <f t="shared" si="53"/>
        <v>115.063</v>
      </c>
      <c r="AX258" s="95"/>
      <c r="AY258" s="95"/>
      <c r="AZ258" s="95">
        <f t="shared" si="49"/>
        <v>115.063</v>
      </c>
      <c r="BA258" s="95"/>
    </row>
    <row r="259" spans="1:53" ht="31.5" x14ac:dyDescent="0.25">
      <c r="A259" s="153" t="s">
        <v>695</v>
      </c>
      <c r="B259" s="172" t="s">
        <v>696</v>
      </c>
      <c r="C259" s="160" t="s">
        <v>697</v>
      </c>
      <c r="D259" s="189">
        <v>2018</v>
      </c>
      <c r="E259" s="95">
        <v>7.3749999999999991</v>
      </c>
      <c r="F259" s="95" t="s">
        <v>1230</v>
      </c>
      <c r="G259" s="95">
        <f t="shared" si="50"/>
        <v>7.3749999999999991</v>
      </c>
      <c r="H259" s="95">
        <f t="shared" si="51"/>
        <v>7.3749999999999991</v>
      </c>
      <c r="I259" s="95"/>
      <c r="J259" s="95"/>
      <c r="K259" s="95"/>
      <c r="L259" s="95"/>
      <c r="M259" s="95"/>
      <c r="N259" s="95">
        <v>1.4749999999999999</v>
      </c>
      <c r="O259" s="95"/>
      <c r="P259" s="95"/>
      <c r="Q259" s="95">
        <f t="shared" si="57"/>
        <v>1.4749999999999999</v>
      </c>
      <c r="R259" s="95"/>
      <c r="S259" s="95">
        <v>5.8999999999999995</v>
      </c>
      <c r="T259" s="95"/>
      <c r="U259" s="95"/>
      <c r="V259" s="95">
        <f t="shared" si="56"/>
        <v>5.8999999999999995</v>
      </c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>
        <f t="shared" si="53"/>
        <v>7.3749999999999991</v>
      </c>
      <c r="AX259" s="95"/>
      <c r="AY259" s="95"/>
      <c r="AZ259" s="95">
        <f t="shared" si="49"/>
        <v>7.3749999999999991</v>
      </c>
      <c r="BA259" s="95"/>
    </row>
    <row r="260" spans="1:53" ht="47.25" x14ac:dyDescent="0.25">
      <c r="A260" s="153" t="s">
        <v>698</v>
      </c>
      <c r="B260" s="172" t="s">
        <v>699</v>
      </c>
      <c r="C260" s="160" t="s">
        <v>700</v>
      </c>
      <c r="D260" s="189">
        <v>2018</v>
      </c>
      <c r="E260" s="95">
        <v>5.6049999999999995</v>
      </c>
      <c r="F260" s="95" t="s">
        <v>1230</v>
      </c>
      <c r="G260" s="95">
        <f t="shared" si="50"/>
        <v>5.6049999999999995</v>
      </c>
      <c r="H260" s="95">
        <f t="shared" si="51"/>
        <v>5.6049999999999995</v>
      </c>
      <c r="I260" s="95"/>
      <c r="J260" s="95"/>
      <c r="K260" s="95"/>
      <c r="L260" s="95"/>
      <c r="M260" s="95"/>
      <c r="N260" s="95">
        <v>0.88500000000000001</v>
      </c>
      <c r="O260" s="95"/>
      <c r="P260" s="95"/>
      <c r="Q260" s="95">
        <f t="shared" si="57"/>
        <v>0.88500000000000001</v>
      </c>
      <c r="R260" s="95"/>
      <c r="S260" s="95">
        <v>4.72</v>
      </c>
      <c r="T260" s="95"/>
      <c r="U260" s="95"/>
      <c r="V260" s="95">
        <f t="shared" si="56"/>
        <v>4.72</v>
      </c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>
        <f t="shared" si="53"/>
        <v>5.6049999999999995</v>
      </c>
      <c r="AX260" s="95"/>
      <c r="AY260" s="95"/>
      <c r="AZ260" s="95">
        <f t="shared" si="49"/>
        <v>5.6049999999999995</v>
      </c>
      <c r="BA260" s="95"/>
    </row>
    <row r="261" spans="1:53" ht="31.5" x14ac:dyDescent="0.25">
      <c r="A261" s="153" t="s">
        <v>890</v>
      </c>
      <c r="B261" s="172" t="s">
        <v>891</v>
      </c>
      <c r="C261" s="160" t="s">
        <v>892</v>
      </c>
      <c r="D261" s="189">
        <v>2019</v>
      </c>
      <c r="E261" s="95">
        <v>4.13</v>
      </c>
      <c r="F261" s="95" t="s">
        <v>1230</v>
      </c>
      <c r="G261" s="95">
        <f t="shared" si="50"/>
        <v>4.13</v>
      </c>
      <c r="H261" s="95">
        <f t="shared" si="51"/>
        <v>4.13</v>
      </c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>
        <v>0.59</v>
      </c>
      <c r="T261" s="95"/>
      <c r="U261" s="95"/>
      <c r="V261" s="95">
        <f t="shared" si="56"/>
        <v>0.59</v>
      </c>
      <c r="W261" s="95"/>
      <c r="X261" s="95">
        <v>3.54</v>
      </c>
      <c r="Y261" s="95"/>
      <c r="Z261" s="95"/>
      <c r="AA261" s="95">
        <f t="shared" si="52"/>
        <v>3.54</v>
      </c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>
        <f t="shared" si="53"/>
        <v>4.13</v>
      </c>
      <c r="AX261" s="95"/>
      <c r="AY261" s="95"/>
      <c r="AZ261" s="95">
        <f t="shared" si="49"/>
        <v>4.13</v>
      </c>
      <c r="BA261" s="95"/>
    </row>
    <row r="262" spans="1:53" ht="31.5" x14ac:dyDescent="0.25">
      <c r="A262" s="153" t="s">
        <v>893</v>
      </c>
      <c r="B262" s="172" t="s">
        <v>894</v>
      </c>
      <c r="C262" s="160" t="s">
        <v>895</v>
      </c>
      <c r="D262" s="189">
        <v>2019</v>
      </c>
      <c r="E262" s="95">
        <v>3.7759999999999998</v>
      </c>
      <c r="F262" s="95" t="s">
        <v>1230</v>
      </c>
      <c r="G262" s="95">
        <f t="shared" si="50"/>
        <v>3.7759999999999998</v>
      </c>
      <c r="H262" s="95">
        <f t="shared" si="51"/>
        <v>3.7759999999999998</v>
      </c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>
        <v>0.23599999999999999</v>
      </c>
      <c r="T262" s="95"/>
      <c r="U262" s="95"/>
      <c r="V262" s="95">
        <f t="shared" si="56"/>
        <v>0.23599999999999999</v>
      </c>
      <c r="W262" s="95"/>
      <c r="X262" s="95">
        <v>3.54</v>
      </c>
      <c r="Y262" s="95"/>
      <c r="Z262" s="95"/>
      <c r="AA262" s="95">
        <f t="shared" si="52"/>
        <v>3.54</v>
      </c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>
        <f t="shared" si="53"/>
        <v>3.7759999999999998</v>
      </c>
      <c r="AX262" s="95"/>
      <c r="AY262" s="95"/>
      <c r="AZ262" s="95">
        <f t="shared" si="49"/>
        <v>3.7759999999999998</v>
      </c>
      <c r="BA262" s="95"/>
    </row>
    <row r="263" spans="1:53" x14ac:dyDescent="0.25">
      <c r="A263" s="153" t="s">
        <v>460</v>
      </c>
      <c r="B263" s="154" t="s">
        <v>461</v>
      </c>
      <c r="C263" s="160" t="s">
        <v>462</v>
      </c>
      <c r="D263" s="187">
        <v>2017</v>
      </c>
      <c r="E263" s="95">
        <v>0.64700000000000002</v>
      </c>
      <c r="F263" s="95" t="s">
        <v>1230</v>
      </c>
      <c r="G263" s="95">
        <f t="shared" si="50"/>
        <v>0.64700000000000002</v>
      </c>
      <c r="H263" s="95">
        <f t="shared" si="51"/>
        <v>0.64700000000000002</v>
      </c>
      <c r="I263" s="95">
        <v>0.64700000000000002</v>
      </c>
      <c r="J263" s="95"/>
      <c r="K263" s="95"/>
      <c r="L263" s="95">
        <v>0.64700000000000002</v>
      </c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>
        <f t="shared" si="53"/>
        <v>0.64700000000000002</v>
      </c>
      <c r="AX263" s="95"/>
      <c r="AY263" s="95"/>
      <c r="AZ263" s="95">
        <f t="shared" si="49"/>
        <v>0.64700000000000002</v>
      </c>
      <c r="BA263" s="95"/>
    </row>
    <row r="264" spans="1:53" s="195" customFormat="1" ht="47.25" x14ac:dyDescent="0.25">
      <c r="A264" s="168" t="s">
        <v>1218</v>
      </c>
      <c r="B264" s="184" t="s">
        <v>1219</v>
      </c>
      <c r="C264" s="184" t="s">
        <v>95</v>
      </c>
      <c r="D264" s="196">
        <v>0</v>
      </c>
      <c r="E264" s="196">
        <v>0</v>
      </c>
      <c r="F264" s="196"/>
      <c r="G264" s="196">
        <f t="shared" si="50"/>
        <v>0</v>
      </c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  <c r="AA264" s="196"/>
      <c r="AB264" s="196"/>
      <c r="AC264" s="196"/>
      <c r="AD264" s="196"/>
      <c r="AE264" s="196"/>
      <c r="AF264" s="196"/>
      <c r="AG264" s="196"/>
      <c r="AH264" s="196">
        <v>0</v>
      </c>
      <c r="AI264" s="196">
        <v>0</v>
      </c>
      <c r="AJ264" s="196">
        <v>0</v>
      </c>
      <c r="AK264" s="196">
        <v>0</v>
      </c>
      <c r="AL264" s="196">
        <v>0</v>
      </c>
      <c r="AM264" s="196">
        <v>0</v>
      </c>
      <c r="AN264" s="196">
        <v>0</v>
      </c>
      <c r="AO264" s="196">
        <v>0</v>
      </c>
      <c r="AP264" s="196">
        <v>0</v>
      </c>
      <c r="AQ264" s="196">
        <v>0</v>
      </c>
      <c r="AR264" s="196">
        <v>0</v>
      </c>
      <c r="AS264" s="196">
        <v>0</v>
      </c>
      <c r="AT264" s="196">
        <v>0</v>
      </c>
      <c r="AU264" s="196">
        <v>0</v>
      </c>
      <c r="AV264" s="196">
        <v>0</v>
      </c>
      <c r="AW264" s="196"/>
      <c r="AX264" s="196"/>
      <c r="AY264" s="196"/>
      <c r="AZ264" s="196"/>
      <c r="BA264" s="196"/>
    </row>
    <row r="265" spans="1:53" s="195" customFormat="1" ht="31.5" x14ac:dyDescent="0.25">
      <c r="A265" s="167" t="s">
        <v>86</v>
      </c>
      <c r="B265" s="168" t="s">
        <v>87</v>
      </c>
      <c r="C265" s="167" t="s">
        <v>95</v>
      </c>
      <c r="D265" s="196">
        <v>0</v>
      </c>
      <c r="E265" s="196">
        <f>SUM(E266:E329)</f>
        <v>115.91405800000001</v>
      </c>
      <c r="F265" s="196">
        <f>SUM(F266:F329)</f>
        <v>0</v>
      </c>
      <c r="G265" s="196">
        <f t="shared" si="50"/>
        <v>115.91405800000001</v>
      </c>
      <c r="H265" s="196">
        <f t="shared" si="51"/>
        <v>115.91405800000001</v>
      </c>
      <c r="I265" s="196">
        <f>SUM(I266:I329)</f>
        <v>18.146999999999998</v>
      </c>
      <c r="J265" s="196"/>
      <c r="K265" s="196"/>
      <c r="L265" s="196">
        <f>SUM(L266:L329)</f>
        <v>18.146999999999998</v>
      </c>
      <c r="M265" s="196"/>
      <c r="N265" s="196">
        <f>SUM(N266:N329)</f>
        <v>16.205456000000002</v>
      </c>
      <c r="O265" s="196"/>
      <c r="P265" s="196"/>
      <c r="Q265" s="196">
        <f>SUM(Q266:Q329)</f>
        <v>16.205456000000002</v>
      </c>
      <c r="R265" s="196"/>
      <c r="S265" s="196">
        <f>SUM(S266:S329)</f>
        <v>37.107922000000002</v>
      </c>
      <c r="T265" s="196"/>
      <c r="U265" s="196"/>
      <c r="V265" s="196">
        <f>SUM(V266:V329)</f>
        <v>37.107922000000002</v>
      </c>
      <c r="W265" s="196"/>
      <c r="X265" s="196">
        <f>SUM(X266:X329)</f>
        <v>43.205239999999996</v>
      </c>
      <c r="Y265" s="196"/>
      <c r="Z265" s="196"/>
      <c r="AA265" s="196">
        <f>SUM(AA266:AA329)</f>
        <v>43.205239999999996</v>
      </c>
      <c r="AB265" s="196"/>
      <c r="AC265" s="196">
        <f>SUM(AC266:AC329)</f>
        <v>1.24844</v>
      </c>
      <c r="AD265" s="196"/>
      <c r="AE265" s="196"/>
      <c r="AF265" s="196">
        <f>SUM(AF266:AF329)</f>
        <v>1.24844</v>
      </c>
      <c r="AG265" s="196"/>
      <c r="AH265" s="196">
        <f t="shared" ref="AH265:AW265" si="62">SUM(AH266:AH329)</f>
        <v>0</v>
      </c>
      <c r="AI265" s="196">
        <f t="shared" si="62"/>
        <v>0</v>
      </c>
      <c r="AJ265" s="196">
        <f t="shared" si="62"/>
        <v>0</v>
      </c>
      <c r="AK265" s="196">
        <f t="shared" si="62"/>
        <v>0</v>
      </c>
      <c r="AL265" s="196">
        <f t="shared" si="62"/>
        <v>0</v>
      </c>
      <c r="AM265" s="196">
        <f t="shared" si="62"/>
        <v>0</v>
      </c>
      <c r="AN265" s="196">
        <f t="shared" si="62"/>
        <v>0</v>
      </c>
      <c r="AO265" s="196">
        <f t="shared" si="62"/>
        <v>0</v>
      </c>
      <c r="AP265" s="196">
        <f t="shared" si="62"/>
        <v>0</v>
      </c>
      <c r="AQ265" s="196">
        <f t="shared" si="62"/>
        <v>0</v>
      </c>
      <c r="AR265" s="196">
        <f t="shared" si="62"/>
        <v>0</v>
      </c>
      <c r="AS265" s="196">
        <f t="shared" si="62"/>
        <v>0</v>
      </c>
      <c r="AT265" s="196">
        <f t="shared" si="62"/>
        <v>0</v>
      </c>
      <c r="AU265" s="196">
        <f t="shared" si="62"/>
        <v>0</v>
      </c>
      <c r="AV265" s="196">
        <f t="shared" si="62"/>
        <v>0</v>
      </c>
      <c r="AW265" s="196">
        <f t="shared" si="62"/>
        <v>115.91405800000001</v>
      </c>
      <c r="AX265" s="196"/>
      <c r="AY265" s="196"/>
      <c r="AZ265" s="196">
        <f>SUM(AZ266:AZ329)</f>
        <v>115.91405800000001</v>
      </c>
      <c r="BA265" s="196"/>
    </row>
    <row r="266" spans="1:53" ht="31.5" x14ac:dyDescent="0.25">
      <c r="A266" s="153" t="s">
        <v>1220</v>
      </c>
      <c r="B266" s="159" t="s">
        <v>464</v>
      </c>
      <c r="C266" s="160" t="s">
        <v>465</v>
      </c>
      <c r="D266" s="187">
        <v>2017</v>
      </c>
      <c r="E266" s="95">
        <v>0.432</v>
      </c>
      <c r="F266" s="95" t="s">
        <v>1229</v>
      </c>
      <c r="G266" s="95">
        <f t="shared" si="50"/>
        <v>0.432</v>
      </c>
      <c r="H266" s="95">
        <f t="shared" si="51"/>
        <v>0.432</v>
      </c>
      <c r="I266" s="95">
        <v>0.432</v>
      </c>
      <c r="J266" s="95"/>
      <c r="K266" s="95"/>
      <c r="L266" s="95">
        <v>0.432</v>
      </c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>
        <f t="shared" si="53"/>
        <v>0.432</v>
      </c>
      <c r="AX266" s="95"/>
      <c r="AY266" s="95"/>
      <c r="AZ266" s="95">
        <f t="shared" si="49"/>
        <v>0.432</v>
      </c>
      <c r="BA266" s="95"/>
    </row>
    <row r="267" spans="1:53" x14ac:dyDescent="0.25">
      <c r="A267" s="153" t="s">
        <v>1221</v>
      </c>
      <c r="B267" s="159" t="s">
        <v>467</v>
      </c>
      <c r="C267" s="160" t="s">
        <v>468</v>
      </c>
      <c r="D267" s="187">
        <v>2017</v>
      </c>
      <c r="E267" s="95">
        <v>0.79200000000000004</v>
      </c>
      <c r="F267" s="95" t="s">
        <v>1229</v>
      </c>
      <c r="G267" s="95">
        <f t="shared" si="50"/>
        <v>0.79200000000000004</v>
      </c>
      <c r="H267" s="95">
        <f t="shared" si="51"/>
        <v>0.79200000000000004</v>
      </c>
      <c r="I267" s="95">
        <v>0.79200000000000004</v>
      </c>
      <c r="J267" s="95"/>
      <c r="K267" s="95"/>
      <c r="L267" s="95">
        <v>0.79200000000000004</v>
      </c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>
        <f t="shared" si="53"/>
        <v>0.79200000000000004</v>
      </c>
      <c r="AX267" s="95"/>
      <c r="AY267" s="95"/>
      <c r="AZ267" s="95">
        <f t="shared" si="49"/>
        <v>0.79200000000000004</v>
      </c>
      <c r="BA267" s="95"/>
    </row>
    <row r="268" spans="1:53" ht="47.25" x14ac:dyDescent="0.25">
      <c r="A268" s="153" t="s">
        <v>1222</v>
      </c>
      <c r="B268" s="159" t="s">
        <v>470</v>
      </c>
      <c r="C268" s="160" t="s">
        <v>471</v>
      </c>
      <c r="D268" s="187">
        <v>2017</v>
      </c>
      <c r="E268" s="95">
        <v>2.8260000000000001</v>
      </c>
      <c r="F268" s="95" t="s">
        <v>1229</v>
      </c>
      <c r="G268" s="95">
        <f t="shared" si="50"/>
        <v>2.8260000000000001</v>
      </c>
      <c r="H268" s="95">
        <f t="shared" si="51"/>
        <v>2.8260000000000001</v>
      </c>
      <c r="I268" s="95">
        <v>2.8260000000000001</v>
      </c>
      <c r="J268" s="95"/>
      <c r="K268" s="95"/>
      <c r="L268" s="95">
        <v>2.8260000000000001</v>
      </c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>
        <f t="shared" si="53"/>
        <v>2.8260000000000001</v>
      </c>
      <c r="AX268" s="95"/>
      <c r="AY268" s="95"/>
      <c r="AZ268" s="95">
        <f t="shared" si="49"/>
        <v>2.8260000000000001</v>
      </c>
      <c r="BA268" s="95"/>
    </row>
    <row r="269" spans="1:53" x14ac:dyDescent="0.25">
      <c r="A269" s="153" t="s">
        <v>1223</v>
      </c>
      <c r="B269" s="159" t="s">
        <v>473</v>
      </c>
      <c r="C269" s="160" t="s">
        <v>474</v>
      </c>
      <c r="D269" s="187">
        <v>2017</v>
      </c>
      <c r="E269" s="95">
        <v>0.69</v>
      </c>
      <c r="F269" s="95" t="s">
        <v>1229</v>
      </c>
      <c r="G269" s="95">
        <f t="shared" si="50"/>
        <v>0.69</v>
      </c>
      <c r="H269" s="95">
        <f t="shared" si="51"/>
        <v>0.69</v>
      </c>
      <c r="I269" s="95">
        <v>0.69</v>
      </c>
      <c r="J269" s="95"/>
      <c r="K269" s="95"/>
      <c r="L269" s="95">
        <v>0.69</v>
      </c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>
        <f t="shared" si="53"/>
        <v>0.69</v>
      </c>
      <c r="AX269" s="95"/>
      <c r="AY269" s="95"/>
      <c r="AZ269" s="95">
        <f t="shared" si="49"/>
        <v>0.69</v>
      </c>
      <c r="BA269" s="95"/>
    </row>
    <row r="270" spans="1:53" x14ac:dyDescent="0.25">
      <c r="A270" s="153" t="s">
        <v>1224</v>
      </c>
      <c r="B270" s="159" t="s">
        <v>476</v>
      </c>
      <c r="C270" s="160" t="s">
        <v>477</v>
      </c>
      <c r="D270" s="187">
        <v>2017</v>
      </c>
      <c r="E270" s="95">
        <v>0.11600000000000001</v>
      </c>
      <c r="F270" s="95" t="s">
        <v>1229</v>
      </c>
      <c r="G270" s="95">
        <f t="shared" si="50"/>
        <v>0.11600000000000001</v>
      </c>
      <c r="H270" s="95">
        <f t="shared" si="51"/>
        <v>0.11600000000000001</v>
      </c>
      <c r="I270" s="95">
        <v>0.11600000000000001</v>
      </c>
      <c r="J270" s="95"/>
      <c r="K270" s="95"/>
      <c r="L270" s="95">
        <v>0.11600000000000001</v>
      </c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>
        <f t="shared" si="53"/>
        <v>0.11600000000000001</v>
      </c>
      <c r="AX270" s="95"/>
      <c r="AY270" s="95"/>
      <c r="AZ270" s="95">
        <f t="shared" si="49"/>
        <v>0.11600000000000001</v>
      </c>
      <c r="BA270" s="95"/>
    </row>
    <row r="271" spans="1:53" x14ac:dyDescent="0.25">
      <c r="A271" s="153" t="s">
        <v>1225</v>
      </c>
      <c r="B271" s="159" t="s">
        <v>479</v>
      </c>
      <c r="C271" s="160" t="s">
        <v>480</v>
      </c>
      <c r="D271" s="187">
        <v>2017</v>
      </c>
      <c r="E271" s="95">
        <v>0.11899999999999999</v>
      </c>
      <c r="F271" s="95" t="s">
        <v>1229</v>
      </c>
      <c r="G271" s="95">
        <f t="shared" si="50"/>
        <v>0.11899999999999999</v>
      </c>
      <c r="H271" s="95">
        <f t="shared" si="51"/>
        <v>0.11899999999999999</v>
      </c>
      <c r="I271" s="95">
        <v>0.11899999999999999</v>
      </c>
      <c r="J271" s="95"/>
      <c r="K271" s="95"/>
      <c r="L271" s="95">
        <v>0.11899999999999999</v>
      </c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>
        <f t="shared" si="53"/>
        <v>0.11899999999999999</v>
      </c>
      <c r="AX271" s="95"/>
      <c r="AY271" s="95"/>
      <c r="AZ271" s="95">
        <f t="shared" si="49"/>
        <v>0.11899999999999999</v>
      </c>
      <c r="BA271" s="95"/>
    </row>
    <row r="272" spans="1:53" ht="31.5" x14ac:dyDescent="0.25">
      <c r="A272" s="153" t="s">
        <v>463</v>
      </c>
      <c r="B272" s="159" t="s">
        <v>482</v>
      </c>
      <c r="C272" s="160" t="s">
        <v>483</v>
      </c>
      <c r="D272" s="187">
        <v>2017</v>
      </c>
      <c r="E272" s="95">
        <v>4.2999999999999997E-2</v>
      </c>
      <c r="F272" s="95" t="s">
        <v>1229</v>
      </c>
      <c r="G272" s="95">
        <f t="shared" si="50"/>
        <v>4.2999999999999997E-2</v>
      </c>
      <c r="H272" s="95">
        <f t="shared" si="51"/>
        <v>4.2999999999999997E-2</v>
      </c>
      <c r="I272" s="95">
        <v>4.2999999999999997E-2</v>
      </c>
      <c r="J272" s="95"/>
      <c r="K272" s="95"/>
      <c r="L272" s="95">
        <v>4.2999999999999997E-2</v>
      </c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>
        <f t="shared" si="53"/>
        <v>4.2999999999999997E-2</v>
      </c>
      <c r="AX272" s="95"/>
      <c r="AY272" s="95"/>
      <c r="AZ272" s="95">
        <f t="shared" si="49"/>
        <v>4.2999999999999997E-2</v>
      </c>
      <c r="BA272" s="95"/>
    </row>
    <row r="273" spans="1:53" ht="31.5" x14ac:dyDescent="0.25">
      <c r="A273" s="153" t="s">
        <v>466</v>
      </c>
      <c r="B273" s="159" t="s">
        <v>485</v>
      </c>
      <c r="C273" s="160" t="s">
        <v>486</v>
      </c>
      <c r="D273" s="187">
        <v>2017</v>
      </c>
      <c r="E273" s="95">
        <v>0.08</v>
      </c>
      <c r="F273" s="95" t="s">
        <v>1229</v>
      </c>
      <c r="G273" s="95">
        <f t="shared" si="50"/>
        <v>0.08</v>
      </c>
      <c r="H273" s="95">
        <f t="shared" si="51"/>
        <v>0.08</v>
      </c>
      <c r="I273" s="95">
        <v>0.08</v>
      </c>
      <c r="J273" s="95"/>
      <c r="K273" s="95"/>
      <c r="L273" s="95">
        <v>0.08</v>
      </c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>
        <f t="shared" si="53"/>
        <v>0.08</v>
      </c>
      <c r="AX273" s="95"/>
      <c r="AY273" s="95"/>
      <c r="AZ273" s="95">
        <f t="shared" si="49"/>
        <v>0.08</v>
      </c>
      <c r="BA273" s="95"/>
    </row>
    <row r="274" spans="1:53" ht="31.5" x14ac:dyDescent="0.25">
      <c r="A274" s="153" t="s">
        <v>469</v>
      </c>
      <c r="B274" s="159" t="s">
        <v>488</v>
      </c>
      <c r="C274" s="160" t="s">
        <v>489</v>
      </c>
      <c r="D274" s="187">
        <v>2017</v>
      </c>
      <c r="E274" s="95">
        <v>0.10100000000000001</v>
      </c>
      <c r="F274" s="95" t="s">
        <v>1229</v>
      </c>
      <c r="G274" s="95">
        <f t="shared" si="50"/>
        <v>0.10100000000000001</v>
      </c>
      <c r="H274" s="95">
        <f t="shared" si="51"/>
        <v>0.10100000000000001</v>
      </c>
      <c r="I274" s="95">
        <v>0.10100000000000001</v>
      </c>
      <c r="J274" s="95"/>
      <c r="K274" s="95"/>
      <c r="L274" s="95">
        <v>0.10100000000000001</v>
      </c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>
        <f t="shared" si="53"/>
        <v>0.10100000000000001</v>
      </c>
      <c r="AX274" s="95"/>
      <c r="AY274" s="95"/>
      <c r="AZ274" s="95">
        <f t="shared" si="49"/>
        <v>0.10100000000000001</v>
      </c>
      <c r="BA274" s="95"/>
    </row>
    <row r="275" spans="1:53" ht="31.5" x14ac:dyDescent="0.25">
      <c r="A275" s="153" t="s">
        <v>472</v>
      </c>
      <c r="B275" s="159" t="s">
        <v>491</v>
      </c>
      <c r="C275" s="160" t="s">
        <v>492</v>
      </c>
      <c r="D275" s="187">
        <v>2017</v>
      </c>
      <c r="E275" s="95">
        <v>2.0449999999999999</v>
      </c>
      <c r="F275" s="95" t="s">
        <v>1229</v>
      </c>
      <c r="G275" s="95">
        <f t="shared" si="50"/>
        <v>2.0449999999999999</v>
      </c>
      <c r="H275" s="95">
        <f t="shared" si="51"/>
        <v>2.0449999999999999</v>
      </c>
      <c r="I275" s="95">
        <v>2.0449999999999999</v>
      </c>
      <c r="J275" s="95"/>
      <c r="K275" s="95"/>
      <c r="L275" s="95">
        <v>2.0449999999999999</v>
      </c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>
        <f t="shared" si="53"/>
        <v>2.0449999999999999</v>
      </c>
      <c r="AX275" s="95"/>
      <c r="AY275" s="95"/>
      <c r="AZ275" s="95">
        <f t="shared" ref="AZ275:AZ328" si="63">AW275</f>
        <v>2.0449999999999999</v>
      </c>
      <c r="BA275" s="95"/>
    </row>
    <row r="276" spans="1:53" x14ac:dyDescent="0.25">
      <c r="A276" s="153" t="s">
        <v>475</v>
      </c>
      <c r="B276" s="159" t="s">
        <v>494</v>
      </c>
      <c r="C276" s="160" t="s">
        <v>495</v>
      </c>
      <c r="D276" s="187">
        <v>2017</v>
      </c>
      <c r="E276" s="95">
        <v>3.5600000000000005</v>
      </c>
      <c r="F276" s="95" t="s">
        <v>1229</v>
      </c>
      <c r="G276" s="95">
        <f t="shared" ref="G276:G329" si="64">AW276</f>
        <v>3.5600000000000005</v>
      </c>
      <c r="H276" s="95">
        <f t="shared" ref="H276:H329" si="65">AW276</f>
        <v>3.5600000000000005</v>
      </c>
      <c r="I276" s="95">
        <v>3.5600000000000005</v>
      </c>
      <c r="J276" s="95"/>
      <c r="K276" s="95"/>
      <c r="L276" s="95">
        <v>3.5600000000000005</v>
      </c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>
        <f t="shared" ref="AW276:AW329" si="66">I276+N276+S276+X276+AC276</f>
        <v>3.5600000000000005</v>
      </c>
      <c r="AX276" s="95"/>
      <c r="AY276" s="95"/>
      <c r="AZ276" s="95">
        <f t="shared" si="63"/>
        <v>3.5600000000000005</v>
      </c>
      <c r="BA276" s="95"/>
    </row>
    <row r="277" spans="1:53" ht="31.5" x14ac:dyDescent="0.25">
      <c r="A277" s="153" t="s">
        <v>478</v>
      </c>
      <c r="B277" s="159" t="s">
        <v>497</v>
      </c>
      <c r="C277" s="160" t="s">
        <v>498</v>
      </c>
      <c r="D277" s="187">
        <v>2017</v>
      </c>
      <c r="E277" s="95">
        <v>3.7759999999999998</v>
      </c>
      <c r="F277" s="95" t="s">
        <v>1229</v>
      </c>
      <c r="G277" s="95">
        <f t="shared" si="64"/>
        <v>3.7759999999999998</v>
      </c>
      <c r="H277" s="95">
        <f t="shared" si="65"/>
        <v>3.7759999999999998</v>
      </c>
      <c r="I277" s="95">
        <v>3.7759999999999998</v>
      </c>
      <c r="J277" s="95"/>
      <c r="K277" s="95"/>
      <c r="L277" s="95">
        <v>3.7759999999999998</v>
      </c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>
        <f t="shared" si="66"/>
        <v>3.7759999999999998</v>
      </c>
      <c r="AX277" s="95"/>
      <c r="AY277" s="95"/>
      <c r="AZ277" s="95">
        <f t="shared" si="63"/>
        <v>3.7759999999999998</v>
      </c>
      <c r="BA277" s="95"/>
    </row>
    <row r="278" spans="1:53" x14ac:dyDescent="0.25">
      <c r="A278" s="153" t="s">
        <v>481</v>
      </c>
      <c r="B278" s="159" t="s">
        <v>500</v>
      </c>
      <c r="C278" s="160" t="s">
        <v>501</v>
      </c>
      <c r="D278" s="187">
        <v>2017</v>
      </c>
      <c r="E278" s="95">
        <v>1.272</v>
      </c>
      <c r="F278" s="95" t="s">
        <v>1229</v>
      </c>
      <c r="G278" s="95">
        <f t="shared" si="64"/>
        <v>1.272</v>
      </c>
      <c r="H278" s="95">
        <f t="shared" si="65"/>
        <v>1.272</v>
      </c>
      <c r="I278" s="95">
        <v>1.272</v>
      </c>
      <c r="J278" s="95"/>
      <c r="K278" s="95"/>
      <c r="L278" s="95">
        <v>1.272</v>
      </c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>
        <f t="shared" si="66"/>
        <v>1.272</v>
      </c>
      <c r="AX278" s="95"/>
      <c r="AY278" s="95"/>
      <c r="AZ278" s="95">
        <f t="shared" si="63"/>
        <v>1.272</v>
      </c>
      <c r="BA278" s="95"/>
    </row>
    <row r="279" spans="1:53" x14ac:dyDescent="0.25">
      <c r="A279" s="153" t="s">
        <v>484</v>
      </c>
      <c r="B279" s="159" t="s">
        <v>503</v>
      </c>
      <c r="C279" s="160" t="s">
        <v>504</v>
      </c>
      <c r="D279" s="187">
        <v>2017</v>
      </c>
      <c r="E279" s="95">
        <v>1.2949999999999999</v>
      </c>
      <c r="F279" s="95" t="s">
        <v>1229</v>
      </c>
      <c r="G279" s="95">
        <f t="shared" si="64"/>
        <v>1.2949999999999999</v>
      </c>
      <c r="H279" s="95">
        <f t="shared" si="65"/>
        <v>1.2949999999999999</v>
      </c>
      <c r="I279" s="95">
        <v>1.2949999999999999</v>
      </c>
      <c r="J279" s="95"/>
      <c r="K279" s="95"/>
      <c r="L279" s="95">
        <v>1.2949999999999999</v>
      </c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>
        <f t="shared" si="66"/>
        <v>1.2949999999999999</v>
      </c>
      <c r="AX279" s="95"/>
      <c r="AY279" s="95"/>
      <c r="AZ279" s="95">
        <f t="shared" si="63"/>
        <v>1.2949999999999999</v>
      </c>
      <c r="BA279" s="95"/>
    </row>
    <row r="280" spans="1:53" x14ac:dyDescent="0.25">
      <c r="A280" s="153" t="s">
        <v>487</v>
      </c>
      <c r="B280" s="159" t="s">
        <v>506</v>
      </c>
      <c r="C280" s="160" t="s">
        <v>507</v>
      </c>
      <c r="D280" s="187">
        <v>2017</v>
      </c>
      <c r="E280" s="95">
        <v>0.1</v>
      </c>
      <c r="F280" s="95" t="s">
        <v>1229</v>
      </c>
      <c r="G280" s="95">
        <f t="shared" si="64"/>
        <v>0.1</v>
      </c>
      <c r="H280" s="95">
        <f t="shared" si="65"/>
        <v>0.1</v>
      </c>
      <c r="I280" s="95">
        <v>0.1</v>
      </c>
      <c r="J280" s="95"/>
      <c r="K280" s="95"/>
      <c r="L280" s="95">
        <v>0.1</v>
      </c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>
        <f t="shared" si="66"/>
        <v>0.1</v>
      </c>
      <c r="AX280" s="95"/>
      <c r="AY280" s="95"/>
      <c r="AZ280" s="95">
        <f t="shared" si="63"/>
        <v>0.1</v>
      </c>
      <c r="BA280" s="95"/>
    </row>
    <row r="281" spans="1:53" x14ac:dyDescent="0.25">
      <c r="A281" s="153" t="s">
        <v>1226</v>
      </c>
      <c r="B281" s="178" t="s">
        <v>702</v>
      </c>
      <c r="C281" s="160" t="s">
        <v>753</v>
      </c>
      <c r="D281" s="189">
        <v>2018</v>
      </c>
      <c r="E281" s="95">
        <v>2.302</v>
      </c>
      <c r="F281" s="95"/>
      <c r="G281" s="95">
        <f t="shared" si="64"/>
        <v>2.302</v>
      </c>
      <c r="H281" s="95">
        <f t="shared" si="65"/>
        <v>2.302</v>
      </c>
      <c r="I281" s="95"/>
      <c r="J281" s="95"/>
      <c r="K281" s="95"/>
      <c r="L281" s="95"/>
      <c r="M281" s="95"/>
      <c r="N281" s="95">
        <v>0.76700000000000002</v>
      </c>
      <c r="O281" s="95"/>
      <c r="P281" s="95"/>
      <c r="Q281" s="95">
        <f t="shared" ref="Q276:Q329" si="67">N281</f>
        <v>0.76700000000000002</v>
      </c>
      <c r="R281" s="95"/>
      <c r="S281" s="95">
        <v>1.5349999999999999</v>
      </c>
      <c r="T281" s="95"/>
      <c r="U281" s="95"/>
      <c r="V281" s="95">
        <f t="shared" ref="V275:V328" si="68">S281</f>
        <v>1.5349999999999999</v>
      </c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>
        <f t="shared" si="66"/>
        <v>2.302</v>
      </c>
      <c r="AX281" s="95"/>
      <c r="AY281" s="95"/>
      <c r="AZ281" s="95">
        <f t="shared" si="63"/>
        <v>2.302</v>
      </c>
      <c r="BA281" s="95"/>
    </row>
    <row r="282" spans="1:53" ht="47.25" x14ac:dyDescent="0.25">
      <c r="A282" s="153" t="s">
        <v>1227</v>
      </c>
      <c r="B282" s="178" t="s">
        <v>704</v>
      </c>
      <c r="C282" s="160" t="s">
        <v>754</v>
      </c>
      <c r="D282" s="189">
        <v>2018</v>
      </c>
      <c r="E282" s="95">
        <v>0.38692199999999999</v>
      </c>
      <c r="F282" s="95"/>
      <c r="G282" s="95">
        <f t="shared" si="64"/>
        <v>0.38692199999999999</v>
      </c>
      <c r="H282" s="95">
        <f t="shared" si="65"/>
        <v>0.38692199999999999</v>
      </c>
      <c r="I282" s="95"/>
      <c r="J282" s="95"/>
      <c r="K282" s="95"/>
      <c r="L282" s="95"/>
      <c r="M282" s="95"/>
      <c r="N282" s="95">
        <v>0.30680000000000002</v>
      </c>
      <c r="O282" s="95"/>
      <c r="P282" s="95"/>
      <c r="Q282" s="95">
        <f t="shared" si="67"/>
        <v>0.30680000000000002</v>
      </c>
      <c r="R282" s="95"/>
      <c r="S282" s="95">
        <v>8.0121999999999999E-2</v>
      </c>
      <c r="T282" s="95"/>
      <c r="U282" s="95"/>
      <c r="V282" s="95">
        <f t="shared" si="68"/>
        <v>8.0121999999999999E-2</v>
      </c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>
        <f t="shared" si="66"/>
        <v>0.38692199999999999</v>
      </c>
      <c r="AX282" s="95"/>
      <c r="AY282" s="95"/>
      <c r="AZ282" s="95">
        <f t="shared" si="63"/>
        <v>0.38692199999999999</v>
      </c>
      <c r="BA282" s="95"/>
    </row>
    <row r="283" spans="1:53" x14ac:dyDescent="0.25">
      <c r="A283" s="153" t="s">
        <v>490</v>
      </c>
      <c r="B283" s="179" t="s">
        <v>706</v>
      </c>
      <c r="C283" s="52" t="s">
        <v>755</v>
      </c>
      <c r="D283" s="188">
        <v>2018</v>
      </c>
      <c r="E283" s="95">
        <v>4.26</v>
      </c>
      <c r="F283" s="95"/>
      <c r="G283" s="95">
        <f t="shared" si="64"/>
        <v>4.26</v>
      </c>
      <c r="H283" s="95">
        <f t="shared" si="65"/>
        <v>4.26</v>
      </c>
      <c r="I283" s="95"/>
      <c r="J283" s="95"/>
      <c r="K283" s="95"/>
      <c r="L283" s="95"/>
      <c r="M283" s="95"/>
      <c r="N283" s="95">
        <v>1.42</v>
      </c>
      <c r="O283" s="95"/>
      <c r="P283" s="95"/>
      <c r="Q283" s="95">
        <f t="shared" si="67"/>
        <v>1.42</v>
      </c>
      <c r="R283" s="95"/>
      <c r="S283" s="95">
        <v>2.84</v>
      </c>
      <c r="T283" s="95"/>
      <c r="U283" s="95"/>
      <c r="V283" s="95">
        <f t="shared" si="68"/>
        <v>2.84</v>
      </c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>
        <f t="shared" si="66"/>
        <v>4.26</v>
      </c>
      <c r="AX283" s="95"/>
      <c r="AY283" s="95"/>
      <c r="AZ283" s="95">
        <f t="shared" si="63"/>
        <v>4.26</v>
      </c>
      <c r="BA283" s="95"/>
    </row>
    <row r="284" spans="1:53" x14ac:dyDescent="0.25">
      <c r="A284" s="153" t="s">
        <v>1228</v>
      </c>
      <c r="B284" s="178" t="s">
        <v>708</v>
      </c>
      <c r="C284" s="160" t="s">
        <v>756</v>
      </c>
      <c r="D284" s="189">
        <v>2018</v>
      </c>
      <c r="E284" s="95">
        <v>1.8879999999999999</v>
      </c>
      <c r="F284" s="95"/>
      <c r="G284" s="95">
        <f t="shared" si="64"/>
        <v>1.8879999999999999</v>
      </c>
      <c r="H284" s="95">
        <f t="shared" si="65"/>
        <v>1.8879999999999999</v>
      </c>
      <c r="I284" s="95"/>
      <c r="J284" s="95"/>
      <c r="K284" s="95"/>
      <c r="L284" s="95"/>
      <c r="M284" s="95"/>
      <c r="N284" s="95">
        <v>1.8879999999999999</v>
      </c>
      <c r="O284" s="95"/>
      <c r="P284" s="95"/>
      <c r="Q284" s="95">
        <f t="shared" si="67"/>
        <v>1.8879999999999999</v>
      </c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>
        <f t="shared" si="66"/>
        <v>1.8879999999999999</v>
      </c>
      <c r="AX284" s="95"/>
      <c r="AY284" s="95"/>
      <c r="AZ284" s="95">
        <f t="shared" si="63"/>
        <v>1.8879999999999999</v>
      </c>
      <c r="BA284" s="95"/>
    </row>
    <row r="285" spans="1:53" ht="31.5" x14ac:dyDescent="0.25">
      <c r="A285" s="153" t="s">
        <v>493</v>
      </c>
      <c r="B285" s="179" t="s">
        <v>710</v>
      </c>
      <c r="C285" s="52" t="s">
        <v>757</v>
      </c>
      <c r="D285" s="188">
        <v>2018</v>
      </c>
      <c r="E285" s="95">
        <v>6.4</v>
      </c>
      <c r="F285" s="95"/>
      <c r="G285" s="95">
        <f t="shared" si="64"/>
        <v>6.4</v>
      </c>
      <c r="H285" s="95">
        <f t="shared" si="65"/>
        <v>6.4</v>
      </c>
      <c r="I285" s="95"/>
      <c r="J285" s="95"/>
      <c r="K285" s="95"/>
      <c r="L285" s="95"/>
      <c r="M285" s="95"/>
      <c r="N285" s="95">
        <v>3.1</v>
      </c>
      <c r="O285" s="95"/>
      <c r="P285" s="95"/>
      <c r="Q285" s="95">
        <f t="shared" si="67"/>
        <v>3.1</v>
      </c>
      <c r="R285" s="95"/>
      <c r="S285" s="95"/>
      <c r="T285" s="95"/>
      <c r="U285" s="95"/>
      <c r="V285" s="95"/>
      <c r="W285" s="95"/>
      <c r="X285" s="95">
        <v>3.3</v>
      </c>
      <c r="Y285" s="95"/>
      <c r="Z285" s="95"/>
      <c r="AA285" s="95">
        <f t="shared" ref="AA276:AA329" si="69">X285</f>
        <v>3.3</v>
      </c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>
        <f t="shared" si="66"/>
        <v>6.4</v>
      </c>
      <c r="AX285" s="95"/>
      <c r="AY285" s="95"/>
      <c r="AZ285" s="95">
        <f t="shared" si="63"/>
        <v>6.4</v>
      </c>
      <c r="BA285" s="95"/>
    </row>
    <row r="286" spans="1:53" x14ac:dyDescent="0.25">
      <c r="A286" s="153" t="s">
        <v>496</v>
      </c>
      <c r="B286" s="178" t="s">
        <v>712</v>
      </c>
      <c r="C286" s="160" t="s">
        <v>758</v>
      </c>
      <c r="D286" s="189">
        <v>2018</v>
      </c>
      <c r="E286" s="95">
        <v>0.1888</v>
      </c>
      <c r="F286" s="95"/>
      <c r="G286" s="95">
        <f t="shared" si="64"/>
        <v>0.1888</v>
      </c>
      <c r="H286" s="95">
        <f t="shared" si="65"/>
        <v>0.1888</v>
      </c>
      <c r="I286" s="95"/>
      <c r="J286" s="95"/>
      <c r="K286" s="95"/>
      <c r="L286" s="95"/>
      <c r="M286" s="95"/>
      <c r="N286" s="95">
        <v>9.4399999999999998E-2</v>
      </c>
      <c r="O286" s="95"/>
      <c r="P286" s="95"/>
      <c r="Q286" s="95">
        <f t="shared" si="67"/>
        <v>9.4399999999999998E-2</v>
      </c>
      <c r="R286" s="95"/>
      <c r="S286" s="95"/>
      <c r="T286" s="95"/>
      <c r="U286" s="95"/>
      <c r="V286" s="95"/>
      <c r="W286" s="95"/>
      <c r="X286" s="95">
        <v>9.4399999999999998E-2</v>
      </c>
      <c r="Y286" s="95"/>
      <c r="Z286" s="95"/>
      <c r="AA286" s="95">
        <f t="shared" si="69"/>
        <v>9.4399999999999998E-2</v>
      </c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>
        <f t="shared" si="66"/>
        <v>0.1888</v>
      </c>
      <c r="AX286" s="95"/>
      <c r="AY286" s="95"/>
      <c r="AZ286" s="95">
        <f t="shared" si="63"/>
        <v>0.1888</v>
      </c>
      <c r="BA286" s="95"/>
    </row>
    <row r="287" spans="1:53" ht="31.5" x14ac:dyDescent="0.25">
      <c r="A287" s="153" t="s">
        <v>499</v>
      </c>
      <c r="B287" s="178" t="s">
        <v>714</v>
      </c>
      <c r="C287" s="160" t="s">
        <v>759</v>
      </c>
      <c r="D287" s="189">
        <v>2018</v>
      </c>
      <c r="E287" s="95">
        <v>0.4602</v>
      </c>
      <c r="F287" s="95"/>
      <c r="G287" s="95">
        <f t="shared" si="64"/>
        <v>0.4602</v>
      </c>
      <c r="H287" s="95">
        <f t="shared" si="65"/>
        <v>0.4602</v>
      </c>
      <c r="I287" s="95"/>
      <c r="J287" s="95"/>
      <c r="K287" s="95"/>
      <c r="L287" s="95"/>
      <c r="M287" s="95"/>
      <c r="N287" s="95">
        <v>0.4602</v>
      </c>
      <c r="O287" s="95"/>
      <c r="P287" s="95"/>
      <c r="Q287" s="95">
        <f t="shared" si="67"/>
        <v>0.4602</v>
      </c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>
        <f t="shared" si="66"/>
        <v>0.4602</v>
      </c>
      <c r="AX287" s="95"/>
      <c r="AY287" s="95"/>
      <c r="AZ287" s="95">
        <f t="shared" si="63"/>
        <v>0.4602</v>
      </c>
      <c r="BA287" s="95"/>
    </row>
    <row r="288" spans="1:53" ht="31.5" x14ac:dyDescent="0.25">
      <c r="A288" s="153" t="s">
        <v>502</v>
      </c>
      <c r="B288" s="178" t="s">
        <v>716</v>
      </c>
      <c r="C288" s="160" t="s">
        <v>760</v>
      </c>
      <c r="D288" s="189">
        <v>2018</v>
      </c>
      <c r="E288" s="95">
        <v>0.21003999999999995</v>
      </c>
      <c r="F288" s="95"/>
      <c r="G288" s="95">
        <f t="shared" si="64"/>
        <v>0.21003999999999998</v>
      </c>
      <c r="H288" s="95">
        <f t="shared" si="65"/>
        <v>0.21003999999999998</v>
      </c>
      <c r="I288" s="95"/>
      <c r="J288" s="95"/>
      <c r="K288" s="95"/>
      <c r="L288" s="95"/>
      <c r="M288" s="95"/>
      <c r="N288" s="95">
        <v>7.0799999999999988E-2</v>
      </c>
      <c r="O288" s="95"/>
      <c r="P288" s="95"/>
      <c r="Q288" s="95">
        <f t="shared" si="67"/>
        <v>7.0799999999999988E-2</v>
      </c>
      <c r="R288" s="95"/>
      <c r="S288" s="95"/>
      <c r="T288" s="95"/>
      <c r="U288" s="95"/>
      <c r="V288" s="95"/>
      <c r="W288" s="95"/>
      <c r="X288" s="95">
        <v>7.0799999999999988E-2</v>
      </c>
      <c r="Y288" s="95"/>
      <c r="Z288" s="95"/>
      <c r="AA288" s="95">
        <f t="shared" si="69"/>
        <v>7.0799999999999988E-2</v>
      </c>
      <c r="AB288" s="95"/>
      <c r="AC288" s="95">
        <v>6.8440000000000001E-2</v>
      </c>
      <c r="AD288" s="95"/>
      <c r="AE288" s="95"/>
      <c r="AF288" s="95">
        <f t="shared" ref="AF276:AF329" si="70">AC288</f>
        <v>6.8440000000000001E-2</v>
      </c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>
        <f t="shared" si="66"/>
        <v>0.21003999999999998</v>
      </c>
      <c r="AX288" s="95"/>
      <c r="AY288" s="95"/>
      <c r="AZ288" s="95">
        <f t="shared" si="63"/>
        <v>0.21003999999999998</v>
      </c>
      <c r="BA288" s="95"/>
    </row>
    <row r="289" spans="1:53" ht="31.5" x14ac:dyDescent="0.25">
      <c r="A289" s="153" t="s">
        <v>505</v>
      </c>
      <c r="B289" s="178" t="s">
        <v>718</v>
      </c>
      <c r="C289" s="160" t="s">
        <v>761</v>
      </c>
      <c r="D289" s="189">
        <v>2018</v>
      </c>
      <c r="E289" s="95">
        <v>2.9499999999999997</v>
      </c>
      <c r="F289" s="95"/>
      <c r="G289" s="95">
        <f t="shared" si="64"/>
        <v>2.9499999999999997</v>
      </c>
      <c r="H289" s="95">
        <f t="shared" si="65"/>
        <v>2.9499999999999997</v>
      </c>
      <c r="I289" s="95"/>
      <c r="J289" s="95"/>
      <c r="K289" s="95"/>
      <c r="L289" s="95"/>
      <c r="M289" s="95"/>
      <c r="N289" s="95">
        <v>2.9499999999999997</v>
      </c>
      <c r="O289" s="95"/>
      <c r="P289" s="95"/>
      <c r="Q289" s="95">
        <f t="shared" si="67"/>
        <v>2.9499999999999997</v>
      </c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>
        <f t="shared" si="66"/>
        <v>2.9499999999999997</v>
      </c>
      <c r="AX289" s="95"/>
      <c r="AY289" s="95"/>
      <c r="AZ289" s="95">
        <f t="shared" si="63"/>
        <v>2.9499999999999997</v>
      </c>
      <c r="BA289" s="95"/>
    </row>
    <row r="290" spans="1:53" x14ac:dyDescent="0.25">
      <c r="A290" s="153" t="s">
        <v>701</v>
      </c>
      <c r="B290" s="178" t="s">
        <v>720</v>
      </c>
      <c r="C290" s="160" t="s">
        <v>762</v>
      </c>
      <c r="D290" s="189">
        <v>2018</v>
      </c>
      <c r="E290" s="95">
        <v>0.14749999999999999</v>
      </c>
      <c r="F290" s="95"/>
      <c r="G290" s="95">
        <f t="shared" si="64"/>
        <v>0.14749999999999999</v>
      </c>
      <c r="H290" s="95">
        <f t="shared" si="65"/>
        <v>0.14749999999999999</v>
      </c>
      <c r="I290" s="95"/>
      <c r="J290" s="95"/>
      <c r="K290" s="95"/>
      <c r="L290" s="95"/>
      <c r="M290" s="95"/>
      <c r="N290" s="95">
        <v>0.14749999999999999</v>
      </c>
      <c r="O290" s="95"/>
      <c r="P290" s="95"/>
      <c r="Q290" s="95">
        <f t="shared" si="67"/>
        <v>0.14749999999999999</v>
      </c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>
        <f t="shared" si="66"/>
        <v>0.14749999999999999</v>
      </c>
      <c r="AX290" s="95"/>
      <c r="AY290" s="95"/>
      <c r="AZ290" s="95">
        <f t="shared" si="63"/>
        <v>0.14749999999999999</v>
      </c>
      <c r="BA290" s="95"/>
    </row>
    <row r="291" spans="1:53" x14ac:dyDescent="0.25">
      <c r="A291" s="153" t="s">
        <v>703</v>
      </c>
      <c r="B291" s="178" t="s">
        <v>722</v>
      </c>
      <c r="C291" s="160" t="s">
        <v>763</v>
      </c>
      <c r="D291" s="189">
        <v>2018</v>
      </c>
      <c r="E291" s="95">
        <v>6.4191999999999999E-2</v>
      </c>
      <c r="F291" s="95"/>
      <c r="G291" s="95">
        <f t="shared" si="64"/>
        <v>6.4191999999999999E-2</v>
      </c>
      <c r="H291" s="95">
        <f t="shared" si="65"/>
        <v>6.4191999999999999E-2</v>
      </c>
      <c r="I291" s="95"/>
      <c r="J291" s="95"/>
      <c r="K291" s="95"/>
      <c r="L291" s="95"/>
      <c r="M291" s="95"/>
      <c r="N291" s="95">
        <v>6.4191999999999999E-2</v>
      </c>
      <c r="O291" s="95"/>
      <c r="P291" s="95"/>
      <c r="Q291" s="95">
        <f t="shared" si="67"/>
        <v>6.4191999999999999E-2</v>
      </c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>
        <f t="shared" si="66"/>
        <v>6.4191999999999999E-2</v>
      </c>
      <c r="AX291" s="95"/>
      <c r="AY291" s="95"/>
      <c r="AZ291" s="95">
        <f t="shared" si="63"/>
        <v>6.4191999999999999E-2</v>
      </c>
      <c r="BA291" s="95"/>
    </row>
    <row r="292" spans="1:53" x14ac:dyDescent="0.25">
      <c r="A292" s="153" t="s">
        <v>705</v>
      </c>
      <c r="B292" s="178" t="s">
        <v>724</v>
      </c>
      <c r="C292" s="160" t="s">
        <v>764</v>
      </c>
      <c r="D292" s="189">
        <v>2018</v>
      </c>
      <c r="E292" s="95">
        <v>0.164964</v>
      </c>
      <c r="F292" s="95"/>
      <c r="G292" s="95">
        <f t="shared" si="64"/>
        <v>0.164964</v>
      </c>
      <c r="H292" s="95">
        <f t="shared" si="65"/>
        <v>0.164964</v>
      </c>
      <c r="I292" s="95"/>
      <c r="J292" s="95"/>
      <c r="K292" s="95"/>
      <c r="L292" s="95"/>
      <c r="M292" s="95"/>
      <c r="N292" s="95">
        <v>0.164964</v>
      </c>
      <c r="O292" s="95"/>
      <c r="P292" s="95"/>
      <c r="Q292" s="95">
        <f t="shared" si="67"/>
        <v>0.164964</v>
      </c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>
        <f t="shared" si="66"/>
        <v>0.164964</v>
      </c>
      <c r="AX292" s="95"/>
      <c r="AY292" s="95"/>
      <c r="AZ292" s="95">
        <f t="shared" si="63"/>
        <v>0.164964</v>
      </c>
      <c r="BA292" s="95"/>
    </row>
    <row r="293" spans="1:53" ht="47.25" x14ac:dyDescent="0.25">
      <c r="A293" s="153" t="s">
        <v>707</v>
      </c>
      <c r="B293" s="178" t="s">
        <v>726</v>
      </c>
      <c r="C293" s="160" t="s">
        <v>765</v>
      </c>
      <c r="D293" s="189">
        <v>2018</v>
      </c>
      <c r="E293" s="95">
        <v>0.11799999999999999</v>
      </c>
      <c r="F293" s="95"/>
      <c r="G293" s="95">
        <f t="shared" si="64"/>
        <v>0.11799999999999999</v>
      </c>
      <c r="H293" s="95">
        <f t="shared" si="65"/>
        <v>0.11799999999999999</v>
      </c>
      <c r="I293" s="95"/>
      <c r="J293" s="95"/>
      <c r="K293" s="95"/>
      <c r="L293" s="95"/>
      <c r="M293" s="95"/>
      <c r="N293" s="95">
        <v>0.11799999999999999</v>
      </c>
      <c r="O293" s="95"/>
      <c r="P293" s="95"/>
      <c r="Q293" s="95">
        <f t="shared" si="67"/>
        <v>0.11799999999999999</v>
      </c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>
        <f t="shared" si="66"/>
        <v>0.11799999999999999</v>
      </c>
      <c r="AX293" s="95"/>
      <c r="AY293" s="95"/>
      <c r="AZ293" s="95">
        <f t="shared" si="63"/>
        <v>0.11799999999999999</v>
      </c>
      <c r="BA293" s="95"/>
    </row>
    <row r="294" spans="1:53" ht="31.5" x14ac:dyDescent="0.25">
      <c r="A294" s="153" t="s">
        <v>709</v>
      </c>
      <c r="B294" s="178" t="s">
        <v>728</v>
      </c>
      <c r="C294" s="160" t="s">
        <v>766</v>
      </c>
      <c r="D294" s="189">
        <v>2018</v>
      </c>
      <c r="E294" s="95">
        <v>5.3099999999999994E-2</v>
      </c>
      <c r="F294" s="95"/>
      <c r="G294" s="95">
        <f t="shared" si="64"/>
        <v>5.3099999999999994E-2</v>
      </c>
      <c r="H294" s="95">
        <f t="shared" si="65"/>
        <v>5.3099999999999994E-2</v>
      </c>
      <c r="I294" s="95"/>
      <c r="J294" s="95"/>
      <c r="K294" s="95"/>
      <c r="L294" s="95"/>
      <c r="M294" s="95"/>
      <c r="N294" s="95">
        <v>5.3099999999999994E-2</v>
      </c>
      <c r="O294" s="95"/>
      <c r="P294" s="95"/>
      <c r="Q294" s="95">
        <f t="shared" si="67"/>
        <v>5.3099999999999994E-2</v>
      </c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>
        <f t="shared" si="66"/>
        <v>5.3099999999999994E-2</v>
      </c>
      <c r="AX294" s="95"/>
      <c r="AY294" s="95"/>
      <c r="AZ294" s="95">
        <f t="shared" si="63"/>
        <v>5.3099999999999994E-2</v>
      </c>
      <c r="BA294" s="95"/>
    </row>
    <row r="295" spans="1:53" ht="78.75" x14ac:dyDescent="0.25">
      <c r="A295" s="153" t="s">
        <v>1252</v>
      </c>
      <c r="B295" s="178" t="s">
        <v>730</v>
      </c>
      <c r="C295" s="160" t="s">
        <v>767</v>
      </c>
      <c r="D295" s="189">
        <v>2018</v>
      </c>
      <c r="E295" s="95">
        <v>8.2600000000000007E-2</v>
      </c>
      <c r="F295" s="95"/>
      <c r="G295" s="95">
        <f t="shared" si="64"/>
        <v>8.2600000000000007E-2</v>
      </c>
      <c r="H295" s="95">
        <f t="shared" si="65"/>
        <v>8.2600000000000007E-2</v>
      </c>
      <c r="I295" s="95"/>
      <c r="J295" s="95"/>
      <c r="K295" s="95"/>
      <c r="L295" s="95"/>
      <c r="M295" s="95"/>
      <c r="N295" s="95">
        <v>8.2600000000000007E-2</v>
      </c>
      <c r="O295" s="95"/>
      <c r="P295" s="95"/>
      <c r="Q295" s="95">
        <f t="shared" si="67"/>
        <v>8.2600000000000007E-2</v>
      </c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>
        <f t="shared" si="66"/>
        <v>8.2600000000000007E-2</v>
      </c>
      <c r="AX295" s="95"/>
      <c r="AY295" s="95"/>
      <c r="AZ295" s="95">
        <f t="shared" si="63"/>
        <v>8.2600000000000007E-2</v>
      </c>
      <c r="BA295" s="95"/>
    </row>
    <row r="296" spans="1:53" ht="31.5" x14ac:dyDescent="0.25">
      <c r="A296" s="153" t="s">
        <v>711</v>
      </c>
      <c r="B296" s="178" t="s">
        <v>732</v>
      </c>
      <c r="C296" s="160" t="s">
        <v>768</v>
      </c>
      <c r="D296" s="189">
        <v>2018</v>
      </c>
      <c r="E296" s="95">
        <v>8.2600000000000007E-2</v>
      </c>
      <c r="F296" s="95"/>
      <c r="G296" s="95">
        <f t="shared" si="64"/>
        <v>8.2600000000000007E-2</v>
      </c>
      <c r="H296" s="95">
        <f t="shared" si="65"/>
        <v>8.2600000000000007E-2</v>
      </c>
      <c r="I296" s="95"/>
      <c r="J296" s="95"/>
      <c r="K296" s="95"/>
      <c r="L296" s="95"/>
      <c r="M296" s="95"/>
      <c r="N296" s="95">
        <v>8.2600000000000007E-2</v>
      </c>
      <c r="O296" s="95"/>
      <c r="P296" s="95"/>
      <c r="Q296" s="95">
        <f t="shared" si="67"/>
        <v>8.2600000000000007E-2</v>
      </c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>
        <f t="shared" si="66"/>
        <v>8.2600000000000007E-2</v>
      </c>
      <c r="AX296" s="95"/>
      <c r="AY296" s="95"/>
      <c r="AZ296" s="95">
        <f t="shared" si="63"/>
        <v>8.2600000000000007E-2</v>
      </c>
      <c r="BA296" s="95"/>
    </row>
    <row r="297" spans="1:53" ht="47.25" x14ac:dyDescent="0.25">
      <c r="A297" s="153" t="s">
        <v>713</v>
      </c>
      <c r="B297" s="178" t="s">
        <v>734</v>
      </c>
      <c r="C297" s="160" t="s">
        <v>769</v>
      </c>
      <c r="D297" s="189">
        <v>2018</v>
      </c>
      <c r="E297" s="95">
        <v>5.3099999999999994E-2</v>
      </c>
      <c r="F297" s="95"/>
      <c r="G297" s="95">
        <f t="shared" si="64"/>
        <v>5.3099999999999994E-2</v>
      </c>
      <c r="H297" s="95">
        <f t="shared" si="65"/>
        <v>5.3099999999999994E-2</v>
      </c>
      <c r="I297" s="95"/>
      <c r="J297" s="95"/>
      <c r="K297" s="95"/>
      <c r="L297" s="95"/>
      <c r="M297" s="95"/>
      <c r="N297" s="95">
        <v>5.3099999999999994E-2</v>
      </c>
      <c r="O297" s="95"/>
      <c r="P297" s="95"/>
      <c r="Q297" s="95">
        <f t="shared" si="67"/>
        <v>5.3099999999999994E-2</v>
      </c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>
        <f t="shared" si="66"/>
        <v>5.3099999999999994E-2</v>
      </c>
      <c r="AX297" s="95"/>
      <c r="AY297" s="95"/>
      <c r="AZ297" s="95">
        <f t="shared" si="63"/>
        <v>5.3099999999999994E-2</v>
      </c>
      <c r="BA297" s="95"/>
    </row>
    <row r="298" spans="1:53" ht="47.25" x14ac:dyDescent="0.25">
      <c r="A298" s="153" t="s">
        <v>715</v>
      </c>
      <c r="B298" s="178" t="s">
        <v>736</v>
      </c>
      <c r="C298" s="160" t="s">
        <v>770</v>
      </c>
      <c r="D298" s="189">
        <v>2018</v>
      </c>
      <c r="E298" s="95">
        <v>5.8999999999999997E-2</v>
      </c>
      <c r="F298" s="95"/>
      <c r="G298" s="95">
        <f t="shared" si="64"/>
        <v>5.8999999999999997E-2</v>
      </c>
      <c r="H298" s="95">
        <f t="shared" si="65"/>
        <v>5.8999999999999997E-2</v>
      </c>
      <c r="I298" s="95"/>
      <c r="J298" s="95"/>
      <c r="K298" s="95"/>
      <c r="L298" s="95"/>
      <c r="M298" s="95"/>
      <c r="N298" s="95">
        <v>5.8999999999999997E-2</v>
      </c>
      <c r="O298" s="95"/>
      <c r="P298" s="95"/>
      <c r="Q298" s="95">
        <f t="shared" si="67"/>
        <v>5.8999999999999997E-2</v>
      </c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>
        <f t="shared" si="66"/>
        <v>5.8999999999999997E-2</v>
      </c>
      <c r="AX298" s="95"/>
      <c r="AY298" s="95"/>
      <c r="AZ298" s="95">
        <f t="shared" si="63"/>
        <v>5.8999999999999997E-2</v>
      </c>
      <c r="BA298" s="95"/>
    </row>
    <row r="299" spans="1:53" ht="31.5" x14ac:dyDescent="0.25">
      <c r="A299" s="153" t="s">
        <v>717</v>
      </c>
      <c r="B299" s="178" t="s">
        <v>738</v>
      </c>
      <c r="C299" s="160" t="s">
        <v>771</v>
      </c>
      <c r="D299" s="189">
        <v>2018</v>
      </c>
      <c r="E299" s="95">
        <v>0.37759999999999999</v>
      </c>
      <c r="F299" s="95"/>
      <c r="G299" s="95">
        <f t="shared" si="64"/>
        <v>0.37759999999999999</v>
      </c>
      <c r="H299" s="95">
        <f t="shared" si="65"/>
        <v>0.37759999999999999</v>
      </c>
      <c r="I299" s="95"/>
      <c r="J299" s="95"/>
      <c r="K299" s="95"/>
      <c r="L299" s="95"/>
      <c r="M299" s="95"/>
      <c r="N299" s="95">
        <v>0.37759999999999999</v>
      </c>
      <c r="O299" s="95"/>
      <c r="P299" s="95"/>
      <c r="Q299" s="95">
        <f t="shared" si="67"/>
        <v>0.37759999999999999</v>
      </c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>
        <f t="shared" si="66"/>
        <v>0.37759999999999999</v>
      </c>
      <c r="AX299" s="95"/>
      <c r="AY299" s="95"/>
      <c r="AZ299" s="95">
        <f t="shared" si="63"/>
        <v>0.37759999999999999</v>
      </c>
      <c r="BA299" s="95"/>
    </row>
    <row r="300" spans="1:53" x14ac:dyDescent="0.25">
      <c r="A300" s="153" t="s">
        <v>719</v>
      </c>
      <c r="B300" s="159" t="s">
        <v>897</v>
      </c>
      <c r="C300" s="160" t="s">
        <v>898</v>
      </c>
      <c r="D300" s="189">
        <v>2018</v>
      </c>
      <c r="E300" s="95">
        <v>0.25</v>
      </c>
      <c r="F300" s="95"/>
      <c r="G300" s="95">
        <f t="shared" si="64"/>
        <v>0.25</v>
      </c>
      <c r="H300" s="95">
        <f t="shared" si="65"/>
        <v>0.25</v>
      </c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>
        <v>0.25</v>
      </c>
      <c r="T300" s="95"/>
      <c r="U300" s="95"/>
      <c r="V300" s="95">
        <f t="shared" si="68"/>
        <v>0.25</v>
      </c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>
        <f t="shared" si="66"/>
        <v>0.25</v>
      </c>
      <c r="AX300" s="95"/>
      <c r="AY300" s="95"/>
      <c r="AZ300" s="95">
        <f t="shared" si="63"/>
        <v>0.25</v>
      </c>
      <c r="BA300" s="95"/>
    </row>
    <row r="301" spans="1:53" x14ac:dyDescent="0.25">
      <c r="A301" s="153" t="s">
        <v>1253</v>
      </c>
      <c r="B301" s="178" t="s">
        <v>740</v>
      </c>
      <c r="C301" s="160" t="s">
        <v>772</v>
      </c>
      <c r="D301" s="189">
        <v>2018</v>
      </c>
      <c r="E301" s="95">
        <v>9.4399999999999998E-2</v>
      </c>
      <c r="F301" s="95"/>
      <c r="G301" s="95">
        <f t="shared" si="64"/>
        <v>9.4399999999999998E-2</v>
      </c>
      <c r="H301" s="95">
        <f t="shared" si="65"/>
        <v>9.4399999999999998E-2</v>
      </c>
      <c r="I301" s="95"/>
      <c r="J301" s="95"/>
      <c r="K301" s="95"/>
      <c r="L301" s="95"/>
      <c r="M301" s="95"/>
      <c r="N301" s="95">
        <v>9.4399999999999998E-2</v>
      </c>
      <c r="O301" s="95"/>
      <c r="P301" s="95"/>
      <c r="Q301" s="95">
        <f t="shared" si="67"/>
        <v>9.4399999999999998E-2</v>
      </c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>
        <f t="shared" si="66"/>
        <v>9.4399999999999998E-2</v>
      </c>
      <c r="AX301" s="95"/>
      <c r="AY301" s="95"/>
      <c r="AZ301" s="95">
        <f t="shared" si="63"/>
        <v>9.4399999999999998E-2</v>
      </c>
      <c r="BA301" s="95"/>
    </row>
    <row r="302" spans="1:53" ht="31.5" x14ac:dyDescent="0.25">
      <c r="A302" s="153" t="s">
        <v>1254</v>
      </c>
      <c r="B302" s="178" t="s">
        <v>742</v>
      </c>
      <c r="C302" s="160" t="s">
        <v>773</v>
      </c>
      <c r="D302" s="189">
        <v>2018</v>
      </c>
      <c r="E302" s="95">
        <v>0.57819999999999994</v>
      </c>
      <c r="F302" s="95"/>
      <c r="G302" s="95">
        <f t="shared" si="64"/>
        <v>0.57819999999999994</v>
      </c>
      <c r="H302" s="95">
        <f t="shared" si="65"/>
        <v>0.57819999999999994</v>
      </c>
      <c r="I302" s="95"/>
      <c r="J302" s="95"/>
      <c r="K302" s="95"/>
      <c r="L302" s="95"/>
      <c r="M302" s="95"/>
      <c r="N302" s="95">
        <v>0.57819999999999994</v>
      </c>
      <c r="O302" s="95"/>
      <c r="P302" s="95"/>
      <c r="Q302" s="95">
        <f t="shared" si="67"/>
        <v>0.57819999999999994</v>
      </c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>
        <f t="shared" si="66"/>
        <v>0.57819999999999994</v>
      </c>
      <c r="AX302" s="95"/>
      <c r="AY302" s="95"/>
      <c r="AZ302" s="95">
        <f t="shared" si="63"/>
        <v>0.57819999999999994</v>
      </c>
      <c r="BA302" s="95"/>
    </row>
    <row r="303" spans="1:53" x14ac:dyDescent="0.25">
      <c r="A303" s="153" t="s">
        <v>721</v>
      </c>
      <c r="B303" s="178" t="s">
        <v>744</v>
      </c>
      <c r="C303" s="160" t="s">
        <v>774</v>
      </c>
      <c r="D303" s="189">
        <v>2018</v>
      </c>
      <c r="E303" s="95">
        <v>0.11799999999999999</v>
      </c>
      <c r="F303" s="95"/>
      <c r="G303" s="95">
        <f t="shared" si="64"/>
        <v>0.11799999999999999</v>
      </c>
      <c r="H303" s="95">
        <f t="shared" si="65"/>
        <v>0.11799999999999999</v>
      </c>
      <c r="I303" s="95"/>
      <c r="J303" s="95"/>
      <c r="K303" s="95"/>
      <c r="L303" s="95"/>
      <c r="M303" s="95"/>
      <c r="N303" s="95">
        <v>0.11799999999999999</v>
      </c>
      <c r="O303" s="95"/>
      <c r="P303" s="95"/>
      <c r="Q303" s="95">
        <f t="shared" si="67"/>
        <v>0.11799999999999999</v>
      </c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>
        <f t="shared" si="66"/>
        <v>0.11799999999999999</v>
      </c>
      <c r="AX303" s="95"/>
      <c r="AY303" s="95"/>
      <c r="AZ303" s="95">
        <f t="shared" si="63"/>
        <v>0.11799999999999999</v>
      </c>
      <c r="BA303" s="95"/>
    </row>
    <row r="304" spans="1:53" ht="31.5" x14ac:dyDescent="0.25">
      <c r="A304" s="153" t="s">
        <v>723</v>
      </c>
      <c r="B304" s="178" t="s">
        <v>746</v>
      </c>
      <c r="C304" s="160" t="s">
        <v>775</v>
      </c>
      <c r="D304" s="189">
        <v>2018</v>
      </c>
      <c r="E304" s="95">
        <v>0.21239999999999998</v>
      </c>
      <c r="F304" s="95"/>
      <c r="G304" s="95">
        <f t="shared" si="64"/>
        <v>0.21239999999999998</v>
      </c>
      <c r="H304" s="95">
        <f t="shared" si="65"/>
        <v>0.21239999999999998</v>
      </c>
      <c r="I304" s="95"/>
      <c r="J304" s="95"/>
      <c r="K304" s="95"/>
      <c r="L304" s="95"/>
      <c r="M304" s="95"/>
      <c r="N304" s="95">
        <v>0.21239999999999998</v>
      </c>
      <c r="O304" s="95"/>
      <c r="P304" s="95"/>
      <c r="Q304" s="95">
        <f t="shared" si="67"/>
        <v>0.21239999999999998</v>
      </c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>
        <f t="shared" si="66"/>
        <v>0.21239999999999998</v>
      </c>
      <c r="AX304" s="95"/>
      <c r="AY304" s="95"/>
      <c r="AZ304" s="95">
        <f t="shared" si="63"/>
        <v>0.21239999999999998</v>
      </c>
      <c r="BA304" s="95"/>
    </row>
    <row r="305" spans="1:53" ht="30" x14ac:dyDescent="0.25">
      <c r="A305" s="153" t="s">
        <v>725</v>
      </c>
      <c r="B305" s="175" t="s">
        <v>900</v>
      </c>
      <c r="C305" s="160" t="s">
        <v>901</v>
      </c>
      <c r="D305" s="189">
        <v>2019</v>
      </c>
      <c r="E305" s="95">
        <v>3.0680000000000001</v>
      </c>
      <c r="F305" s="95"/>
      <c r="G305" s="95">
        <f t="shared" si="64"/>
        <v>3.0680000000000001</v>
      </c>
      <c r="H305" s="95">
        <f t="shared" si="65"/>
        <v>3.0680000000000001</v>
      </c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>
        <v>3.0680000000000001</v>
      </c>
      <c r="T305" s="95"/>
      <c r="U305" s="95"/>
      <c r="V305" s="95">
        <f t="shared" si="68"/>
        <v>3.0680000000000001</v>
      </c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>
        <f t="shared" si="66"/>
        <v>3.0680000000000001</v>
      </c>
      <c r="AX305" s="95"/>
      <c r="AY305" s="95"/>
      <c r="AZ305" s="95">
        <f t="shared" si="63"/>
        <v>3.0680000000000001</v>
      </c>
      <c r="BA305" s="95"/>
    </row>
    <row r="306" spans="1:53" ht="31.5" x14ac:dyDescent="0.25">
      <c r="A306" s="153" t="s">
        <v>727</v>
      </c>
      <c r="B306" s="172" t="s">
        <v>903</v>
      </c>
      <c r="C306" s="160" t="s">
        <v>904</v>
      </c>
      <c r="D306" s="189">
        <v>2019</v>
      </c>
      <c r="E306" s="95">
        <v>14.16</v>
      </c>
      <c r="F306" s="95"/>
      <c r="G306" s="95">
        <f t="shared" si="64"/>
        <v>14.16</v>
      </c>
      <c r="H306" s="95">
        <f t="shared" si="65"/>
        <v>14.16</v>
      </c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>
        <v>14.16</v>
      </c>
      <c r="T306" s="95"/>
      <c r="U306" s="95"/>
      <c r="V306" s="95">
        <f t="shared" si="68"/>
        <v>14.16</v>
      </c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>
        <f t="shared" si="66"/>
        <v>14.16</v>
      </c>
      <c r="AX306" s="95"/>
      <c r="AY306" s="95"/>
      <c r="AZ306" s="95">
        <f t="shared" si="63"/>
        <v>14.16</v>
      </c>
      <c r="BA306" s="95"/>
    </row>
    <row r="307" spans="1:53" ht="31.5" x14ac:dyDescent="0.25">
      <c r="A307" s="153" t="s">
        <v>729</v>
      </c>
      <c r="B307" s="172" t="s">
        <v>906</v>
      </c>
      <c r="C307" s="160" t="s">
        <v>907</v>
      </c>
      <c r="D307" s="189">
        <v>2018</v>
      </c>
      <c r="E307" s="95">
        <v>3.4209999999999998</v>
      </c>
      <c r="F307" s="95"/>
      <c r="G307" s="95">
        <f t="shared" si="64"/>
        <v>3.4209999999999998</v>
      </c>
      <c r="H307" s="95">
        <f t="shared" si="65"/>
        <v>3.4209999999999998</v>
      </c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>
        <v>1.71</v>
      </c>
      <c r="T307" s="95"/>
      <c r="U307" s="95"/>
      <c r="V307" s="95">
        <f t="shared" si="68"/>
        <v>1.71</v>
      </c>
      <c r="W307" s="95"/>
      <c r="X307" s="95">
        <v>1.7109999999999999</v>
      </c>
      <c r="Y307" s="95"/>
      <c r="Z307" s="95"/>
      <c r="AA307" s="95">
        <f t="shared" si="69"/>
        <v>1.7109999999999999</v>
      </c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>
        <f t="shared" si="66"/>
        <v>3.4209999999999998</v>
      </c>
      <c r="AX307" s="95"/>
      <c r="AY307" s="95"/>
      <c r="AZ307" s="95">
        <f t="shared" si="63"/>
        <v>3.4209999999999998</v>
      </c>
      <c r="BA307" s="95"/>
    </row>
    <row r="308" spans="1:53" ht="30" x14ac:dyDescent="0.25">
      <c r="A308" s="153" t="s">
        <v>731</v>
      </c>
      <c r="B308" s="175" t="s">
        <v>748</v>
      </c>
      <c r="C308" s="160" t="s">
        <v>776</v>
      </c>
      <c r="D308" s="189">
        <v>2018</v>
      </c>
      <c r="E308" s="95">
        <v>3.8879999999999999</v>
      </c>
      <c r="F308" s="95"/>
      <c r="G308" s="95">
        <f t="shared" si="64"/>
        <v>3.8879999999999999</v>
      </c>
      <c r="H308" s="95">
        <f t="shared" si="65"/>
        <v>3.8879999999999999</v>
      </c>
      <c r="I308" s="95"/>
      <c r="J308" s="95"/>
      <c r="K308" s="95"/>
      <c r="L308" s="95"/>
      <c r="M308" s="95"/>
      <c r="N308" s="95">
        <v>1.8879999999999999</v>
      </c>
      <c r="O308" s="95"/>
      <c r="P308" s="95"/>
      <c r="Q308" s="95">
        <f t="shared" si="67"/>
        <v>1.8879999999999999</v>
      </c>
      <c r="R308" s="95"/>
      <c r="S308" s="95">
        <v>2</v>
      </c>
      <c r="T308" s="95"/>
      <c r="U308" s="95"/>
      <c r="V308" s="95">
        <f t="shared" si="68"/>
        <v>2</v>
      </c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>
        <f t="shared" si="66"/>
        <v>3.8879999999999999</v>
      </c>
      <c r="AX308" s="95"/>
      <c r="AY308" s="95"/>
      <c r="AZ308" s="95">
        <f t="shared" si="63"/>
        <v>3.8879999999999999</v>
      </c>
      <c r="BA308" s="95"/>
    </row>
    <row r="309" spans="1:53" ht="47.25" x14ac:dyDescent="0.25">
      <c r="A309" s="153" t="s">
        <v>733</v>
      </c>
      <c r="B309" s="172" t="s">
        <v>909</v>
      </c>
      <c r="C309" s="160" t="s">
        <v>910</v>
      </c>
      <c r="D309" s="189">
        <v>2019</v>
      </c>
      <c r="E309" s="95">
        <v>1.4159999999999999</v>
      </c>
      <c r="F309" s="95"/>
      <c r="G309" s="95">
        <f t="shared" si="64"/>
        <v>1.4159999999999999</v>
      </c>
      <c r="H309" s="95">
        <f t="shared" si="65"/>
        <v>1.4159999999999999</v>
      </c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>
        <v>1.4159999999999999</v>
      </c>
      <c r="T309" s="95"/>
      <c r="U309" s="95"/>
      <c r="V309" s="95">
        <f t="shared" si="68"/>
        <v>1.4159999999999999</v>
      </c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>
        <f t="shared" si="66"/>
        <v>1.4159999999999999</v>
      </c>
      <c r="AX309" s="95"/>
      <c r="AY309" s="95"/>
      <c r="AZ309" s="95">
        <f t="shared" si="63"/>
        <v>1.4159999999999999</v>
      </c>
      <c r="BA309" s="95"/>
    </row>
    <row r="310" spans="1:53" x14ac:dyDescent="0.25">
      <c r="A310" s="153" t="s">
        <v>735</v>
      </c>
      <c r="B310" s="172" t="s">
        <v>912</v>
      </c>
      <c r="C310" s="160" t="s">
        <v>913</v>
      </c>
      <c r="D310" s="189">
        <v>2019</v>
      </c>
      <c r="E310" s="95">
        <v>0.2596</v>
      </c>
      <c r="F310" s="95"/>
      <c r="G310" s="95">
        <f t="shared" si="64"/>
        <v>0.2596</v>
      </c>
      <c r="H310" s="95">
        <f t="shared" si="65"/>
        <v>0.2596</v>
      </c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>
        <v>0.1298</v>
      </c>
      <c r="T310" s="95"/>
      <c r="U310" s="95"/>
      <c r="V310" s="95">
        <f t="shared" si="68"/>
        <v>0.1298</v>
      </c>
      <c r="W310" s="95"/>
      <c r="X310" s="95">
        <v>0.1298</v>
      </c>
      <c r="Y310" s="95"/>
      <c r="Z310" s="95"/>
      <c r="AA310" s="95">
        <f t="shared" si="69"/>
        <v>0.1298</v>
      </c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>
        <f t="shared" si="66"/>
        <v>0.2596</v>
      </c>
      <c r="AX310" s="95"/>
      <c r="AY310" s="95"/>
      <c r="AZ310" s="95">
        <f t="shared" si="63"/>
        <v>0.2596</v>
      </c>
      <c r="BA310" s="95"/>
    </row>
    <row r="311" spans="1:53" ht="31.5" x14ac:dyDescent="0.25">
      <c r="A311" s="153" t="s">
        <v>737</v>
      </c>
      <c r="B311" s="172" t="s">
        <v>915</v>
      </c>
      <c r="C311" s="160" t="s">
        <v>916</v>
      </c>
      <c r="D311" s="189">
        <v>2019</v>
      </c>
      <c r="E311" s="95">
        <v>0.41299999999999998</v>
      </c>
      <c r="F311" s="95"/>
      <c r="G311" s="95">
        <f t="shared" si="64"/>
        <v>0.41299999999999998</v>
      </c>
      <c r="H311" s="95">
        <f t="shared" si="65"/>
        <v>0.41299999999999998</v>
      </c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>
        <v>0.41299999999999998</v>
      </c>
      <c r="T311" s="95"/>
      <c r="U311" s="95"/>
      <c r="V311" s="95">
        <f t="shared" si="68"/>
        <v>0.41299999999999998</v>
      </c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>
        <f t="shared" si="66"/>
        <v>0.41299999999999998</v>
      </c>
      <c r="AX311" s="95"/>
      <c r="AY311" s="95"/>
      <c r="AZ311" s="95">
        <f t="shared" si="63"/>
        <v>0.41299999999999998</v>
      </c>
      <c r="BA311" s="95"/>
    </row>
    <row r="312" spans="1:53" ht="31.5" x14ac:dyDescent="0.25">
      <c r="A312" s="153" t="s">
        <v>896</v>
      </c>
      <c r="B312" s="172" t="s">
        <v>918</v>
      </c>
      <c r="C312" s="160" t="s">
        <v>919</v>
      </c>
      <c r="D312" s="189">
        <v>2019</v>
      </c>
      <c r="E312" s="95">
        <v>0.23599999999999999</v>
      </c>
      <c r="F312" s="95"/>
      <c r="G312" s="95">
        <f t="shared" si="64"/>
        <v>0.23599999999999999</v>
      </c>
      <c r="H312" s="95">
        <f t="shared" si="65"/>
        <v>0.23599999999999999</v>
      </c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>
        <v>0.23599999999999999</v>
      </c>
      <c r="T312" s="95"/>
      <c r="U312" s="95"/>
      <c r="V312" s="95">
        <f t="shared" si="68"/>
        <v>0.23599999999999999</v>
      </c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>
        <f t="shared" si="66"/>
        <v>0.23599999999999999</v>
      </c>
      <c r="AX312" s="95"/>
      <c r="AY312" s="95"/>
      <c r="AZ312" s="95">
        <f t="shared" si="63"/>
        <v>0.23599999999999999</v>
      </c>
      <c r="BA312" s="95"/>
    </row>
    <row r="313" spans="1:53" x14ac:dyDescent="0.25">
      <c r="A313" s="153" t="s">
        <v>739</v>
      </c>
      <c r="B313" s="172" t="s">
        <v>1049</v>
      </c>
      <c r="C313" s="160" t="s">
        <v>1050</v>
      </c>
      <c r="D313" s="189">
        <v>2020</v>
      </c>
      <c r="E313" s="95">
        <v>9.44</v>
      </c>
      <c r="F313" s="95"/>
      <c r="G313" s="95">
        <f t="shared" si="64"/>
        <v>9.44</v>
      </c>
      <c r="H313" s="95">
        <f t="shared" si="65"/>
        <v>9.44</v>
      </c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>
        <v>9.44</v>
      </c>
      <c r="Y313" s="95"/>
      <c r="Z313" s="95"/>
      <c r="AA313" s="95">
        <f t="shared" si="69"/>
        <v>9.44</v>
      </c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>
        <f t="shared" si="66"/>
        <v>9.44</v>
      </c>
      <c r="AX313" s="95"/>
      <c r="AY313" s="95"/>
      <c r="AZ313" s="95">
        <f t="shared" si="63"/>
        <v>9.44</v>
      </c>
      <c r="BA313" s="95"/>
    </row>
    <row r="314" spans="1:53" ht="63" x14ac:dyDescent="0.25">
      <c r="A314" s="153" t="s">
        <v>741</v>
      </c>
      <c r="B314" s="172" t="s">
        <v>1052</v>
      </c>
      <c r="C314" s="160" t="s">
        <v>1053</v>
      </c>
      <c r="D314" s="189">
        <v>2020</v>
      </c>
      <c r="E314" s="95">
        <v>11.799999999999999</v>
      </c>
      <c r="F314" s="95"/>
      <c r="G314" s="95">
        <f t="shared" si="64"/>
        <v>11.799999999999999</v>
      </c>
      <c r="H314" s="95">
        <f t="shared" si="65"/>
        <v>11.799999999999999</v>
      </c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>
        <v>11.799999999999999</v>
      </c>
      <c r="Y314" s="95"/>
      <c r="Z314" s="95"/>
      <c r="AA314" s="95">
        <f t="shared" si="69"/>
        <v>11.799999999999999</v>
      </c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>
        <f t="shared" si="66"/>
        <v>11.799999999999999</v>
      </c>
      <c r="AX314" s="95"/>
      <c r="AY314" s="95"/>
      <c r="AZ314" s="95">
        <f t="shared" si="63"/>
        <v>11.799999999999999</v>
      </c>
      <c r="BA314" s="95"/>
    </row>
    <row r="315" spans="1:53" x14ac:dyDescent="0.25">
      <c r="A315" s="153" t="s">
        <v>743</v>
      </c>
      <c r="B315" s="172" t="s">
        <v>1055</v>
      </c>
      <c r="C315" s="160" t="s">
        <v>1056</v>
      </c>
      <c r="D315" s="189">
        <v>2020</v>
      </c>
      <c r="E315" s="95">
        <v>9.44</v>
      </c>
      <c r="F315" s="95"/>
      <c r="G315" s="95">
        <f t="shared" si="64"/>
        <v>9.44</v>
      </c>
      <c r="H315" s="95">
        <f t="shared" si="65"/>
        <v>9.44</v>
      </c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>
        <v>9.44</v>
      </c>
      <c r="Y315" s="95"/>
      <c r="Z315" s="95"/>
      <c r="AA315" s="95">
        <f t="shared" si="69"/>
        <v>9.44</v>
      </c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>
        <f t="shared" si="66"/>
        <v>9.44</v>
      </c>
      <c r="AX315" s="95"/>
      <c r="AY315" s="95"/>
      <c r="AZ315" s="95">
        <f t="shared" si="63"/>
        <v>9.44</v>
      </c>
      <c r="BA315" s="95"/>
    </row>
    <row r="316" spans="1:53" x14ac:dyDescent="0.25">
      <c r="A316" s="153" t="s">
        <v>745</v>
      </c>
      <c r="B316" s="172" t="s">
        <v>1058</v>
      </c>
      <c r="C316" s="160" t="s">
        <v>1059</v>
      </c>
      <c r="D316" s="189">
        <v>2020</v>
      </c>
      <c r="E316" s="95">
        <v>1.4159999999999999</v>
      </c>
      <c r="F316" s="95"/>
      <c r="G316" s="95">
        <f t="shared" si="64"/>
        <v>1.4159999999999999</v>
      </c>
      <c r="H316" s="95">
        <f t="shared" si="65"/>
        <v>1.4159999999999999</v>
      </c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>
        <v>1.4159999999999999</v>
      </c>
      <c r="Y316" s="95"/>
      <c r="Z316" s="95"/>
      <c r="AA316" s="95">
        <f t="shared" si="69"/>
        <v>1.4159999999999999</v>
      </c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>
        <f t="shared" si="66"/>
        <v>1.4159999999999999</v>
      </c>
      <c r="AX316" s="95"/>
      <c r="AY316" s="95"/>
      <c r="AZ316" s="95">
        <f t="shared" si="63"/>
        <v>1.4159999999999999</v>
      </c>
      <c r="BA316" s="95"/>
    </row>
    <row r="317" spans="1:53" x14ac:dyDescent="0.25">
      <c r="A317" s="153" t="s">
        <v>899</v>
      </c>
      <c r="B317" s="172" t="s">
        <v>1061</v>
      </c>
      <c r="C317" s="160" t="s">
        <v>1062</v>
      </c>
      <c r="D317" s="189">
        <v>2020</v>
      </c>
      <c r="E317" s="95">
        <v>0.70799999999999996</v>
      </c>
      <c r="F317" s="95"/>
      <c r="G317" s="95">
        <f t="shared" si="64"/>
        <v>0.70799999999999996</v>
      </c>
      <c r="H317" s="95">
        <f t="shared" si="65"/>
        <v>0.70799999999999996</v>
      </c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>
        <v>0.70799999999999996</v>
      </c>
      <c r="Y317" s="95"/>
      <c r="Z317" s="95"/>
      <c r="AA317" s="95">
        <f t="shared" si="69"/>
        <v>0.70799999999999996</v>
      </c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>
        <f t="shared" si="66"/>
        <v>0.70799999999999996</v>
      </c>
      <c r="AX317" s="95"/>
      <c r="AY317" s="95"/>
      <c r="AZ317" s="95">
        <f t="shared" si="63"/>
        <v>0.70799999999999996</v>
      </c>
      <c r="BA317" s="95"/>
    </row>
    <row r="318" spans="1:53" x14ac:dyDescent="0.25">
      <c r="A318" s="153" t="s">
        <v>1255</v>
      </c>
      <c r="B318" s="172" t="s">
        <v>750</v>
      </c>
      <c r="C318" s="160" t="s">
        <v>777</v>
      </c>
      <c r="D318" s="189">
        <v>2018</v>
      </c>
      <c r="E318" s="95">
        <v>1.4985999999999999</v>
      </c>
      <c r="F318" s="95"/>
      <c r="G318" s="95">
        <f t="shared" si="64"/>
        <v>1.4985999999999999</v>
      </c>
      <c r="H318" s="95">
        <f t="shared" si="65"/>
        <v>1.4985999999999999</v>
      </c>
      <c r="I318" s="95"/>
      <c r="J318" s="95"/>
      <c r="K318" s="95"/>
      <c r="L318" s="95"/>
      <c r="M318" s="95"/>
      <c r="N318" s="95">
        <v>0.55459999999999998</v>
      </c>
      <c r="O318" s="95"/>
      <c r="P318" s="95"/>
      <c r="Q318" s="95">
        <f t="shared" si="67"/>
        <v>0.55459999999999998</v>
      </c>
      <c r="R318" s="95"/>
      <c r="S318" s="95"/>
      <c r="T318" s="95"/>
      <c r="U318" s="95"/>
      <c r="V318" s="95"/>
      <c r="W318" s="95"/>
      <c r="X318" s="95">
        <v>0.94399999999999995</v>
      </c>
      <c r="Y318" s="95"/>
      <c r="Z318" s="95"/>
      <c r="AA318" s="95">
        <f t="shared" si="69"/>
        <v>0.94399999999999995</v>
      </c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>
        <f t="shared" si="66"/>
        <v>1.4985999999999999</v>
      </c>
      <c r="AX318" s="95"/>
      <c r="AY318" s="95"/>
      <c r="AZ318" s="95">
        <f t="shared" si="63"/>
        <v>1.4985999999999999</v>
      </c>
      <c r="BA318" s="95"/>
    </row>
    <row r="319" spans="1:53" ht="31.5" x14ac:dyDescent="0.25">
      <c r="A319" s="153" t="s">
        <v>902</v>
      </c>
      <c r="B319" s="172" t="s">
        <v>1064</v>
      </c>
      <c r="C319" s="160" t="s">
        <v>1065</v>
      </c>
      <c r="D319" s="189">
        <v>2020</v>
      </c>
      <c r="E319" s="95">
        <v>0.47199999999999998</v>
      </c>
      <c r="F319" s="95"/>
      <c r="G319" s="95">
        <f t="shared" si="64"/>
        <v>0.47199999999999998</v>
      </c>
      <c r="H319" s="95">
        <f t="shared" si="65"/>
        <v>0.47199999999999998</v>
      </c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>
        <v>0.47199999999999998</v>
      </c>
      <c r="Y319" s="95"/>
      <c r="Z319" s="95"/>
      <c r="AA319" s="95">
        <f t="shared" si="69"/>
        <v>0.47199999999999998</v>
      </c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>
        <f t="shared" si="66"/>
        <v>0.47199999999999998</v>
      </c>
      <c r="AX319" s="95"/>
      <c r="AY319" s="95"/>
      <c r="AZ319" s="95">
        <f t="shared" si="63"/>
        <v>0.47199999999999998</v>
      </c>
      <c r="BA319" s="95"/>
    </row>
    <row r="320" spans="1:53" x14ac:dyDescent="0.25">
      <c r="A320" s="153" t="s">
        <v>905</v>
      </c>
      <c r="B320" s="172" t="s">
        <v>1067</v>
      </c>
      <c r="C320" s="160" t="s">
        <v>1068</v>
      </c>
      <c r="D320" s="189">
        <v>2020</v>
      </c>
      <c r="E320" s="95">
        <v>0.2596</v>
      </c>
      <c r="F320" s="95"/>
      <c r="G320" s="95">
        <f t="shared" si="64"/>
        <v>0.2596</v>
      </c>
      <c r="H320" s="95">
        <f t="shared" si="65"/>
        <v>0.2596</v>
      </c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>
        <v>0.2596</v>
      </c>
      <c r="Y320" s="95"/>
      <c r="Z320" s="95"/>
      <c r="AA320" s="95">
        <f t="shared" si="69"/>
        <v>0.2596</v>
      </c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>
        <f t="shared" si="66"/>
        <v>0.2596</v>
      </c>
      <c r="AX320" s="95"/>
      <c r="AY320" s="95"/>
      <c r="AZ320" s="95">
        <f t="shared" si="63"/>
        <v>0.2596</v>
      </c>
      <c r="BA320" s="95"/>
    </row>
    <row r="321" spans="1:53" ht="31.5" x14ac:dyDescent="0.25">
      <c r="A321" s="153" t="s">
        <v>747</v>
      </c>
      <c r="B321" s="172" t="s">
        <v>1070</v>
      </c>
      <c r="C321" s="160" t="s">
        <v>1071</v>
      </c>
      <c r="D321" s="189">
        <v>2019</v>
      </c>
      <c r="E321" s="95">
        <v>0.23599999999999999</v>
      </c>
      <c r="F321" s="95"/>
      <c r="G321" s="95">
        <f t="shared" si="64"/>
        <v>0.23599999999999999</v>
      </c>
      <c r="H321" s="95">
        <f t="shared" si="65"/>
        <v>0.23599999999999999</v>
      </c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>
        <v>0.23599999999999999</v>
      </c>
      <c r="Y321" s="95"/>
      <c r="Z321" s="95"/>
      <c r="AA321" s="95">
        <f t="shared" si="69"/>
        <v>0.23599999999999999</v>
      </c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>
        <f t="shared" si="66"/>
        <v>0.23599999999999999</v>
      </c>
      <c r="AX321" s="95"/>
      <c r="AY321" s="95"/>
      <c r="AZ321" s="95">
        <f t="shared" si="63"/>
        <v>0.23599999999999999</v>
      </c>
      <c r="BA321" s="95"/>
    </row>
    <row r="322" spans="1:53" x14ac:dyDescent="0.25">
      <c r="A322" s="153" t="s">
        <v>908</v>
      </c>
      <c r="B322" s="172" t="s">
        <v>509</v>
      </c>
      <c r="C322" s="160" t="s">
        <v>510</v>
      </c>
      <c r="D322" s="189">
        <v>2017</v>
      </c>
      <c r="E322" s="95">
        <v>3.9089999999999994</v>
      </c>
      <c r="F322" s="95" t="s">
        <v>1229</v>
      </c>
      <c r="G322" s="95">
        <f t="shared" si="64"/>
        <v>3.9089999999999994</v>
      </c>
      <c r="H322" s="95">
        <f t="shared" si="65"/>
        <v>3.9089999999999994</v>
      </c>
      <c r="I322" s="95">
        <v>0.9</v>
      </c>
      <c r="J322" s="95"/>
      <c r="K322" s="95"/>
      <c r="L322" s="95">
        <v>0.9</v>
      </c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>
        <v>3.0089999999999995</v>
      </c>
      <c r="Y322" s="95"/>
      <c r="Z322" s="95"/>
      <c r="AA322" s="95">
        <f t="shared" si="69"/>
        <v>3.0089999999999995</v>
      </c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>
        <f t="shared" si="66"/>
        <v>3.9089999999999994</v>
      </c>
      <c r="AX322" s="95"/>
      <c r="AY322" s="95"/>
      <c r="AZ322" s="95">
        <f t="shared" si="63"/>
        <v>3.9089999999999994</v>
      </c>
      <c r="BA322" s="95"/>
    </row>
    <row r="323" spans="1:53" ht="47.25" x14ac:dyDescent="0.25">
      <c r="A323" s="153" t="s">
        <v>911</v>
      </c>
      <c r="B323" s="172" t="s">
        <v>1073</v>
      </c>
      <c r="C323" s="160" t="s">
        <v>1074</v>
      </c>
      <c r="D323" s="189">
        <v>2020</v>
      </c>
      <c r="E323" s="95">
        <v>8.6139999999999994E-2</v>
      </c>
      <c r="F323" s="95"/>
      <c r="G323" s="95">
        <f t="shared" si="64"/>
        <v>8.6139999999999994E-2</v>
      </c>
      <c r="H323" s="95">
        <f t="shared" si="65"/>
        <v>8.6139999999999994E-2</v>
      </c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>
        <v>8.6139999999999994E-2</v>
      </c>
      <c r="Y323" s="95"/>
      <c r="Z323" s="95"/>
      <c r="AA323" s="95">
        <f t="shared" si="69"/>
        <v>8.6139999999999994E-2</v>
      </c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>
        <f t="shared" si="66"/>
        <v>8.6139999999999994E-2</v>
      </c>
      <c r="AX323" s="95"/>
      <c r="AY323" s="95"/>
      <c r="AZ323" s="95">
        <f t="shared" si="63"/>
        <v>8.6139999999999994E-2</v>
      </c>
      <c r="BA323" s="95"/>
    </row>
    <row r="324" spans="1:53" ht="31.5" x14ac:dyDescent="0.25">
      <c r="A324" s="153" t="s">
        <v>1256</v>
      </c>
      <c r="B324" s="172" t="s">
        <v>1076</v>
      </c>
      <c r="C324" s="160" t="s">
        <v>1077</v>
      </c>
      <c r="D324" s="189">
        <v>2020</v>
      </c>
      <c r="E324" s="95">
        <v>8.8499999999999995E-2</v>
      </c>
      <c r="F324" s="95"/>
      <c r="G324" s="95">
        <f t="shared" si="64"/>
        <v>8.8499999999999995E-2</v>
      </c>
      <c r="H324" s="95">
        <f t="shared" si="65"/>
        <v>8.8499999999999995E-2</v>
      </c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>
        <v>8.8499999999999995E-2</v>
      </c>
      <c r="Y324" s="95"/>
      <c r="Z324" s="95"/>
      <c r="AA324" s="95">
        <f t="shared" si="69"/>
        <v>8.8499999999999995E-2</v>
      </c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>
        <f t="shared" si="66"/>
        <v>8.8499999999999995E-2</v>
      </c>
      <c r="AX324" s="95"/>
      <c r="AY324" s="95"/>
      <c r="AZ324" s="95">
        <f t="shared" si="63"/>
        <v>8.8499999999999995E-2</v>
      </c>
      <c r="BA324" s="95"/>
    </row>
    <row r="325" spans="1:53" ht="31.5" x14ac:dyDescent="0.25">
      <c r="A325" s="153" t="s">
        <v>1257</v>
      </c>
      <c r="B325" s="180" t="s">
        <v>921</v>
      </c>
      <c r="C325" s="52" t="s">
        <v>922</v>
      </c>
      <c r="D325" s="188">
        <v>2021</v>
      </c>
      <c r="E325" s="95">
        <v>7.67</v>
      </c>
      <c r="F325" s="95"/>
      <c r="G325" s="95">
        <f t="shared" si="64"/>
        <v>7.67</v>
      </c>
      <c r="H325" s="95">
        <f t="shared" si="65"/>
        <v>7.67</v>
      </c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>
        <v>7.67</v>
      </c>
      <c r="T325" s="95"/>
      <c r="U325" s="95"/>
      <c r="V325" s="95">
        <f t="shared" si="68"/>
        <v>7.67</v>
      </c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>
        <f t="shared" si="66"/>
        <v>7.67</v>
      </c>
      <c r="AX325" s="95"/>
      <c r="AY325" s="95"/>
      <c r="AZ325" s="95">
        <f t="shared" si="63"/>
        <v>7.67</v>
      </c>
      <c r="BA325" s="95"/>
    </row>
    <row r="326" spans="1:53" ht="47.25" x14ac:dyDescent="0.25">
      <c r="A326" s="153" t="s">
        <v>914</v>
      </c>
      <c r="B326" s="172" t="s">
        <v>1159</v>
      </c>
      <c r="C326" s="160" t="s">
        <v>1160</v>
      </c>
      <c r="D326" s="189">
        <v>2021</v>
      </c>
      <c r="E326" s="95">
        <v>1.18</v>
      </c>
      <c r="F326" s="95"/>
      <c r="G326" s="95">
        <f t="shared" si="64"/>
        <v>1.18</v>
      </c>
      <c r="H326" s="95">
        <f t="shared" si="65"/>
        <v>1.18</v>
      </c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>
        <v>1.18</v>
      </c>
      <c r="AD326" s="95"/>
      <c r="AE326" s="95"/>
      <c r="AF326" s="95">
        <f t="shared" si="70"/>
        <v>1.18</v>
      </c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>
        <f t="shared" si="66"/>
        <v>1.18</v>
      </c>
      <c r="AX326" s="95"/>
      <c r="AY326" s="95"/>
      <c r="AZ326" s="95">
        <f t="shared" si="63"/>
        <v>1.18</v>
      </c>
      <c r="BA326" s="95"/>
    </row>
    <row r="327" spans="1:53" ht="30" x14ac:dyDescent="0.25">
      <c r="A327" s="153" t="s">
        <v>917</v>
      </c>
      <c r="B327" s="175" t="s">
        <v>924</v>
      </c>
      <c r="C327" s="160" t="s">
        <v>925</v>
      </c>
      <c r="D327" s="189">
        <v>2019</v>
      </c>
      <c r="E327" s="95">
        <v>0.4</v>
      </c>
      <c r="F327" s="95"/>
      <c r="G327" s="95">
        <f t="shared" si="64"/>
        <v>0.4</v>
      </c>
      <c r="H327" s="95">
        <f t="shared" si="65"/>
        <v>0.4</v>
      </c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>
        <v>0.4</v>
      </c>
      <c r="T327" s="95"/>
      <c r="U327" s="95"/>
      <c r="V327" s="95">
        <f t="shared" si="68"/>
        <v>0.4</v>
      </c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>
        <f t="shared" si="66"/>
        <v>0.4</v>
      </c>
      <c r="AX327" s="95"/>
      <c r="AY327" s="95"/>
      <c r="AZ327" s="95">
        <f t="shared" si="63"/>
        <v>0.4</v>
      </c>
      <c r="BA327" s="95"/>
    </row>
    <row r="328" spans="1:53" ht="30" x14ac:dyDescent="0.25">
      <c r="A328" s="153" t="s">
        <v>1048</v>
      </c>
      <c r="B328" s="175" t="s">
        <v>752</v>
      </c>
      <c r="C328" s="160" t="s">
        <v>778</v>
      </c>
      <c r="D328" s="189">
        <v>2018</v>
      </c>
      <c r="E328" s="95">
        <v>0.5</v>
      </c>
      <c r="F328" s="95"/>
      <c r="G328" s="95">
        <f t="shared" si="64"/>
        <v>0.5</v>
      </c>
      <c r="H328" s="95">
        <f t="shared" si="65"/>
        <v>0.5</v>
      </c>
      <c r="I328" s="95"/>
      <c r="J328" s="95"/>
      <c r="K328" s="95"/>
      <c r="L328" s="95"/>
      <c r="M328" s="95"/>
      <c r="N328" s="95">
        <v>0.5</v>
      </c>
      <c r="O328" s="95"/>
      <c r="P328" s="95"/>
      <c r="Q328" s="95">
        <f t="shared" si="67"/>
        <v>0.5</v>
      </c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>
        <f t="shared" si="66"/>
        <v>0.5</v>
      </c>
      <c r="AX328" s="95"/>
      <c r="AY328" s="95"/>
      <c r="AZ328" s="95">
        <f t="shared" si="63"/>
        <v>0.5</v>
      </c>
      <c r="BA328" s="95"/>
    </row>
    <row r="329" spans="1:53" ht="30" x14ac:dyDescent="0.25">
      <c r="A329" s="153" t="s">
        <v>1258</v>
      </c>
      <c r="B329" s="175" t="s">
        <v>927</v>
      </c>
      <c r="C329" s="160" t="s">
        <v>928</v>
      </c>
      <c r="D329" s="189">
        <v>2019</v>
      </c>
      <c r="E329" s="95">
        <v>1.2</v>
      </c>
      <c r="F329" s="95"/>
      <c r="G329" s="95">
        <f t="shared" si="64"/>
        <v>1.2</v>
      </c>
      <c r="H329" s="95">
        <f t="shared" si="65"/>
        <v>1.2</v>
      </c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>
        <v>1.2</v>
      </c>
      <c r="T329" s="95"/>
      <c r="U329" s="95"/>
      <c r="V329" s="95">
        <f>S329</f>
        <v>1.2</v>
      </c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>
        <f t="shared" si="66"/>
        <v>1.2</v>
      </c>
      <c r="AX329" s="95"/>
      <c r="AY329" s="95"/>
      <c r="AZ329" s="95">
        <f>AW329</f>
        <v>1.2</v>
      </c>
      <c r="BA329" s="95"/>
    </row>
  </sheetData>
  <autoFilter ref="A17:BB329"/>
  <mergeCells count="31">
    <mergeCell ref="AZ1:BB1"/>
    <mergeCell ref="AZ2:BB2"/>
    <mergeCell ref="AZ3:BB3"/>
    <mergeCell ref="A4:BA4"/>
    <mergeCell ref="A6:BA6"/>
    <mergeCell ref="A14:A16"/>
    <mergeCell ref="B14:B16"/>
    <mergeCell ref="C14:C16"/>
    <mergeCell ref="D14:D16"/>
    <mergeCell ref="A12:BA12"/>
    <mergeCell ref="A7:BA7"/>
    <mergeCell ref="A9:BA9"/>
    <mergeCell ref="A11:BA11"/>
    <mergeCell ref="A5:L5"/>
    <mergeCell ref="A8:L8"/>
    <mergeCell ref="A10:L10"/>
    <mergeCell ref="BB14:BB16"/>
    <mergeCell ref="E15:F15"/>
    <mergeCell ref="N15:R15"/>
    <mergeCell ref="G14:G15"/>
    <mergeCell ref="H14:H15"/>
    <mergeCell ref="E14:F14"/>
    <mergeCell ref="S15:W15"/>
    <mergeCell ref="I14:BA14"/>
    <mergeCell ref="AH15:AL15"/>
    <mergeCell ref="AM15:AQ15"/>
    <mergeCell ref="AR15:AV15"/>
    <mergeCell ref="AW15:BA15"/>
    <mergeCell ref="X15:AB15"/>
    <mergeCell ref="AC15:AG15"/>
    <mergeCell ref="I15:M15"/>
  </mergeCells>
  <pageMargins left="0.70866141732283472" right="0.70866141732283472" top="0.74803149606299213" bottom="0.74803149606299213" header="0.31496062992125984" footer="0.31496062992125984"/>
  <pageSetup paperSize="8" scale="1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AZ318"/>
  <sheetViews>
    <sheetView view="pageBreakPreview" zoomScale="55" zoomScaleNormal="55" zoomScaleSheetLayoutView="55" workbookViewId="0">
      <selection activeCell="N29" sqref="N29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8.7109375" style="104" customWidth="1"/>
    <col min="5" max="5" width="13" style="104" customWidth="1"/>
    <col min="6" max="6" width="12.5703125" style="21" customWidth="1"/>
    <col min="7" max="7" width="12.5703125" style="21" bestFit="1" customWidth="1"/>
    <col min="8" max="8" width="17" style="21" customWidth="1"/>
    <col min="9" max="10" width="12.5703125" style="21" bestFit="1" customWidth="1"/>
    <col min="11" max="11" width="14.28515625" style="21" customWidth="1"/>
    <col min="12" max="12" width="18.28515625" style="21" customWidth="1"/>
    <col min="13" max="18" width="19" style="21" customWidth="1"/>
    <col min="19" max="11544" width="9.140625" style="86"/>
    <col min="11545" max="16384" width="9.140625" style="21"/>
  </cols>
  <sheetData>
    <row r="1" spans="1:11544" ht="18.75" x14ac:dyDescent="0.25">
      <c r="Q1" s="98" t="s">
        <v>253</v>
      </c>
      <c r="R1" s="98"/>
    </row>
    <row r="2" spans="1:11544" ht="18.75" x14ac:dyDescent="0.25">
      <c r="Q2" s="98" t="s">
        <v>254</v>
      </c>
      <c r="R2" s="98"/>
    </row>
    <row r="3" spans="1:11544" ht="18.75" x14ac:dyDescent="0.25">
      <c r="R3" s="98"/>
    </row>
    <row r="4" spans="1:11544" ht="18.75" x14ac:dyDescent="0.3">
      <c r="A4" s="303" t="s">
        <v>1259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</row>
    <row r="5" spans="1:11544" ht="18.75" x14ac:dyDescent="0.3">
      <c r="A5" s="108"/>
      <c r="B5" s="108"/>
      <c r="C5" s="108"/>
      <c r="D5" s="105"/>
      <c r="E5" s="105"/>
      <c r="F5" s="108"/>
      <c r="G5" s="108"/>
      <c r="H5" s="108"/>
      <c r="I5" s="108"/>
      <c r="J5" s="108"/>
      <c r="K5" s="108"/>
      <c r="L5" s="108"/>
      <c r="M5" s="108"/>
      <c r="N5" s="127"/>
      <c r="O5" s="108"/>
      <c r="P5" s="108"/>
      <c r="Q5" s="108"/>
      <c r="R5" s="108"/>
    </row>
    <row r="6" spans="1:11544" ht="18.75" x14ac:dyDescent="0.25">
      <c r="A6" s="268" t="str">
        <f>'Цели реализации ИПР 2021'!A7:AT7</f>
        <v>Инвестиционная программа ООО "Башкирская сетевая компания"  2017-2021гг.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</row>
    <row r="7" spans="1:11544" x14ac:dyDescent="0.25">
      <c r="A7" s="269" t="s">
        <v>0</v>
      </c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spans="1:11544" ht="18.75" x14ac:dyDescent="0.3">
      <c r="R8" s="26"/>
    </row>
    <row r="9" spans="1:11544" ht="18.75" x14ac:dyDescent="0.3">
      <c r="A9" s="303" t="s">
        <v>88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</row>
    <row r="10" spans="1:11544" ht="18.75" x14ac:dyDescent="0.3">
      <c r="A10" s="108"/>
      <c r="B10" s="108"/>
      <c r="C10" s="108"/>
      <c r="D10" s="105"/>
      <c r="E10" s="105"/>
      <c r="F10" s="108"/>
      <c r="G10" s="108"/>
      <c r="H10" s="108"/>
      <c r="I10" s="108"/>
      <c r="J10" s="108"/>
      <c r="K10" s="108"/>
      <c r="L10" s="108"/>
      <c r="M10" s="108">
        <f>M18*1.18</f>
        <v>236.71200000000002</v>
      </c>
      <c r="N10" s="240">
        <f t="shared" ref="N10:R10" si="0">N18*1.18</f>
        <v>250.14025599999999</v>
      </c>
      <c r="O10" s="240">
        <f t="shared" si="0"/>
        <v>535.75204199999996</v>
      </c>
      <c r="P10" s="240">
        <f t="shared" si="0"/>
        <v>538.54073999999991</v>
      </c>
      <c r="Q10" s="240">
        <f t="shared" si="0"/>
        <v>542.87243999999987</v>
      </c>
      <c r="R10" s="240">
        <f t="shared" si="0"/>
        <v>2104.0174779999998</v>
      </c>
    </row>
    <row r="11" spans="1:11544" ht="18.75" x14ac:dyDescent="0.3">
      <c r="A11" s="303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</row>
    <row r="12" spans="1:11544" x14ac:dyDescent="0.25">
      <c r="A12" s="304" t="s">
        <v>1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</row>
    <row r="13" spans="1:11544" x14ac:dyDescent="0.25">
      <c r="A13" s="308"/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</row>
    <row r="14" spans="1:11544" s="12" customFormat="1" ht="54" customHeight="1" x14ac:dyDescent="0.25">
      <c r="A14" s="294" t="s">
        <v>2</v>
      </c>
      <c r="B14" s="294" t="s">
        <v>3</v>
      </c>
      <c r="C14" s="294" t="s">
        <v>4</v>
      </c>
      <c r="D14" s="305" t="s">
        <v>268</v>
      </c>
      <c r="E14" s="298" t="s">
        <v>1261</v>
      </c>
      <c r="F14" s="294" t="s">
        <v>320</v>
      </c>
      <c r="G14" s="294"/>
      <c r="H14" s="294"/>
      <c r="I14" s="294"/>
      <c r="J14" s="294"/>
      <c r="K14" s="294" t="s">
        <v>129</v>
      </c>
      <c r="L14" s="294"/>
      <c r="M14" s="295" t="s">
        <v>300</v>
      </c>
      <c r="N14" s="295"/>
      <c r="O14" s="295"/>
      <c r="P14" s="295"/>
      <c r="Q14" s="295"/>
      <c r="R14" s="29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  <c r="AMQ14" s="86"/>
      <c r="AMR14" s="86"/>
      <c r="AMS14" s="86"/>
      <c r="AMT14" s="86"/>
      <c r="AMU14" s="86"/>
      <c r="AMV14" s="86"/>
      <c r="AMW14" s="86"/>
      <c r="AMX14" s="86"/>
      <c r="AMY14" s="86"/>
      <c r="AMZ14" s="86"/>
      <c r="ANA14" s="86"/>
      <c r="ANB14" s="86"/>
      <c r="ANC14" s="86"/>
      <c r="AND14" s="86"/>
      <c r="ANE14" s="86"/>
      <c r="ANF14" s="86"/>
      <c r="ANG14" s="86"/>
      <c r="ANH14" s="86"/>
      <c r="ANI14" s="86"/>
      <c r="ANJ14" s="86"/>
      <c r="ANK14" s="86"/>
      <c r="ANL14" s="86"/>
      <c r="ANM14" s="86"/>
      <c r="ANN14" s="86"/>
      <c r="ANO14" s="86"/>
      <c r="ANP14" s="86"/>
      <c r="ANQ14" s="86"/>
      <c r="ANR14" s="86"/>
      <c r="ANS14" s="86"/>
      <c r="ANT14" s="86"/>
      <c r="ANU14" s="86"/>
      <c r="ANV14" s="86"/>
      <c r="ANW14" s="86"/>
      <c r="ANX14" s="86"/>
      <c r="ANY14" s="86"/>
      <c r="ANZ14" s="86"/>
      <c r="AOA14" s="86"/>
      <c r="AOB14" s="86"/>
      <c r="AOC14" s="86"/>
      <c r="AOD14" s="86"/>
      <c r="AOE14" s="86"/>
      <c r="AOF14" s="86"/>
      <c r="AOG14" s="86"/>
      <c r="AOH14" s="86"/>
      <c r="AOI14" s="86"/>
      <c r="AOJ14" s="86"/>
      <c r="AOK14" s="86"/>
      <c r="AOL14" s="86"/>
      <c r="AOM14" s="86"/>
      <c r="AON14" s="86"/>
      <c r="AOO14" s="86"/>
      <c r="AOP14" s="86"/>
      <c r="AOQ14" s="86"/>
      <c r="AOR14" s="86"/>
      <c r="AOS14" s="86"/>
      <c r="AOT14" s="86"/>
      <c r="AOU14" s="86"/>
      <c r="AOV14" s="86"/>
      <c r="AOW14" s="86"/>
      <c r="AOX14" s="86"/>
      <c r="AOY14" s="86"/>
      <c r="AOZ14" s="86"/>
      <c r="APA14" s="86"/>
      <c r="APB14" s="86"/>
      <c r="APC14" s="86"/>
      <c r="APD14" s="86"/>
      <c r="APE14" s="86"/>
      <c r="APF14" s="86"/>
      <c r="APG14" s="86"/>
      <c r="APH14" s="86"/>
      <c r="API14" s="86"/>
      <c r="APJ14" s="86"/>
      <c r="APK14" s="86"/>
      <c r="APL14" s="86"/>
      <c r="APM14" s="86"/>
      <c r="APN14" s="86"/>
      <c r="APO14" s="86"/>
      <c r="APP14" s="86"/>
      <c r="APQ14" s="86"/>
      <c r="APR14" s="86"/>
      <c r="APS14" s="86"/>
      <c r="APT14" s="86"/>
      <c r="APU14" s="86"/>
      <c r="APV14" s="86"/>
      <c r="APW14" s="86"/>
      <c r="APX14" s="86"/>
      <c r="APY14" s="86"/>
      <c r="APZ14" s="86"/>
      <c r="AQA14" s="86"/>
      <c r="AQB14" s="86"/>
      <c r="AQC14" s="86"/>
      <c r="AQD14" s="86"/>
      <c r="AQE14" s="86"/>
      <c r="AQF14" s="86"/>
      <c r="AQG14" s="86"/>
      <c r="AQH14" s="86"/>
      <c r="AQI14" s="86"/>
      <c r="AQJ14" s="86"/>
      <c r="AQK14" s="86"/>
      <c r="AQL14" s="86"/>
      <c r="AQM14" s="86"/>
      <c r="AQN14" s="86"/>
      <c r="AQO14" s="86"/>
      <c r="AQP14" s="86"/>
      <c r="AQQ14" s="86"/>
      <c r="AQR14" s="86"/>
      <c r="AQS14" s="86"/>
      <c r="AQT14" s="86"/>
      <c r="AQU14" s="86"/>
      <c r="AQV14" s="86"/>
      <c r="AQW14" s="86"/>
      <c r="AQX14" s="86"/>
      <c r="AQY14" s="86"/>
      <c r="AQZ14" s="86"/>
      <c r="ARA14" s="86"/>
      <c r="ARB14" s="86"/>
      <c r="ARC14" s="86"/>
      <c r="ARD14" s="86"/>
      <c r="ARE14" s="86"/>
      <c r="ARF14" s="86"/>
      <c r="ARG14" s="86"/>
      <c r="ARH14" s="86"/>
      <c r="ARI14" s="86"/>
      <c r="ARJ14" s="86"/>
      <c r="ARK14" s="86"/>
      <c r="ARL14" s="86"/>
      <c r="ARM14" s="86"/>
      <c r="ARN14" s="86"/>
      <c r="ARO14" s="86"/>
      <c r="ARP14" s="86"/>
      <c r="ARQ14" s="86"/>
      <c r="ARR14" s="86"/>
      <c r="ARS14" s="86"/>
      <c r="ART14" s="86"/>
      <c r="ARU14" s="86"/>
      <c r="ARV14" s="86"/>
      <c r="ARW14" s="86"/>
      <c r="ARX14" s="86"/>
      <c r="ARY14" s="86"/>
      <c r="ARZ14" s="86"/>
      <c r="ASA14" s="86"/>
      <c r="ASB14" s="86"/>
      <c r="ASC14" s="86"/>
      <c r="ASD14" s="86"/>
      <c r="ASE14" s="86"/>
      <c r="ASF14" s="86"/>
      <c r="ASG14" s="86"/>
      <c r="ASH14" s="86"/>
      <c r="ASI14" s="86"/>
      <c r="ASJ14" s="86"/>
      <c r="ASK14" s="86"/>
      <c r="ASL14" s="86"/>
      <c r="ASM14" s="86"/>
      <c r="ASN14" s="86"/>
      <c r="ASO14" s="86"/>
      <c r="ASP14" s="86"/>
      <c r="ASQ14" s="86"/>
      <c r="ASR14" s="86"/>
      <c r="ASS14" s="86"/>
      <c r="AST14" s="86"/>
      <c r="ASU14" s="86"/>
      <c r="ASV14" s="86"/>
      <c r="ASW14" s="86"/>
      <c r="ASX14" s="86"/>
      <c r="ASY14" s="86"/>
      <c r="ASZ14" s="86"/>
      <c r="ATA14" s="86"/>
      <c r="ATB14" s="86"/>
      <c r="ATC14" s="86"/>
      <c r="ATD14" s="86"/>
      <c r="ATE14" s="86"/>
      <c r="ATF14" s="86"/>
      <c r="ATG14" s="86"/>
      <c r="ATH14" s="86"/>
      <c r="ATI14" s="86"/>
      <c r="ATJ14" s="86"/>
      <c r="ATK14" s="86"/>
      <c r="ATL14" s="86"/>
      <c r="ATM14" s="86"/>
      <c r="ATN14" s="86"/>
      <c r="ATO14" s="86"/>
      <c r="ATP14" s="86"/>
      <c r="ATQ14" s="86"/>
      <c r="ATR14" s="86"/>
      <c r="ATS14" s="86"/>
      <c r="ATT14" s="86"/>
      <c r="ATU14" s="86"/>
      <c r="ATV14" s="86"/>
      <c r="ATW14" s="86"/>
      <c r="ATX14" s="86"/>
      <c r="ATY14" s="86"/>
      <c r="ATZ14" s="86"/>
      <c r="AUA14" s="86"/>
      <c r="AUB14" s="86"/>
      <c r="AUC14" s="86"/>
      <c r="AUD14" s="86"/>
      <c r="AUE14" s="86"/>
      <c r="AUF14" s="86"/>
      <c r="AUG14" s="86"/>
      <c r="AUH14" s="86"/>
      <c r="AUI14" s="86"/>
      <c r="AUJ14" s="86"/>
      <c r="AUK14" s="86"/>
      <c r="AUL14" s="86"/>
      <c r="AUM14" s="86"/>
      <c r="AUN14" s="86"/>
      <c r="AUO14" s="86"/>
      <c r="AUP14" s="86"/>
      <c r="AUQ14" s="86"/>
      <c r="AUR14" s="86"/>
      <c r="AUS14" s="86"/>
      <c r="AUT14" s="86"/>
      <c r="AUU14" s="86"/>
      <c r="AUV14" s="86"/>
      <c r="AUW14" s="86"/>
      <c r="AUX14" s="86"/>
      <c r="AUY14" s="86"/>
      <c r="AUZ14" s="86"/>
      <c r="AVA14" s="86"/>
      <c r="AVB14" s="86"/>
      <c r="AVC14" s="86"/>
      <c r="AVD14" s="86"/>
      <c r="AVE14" s="86"/>
      <c r="AVF14" s="86"/>
      <c r="AVG14" s="86"/>
      <c r="AVH14" s="86"/>
      <c r="AVI14" s="86"/>
      <c r="AVJ14" s="86"/>
      <c r="AVK14" s="86"/>
      <c r="AVL14" s="86"/>
      <c r="AVM14" s="86"/>
      <c r="AVN14" s="86"/>
      <c r="AVO14" s="86"/>
      <c r="AVP14" s="86"/>
      <c r="AVQ14" s="86"/>
      <c r="AVR14" s="86"/>
      <c r="AVS14" s="86"/>
      <c r="AVT14" s="86"/>
      <c r="AVU14" s="86"/>
      <c r="AVV14" s="86"/>
      <c r="AVW14" s="86"/>
      <c r="AVX14" s="86"/>
      <c r="AVY14" s="86"/>
      <c r="AVZ14" s="86"/>
      <c r="AWA14" s="86"/>
      <c r="AWB14" s="86"/>
      <c r="AWC14" s="86"/>
      <c r="AWD14" s="86"/>
      <c r="AWE14" s="86"/>
      <c r="AWF14" s="86"/>
      <c r="AWG14" s="86"/>
      <c r="AWH14" s="86"/>
      <c r="AWI14" s="86"/>
      <c r="AWJ14" s="86"/>
      <c r="AWK14" s="86"/>
      <c r="AWL14" s="86"/>
      <c r="AWM14" s="86"/>
      <c r="AWN14" s="86"/>
      <c r="AWO14" s="86"/>
      <c r="AWP14" s="86"/>
      <c r="AWQ14" s="86"/>
      <c r="AWR14" s="86"/>
      <c r="AWS14" s="86"/>
      <c r="AWT14" s="86"/>
      <c r="AWU14" s="86"/>
      <c r="AWV14" s="86"/>
      <c r="AWW14" s="86"/>
      <c r="AWX14" s="86"/>
      <c r="AWY14" s="86"/>
      <c r="AWZ14" s="86"/>
      <c r="AXA14" s="86"/>
      <c r="AXB14" s="86"/>
      <c r="AXC14" s="86"/>
      <c r="AXD14" s="86"/>
      <c r="AXE14" s="86"/>
      <c r="AXF14" s="86"/>
      <c r="AXG14" s="86"/>
      <c r="AXH14" s="86"/>
      <c r="AXI14" s="86"/>
      <c r="AXJ14" s="86"/>
      <c r="AXK14" s="86"/>
      <c r="AXL14" s="86"/>
      <c r="AXM14" s="86"/>
      <c r="AXN14" s="86"/>
      <c r="AXO14" s="86"/>
      <c r="AXP14" s="86"/>
      <c r="AXQ14" s="86"/>
      <c r="AXR14" s="86"/>
      <c r="AXS14" s="86"/>
      <c r="AXT14" s="86"/>
      <c r="AXU14" s="86"/>
      <c r="AXV14" s="86"/>
      <c r="AXW14" s="86"/>
      <c r="AXX14" s="86"/>
      <c r="AXY14" s="86"/>
      <c r="AXZ14" s="86"/>
      <c r="AYA14" s="86"/>
      <c r="AYB14" s="86"/>
      <c r="AYC14" s="86"/>
      <c r="AYD14" s="86"/>
      <c r="AYE14" s="86"/>
      <c r="AYF14" s="86"/>
      <c r="AYG14" s="86"/>
      <c r="AYH14" s="86"/>
      <c r="AYI14" s="86"/>
      <c r="AYJ14" s="86"/>
      <c r="AYK14" s="86"/>
      <c r="AYL14" s="86"/>
      <c r="AYM14" s="86"/>
      <c r="AYN14" s="86"/>
      <c r="AYO14" s="86"/>
      <c r="AYP14" s="86"/>
      <c r="AYQ14" s="86"/>
      <c r="AYR14" s="86"/>
      <c r="AYS14" s="86"/>
      <c r="AYT14" s="86"/>
      <c r="AYU14" s="86"/>
      <c r="AYV14" s="86"/>
      <c r="AYW14" s="86"/>
      <c r="AYX14" s="86"/>
      <c r="AYY14" s="86"/>
      <c r="AYZ14" s="86"/>
      <c r="AZA14" s="86"/>
      <c r="AZB14" s="86"/>
      <c r="AZC14" s="86"/>
      <c r="AZD14" s="86"/>
      <c r="AZE14" s="86"/>
      <c r="AZF14" s="86"/>
      <c r="AZG14" s="86"/>
      <c r="AZH14" s="86"/>
      <c r="AZI14" s="86"/>
      <c r="AZJ14" s="86"/>
      <c r="AZK14" s="86"/>
      <c r="AZL14" s="86"/>
      <c r="AZM14" s="86"/>
      <c r="AZN14" s="86"/>
      <c r="AZO14" s="86"/>
      <c r="AZP14" s="86"/>
      <c r="AZQ14" s="86"/>
      <c r="AZR14" s="86"/>
      <c r="AZS14" s="86"/>
      <c r="AZT14" s="86"/>
      <c r="AZU14" s="86"/>
      <c r="AZV14" s="86"/>
      <c r="AZW14" s="86"/>
      <c r="AZX14" s="86"/>
      <c r="AZY14" s="86"/>
      <c r="AZZ14" s="86"/>
      <c r="BAA14" s="86"/>
      <c r="BAB14" s="86"/>
      <c r="BAC14" s="86"/>
      <c r="BAD14" s="86"/>
      <c r="BAE14" s="86"/>
      <c r="BAF14" s="86"/>
      <c r="BAG14" s="86"/>
      <c r="BAH14" s="86"/>
      <c r="BAI14" s="86"/>
      <c r="BAJ14" s="86"/>
      <c r="BAK14" s="86"/>
      <c r="BAL14" s="86"/>
      <c r="BAM14" s="86"/>
      <c r="BAN14" s="86"/>
      <c r="BAO14" s="86"/>
      <c r="BAP14" s="86"/>
      <c r="BAQ14" s="86"/>
      <c r="BAR14" s="86"/>
      <c r="BAS14" s="86"/>
      <c r="BAT14" s="86"/>
      <c r="BAU14" s="86"/>
      <c r="BAV14" s="86"/>
      <c r="BAW14" s="86"/>
      <c r="BAX14" s="86"/>
      <c r="BAY14" s="86"/>
      <c r="BAZ14" s="86"/>
      <c r="BBA14" s="86"/>
      <c r="BBB14" s="86"/>
      <c r="BBC14" s="86"/>
      <c r="BBD14" s="86"/>
      <c r="BBE14" s="86"/>
      <c r="BBF14" s="86"/>
      <c r="BBG14" s="86"/>
      <c r="BBH14" s="86"/>
      <c r="BBI14" s="86"/>
      <c r="BBJ14" s="86"/>
      <c r="BBK14" s="86"/>
      <c r="BBL14" s="86"/>
      <c r="BBM14" s="86"/>
      <c r="BBN14" s="86"/>
      <c r="BBO14" s="86"/>
      <c r="BBP14" s="86"/>
      <c r="BBQ14" s="86"/>
      <c r="BBR14" s="86"/>
      <c r="BBS14" s="86"/>
      <c r="BBT14" s="86"/>
      <c r="BBU14" s="86"/>
      <c r="BBV14" s="86"/>
      <c r="BBW14" s="86"/>
      <c r="BBX14" s="86"/>
      <c r="BBY14" s="86"/>
      <c r="BBZ14" s="86"/>
      <c r="BCA14" s="86"/>
      <c r="BCB14" s="86"/>
      <c r="BCC14" s="86"/>
      <c r="BCD14" s="86"/>
      <c r="BCE14" s="86"/>
      <c r="BCF14" s="86"/>
      <c r="BCG14" s="86"/>
      <c r="BCH14" s="86"/>
      <c r="BCI14" s="86"/>
      <c r="BCJ14" s="86"/>
      <c r="BCK14" s="86"/>
      <c r="BCL14" s="86"/>
      <c r="BCM14" s="86"/>
      <c r="BCN14" s="86"/>
      <c r="BCO14" s="86"/>
      <c r="BCP14" s="86"/>
      <c r="BCQ14" s="86"/>
      <c r="BCR14" s="86"/>
      <c r="BCS14" s="86"/>
      <c r="BCT14" s="86"/>
      <c r="BCU14" s="86"/>
      <c r="BCV14" s="86"/>
      <c r="BCW14" s="86"/>
      <c r="BCX14" s="86"/>
      <c r="BCY14" s="86"/>
      <c r="BCZ14" s="86"/>
      <c r="BDA14" s="86"/>
      <c r="BDB14" s="86"/>
      <c r="BDC14" s="86"/>
      <c r="BDD14" s="86"/>
      <c r="BDE14" s="86"/>
      <c r="BDF14" s="86"/>
      <c r="BDG14" s="86"/>
      <c r="BDH14" s="86"/>
      <c r="BDI14" s="86"/>
      <c r="BDJ14" s="86"/>
      <c r="BDK14" s="86"/>
      <c r="BDL14" s="86"/>
      <c r="BDM14" s="86"/>
      <c r="BDN14" s="86"/>
      <c r="BDO14" s="86"/>
      <c r="BDP14" s="86"/>
      <c r="BDQ14" s="86"/>
      <c r="BDR14" s="86"/>
      <c r="BDS14" s="86"/>
      <c r="BDT14" s="86"/>
      <c r="BDU14" s="86"/>
      <c r="BDV14" s="86"/>
      <c r="BDW14" s="86"/>
      <c r="BDX14" s="86"/>
      <c r="BDY14" s="86"/>
      <c r="BDZ14" s="86"/>
      <c r="BEA14" s="86"/>
      <c r="BEB14" s="86"/>
      <c r="BEC14" s="86"/>
      <c r="BED14" s="86"/>
      <c r="BEE14" s="86"/>
      <c r="BEF14" s="86"/>
      <c r="BEG14" s="86"/>
      <c r="BEH14" s="86"/>
      <c r="BEI14" s="86"/>
      <c r="BEJ14" s="86"/>
      <c r="BEK14" s="86"/>
      <c r="BEL14" s="86"/>
      <c r="BEM14" s="86"/>
      <c r="BEN14" s="86"/>
      <c r="BEO14" s="86"/>
      <c r="BEP14" s="86"/>
      <c r="BEQ14" s="86"/>
      <c r="BER14" s="86"/>
      <c r="BES14" s="86"/>
      <c r="BET14" s="86"/>
      <c r="BEU14" s="86"/>
      <c r="BEV14" s="86"/>
      <c r="BEW14" s="86"/>
      <c r="BEX14" s="86"/>
      <c r="BEY14" s="86"/>
      <c r="BEZ14" s="86"/>
      <c r="BFA14" s="86"/>
      <c r="BFB14" s="86"/>
      <c r="BFC14" s="86"/>
      <c r="BFD14" s="86"/>
      <c r="BFE14" s="86"/>
      <c r="BFF14" s="86"/>
      <c r="BFG14" s="86"/>
      <c r="BFH14" s="86"/>
      <c r="BFI14" s="86"/>
      <c r="BFJ14" s="86"/>
      <c r="BFK14" s="86"/>
      <c r="BFL14" s="86"/>
      <c r="BFM14" s="86"/>
      <c r="BFN14" s="86"/>
      <c r="BFO14" s="86"/>
      <c r="BFP14" s="86"/>
      <c r="BFQ14" s="86"/>
      <c r="BFR14" s="86"/>
      <c r="BFS14" s="86"/>
      <c r="BFT14" s="86"/>
      <c r="BFU14" s="86"/>
      <c r="BFV14" s="86"/>
      <c r="BFW14" s="86"/>
      <c r="BFX14" s="86"/>
      <c r="BFY14" s="86"/>
      <c r="BFZ14" s="86"/>
      <c r="BGA14" s="86"/>
      <c r="BGB14" s="86"/>
      <c r="BGC14" s="86"/>
      <c r="BGD14" s="86"/>
      <c r="BGE14" s="86"/>
      <c r="BGF14" s="86"/>
      <c r="BGG14" s="86"/>
      <c r="BGH14" s="86"/>
      <c r="BGI14" s="86"/>
      <c r="BGJ14" s="86"/>
      <c r="BGK14" s="86"/>
      <c r="BGL14" s="86"/>
      <c r="BGM14" s="86"/>
      <c r="BGN14" s="86"/>
      <c r="BGO14" s="86"/>
      <c r="BGP14" s="86"/>
      <c r="BGQ14" s="86"/>
      <c r="BGR14" s="86"/>
      <c r="BGS14" s="86"/>
      <c r="BGT14" s="86"/>
      <c r="BGU14" s="86"/>
      <c r="BGV14" s="86"/>
      <c r="BGW14" s="86"/>
      <c r="BGX14" s="86"/>
      <c r="BGY14" s="86"/>
      <c r="BGZ14" s="86"/>
      <c r="BHA14" s="86"/>
      <c r="BHB14" s="86"/>
      <c r="BHC14" s="86"/>
      <c r="BHD14" s="86"/>
      <c r="BHE14" s="86"/>
      <c r="BHF14" s="86"/>
      <c r="BHG14" s="86"/>
      <c r="BHH14" s="86"/>
      <c r="BHI14" s="86"/>
      <c r="BHJ14" s="86"/>
      <c r="BHK14" s="86"/>
      <c r="BHL14" s="86"/>
      <c r="BHM14" s="86"/>
      <c r="BHN14" s="86"/>
      <c r="BHO14" s="86"/>
      <c r="BHP14" s="86"/>
      <c r="BHQ14" s="86"/>
      <c r="BHR14" s="86"/>
      <c r="BHS14" s="86"/>
      <c r="BHT14" s="86"/>
      <c r="BHU14" s="86"/>
      <c r="BHV14" s="86"/>
      <c r="BHW14" s="86"/>
      <c r="BHX14" s="86"/>
      <c r="BHY14" s="86"/>
      <c r="BHZ14" s="86"/>
      <c r="BIA14" s="86"/>
      <c r="BIB14" s="86"/>
      <c r="BIC14" s="86"/>
      <c r="BID14" s="86"/>
      <c r="BIE14" s="86"/>
      <c r="BIF14" s="86"/>
      <c r="BIG14" s="86"/>
      <c r="BIH14" s="86"/>
      <c r="BII14" s="86"/>
      <c r="BIJ14" s="86"/>
      <c r="BIK14" s="86"/>
      <c r="BIL14" s="86"/>
      <c r="BIM14" s="86"/>
      <c r="BIN14" s="86"/>
      <c r="BIO14" s="86"/>
      <c r="BIP14" s="86"/>
      <c r="BIQ14" s="86"/>
      <c r="BIR14" s="86"/>
      <c r="BIS14" s="86"/>
      <c r="BIT14" s="86"/>
      <c r="BIU14" s="86"/>
      <c r="BIV14" s="86"/>
      <c r="BIW14" s="86"/>
      <c r="BIX14" s="86"/>
      <c r="BIY14" s="86"/>
      <c r="BIZ14" s="86"/>
      <c r="BJA14" s="86"/>
      <c r="BJB14" s="86"/>
      <c r="BJC14" s="86"/>
      <c r="BJD14" s="86"/>
      <c r="BJE14" s="86"/>
      <c r="BJF14" s="86"/>
      <c r="BJG14" s="86"/>
      <c r="BJH14" s="86"/>
      <c r="BJI14" s="86"/>
      <c r="BJJ14" s="86"/>
      <c r="BJK14" s="86"/>
      <c r="BJL14" s="86"/>
      <c r="BJM14" s="86"/>
      <c r="BJN14" s="86"/>
      <c r="BJO14" s="86"/>
      <c r="BJP14" s="86"/>
      <c r="BJQ14" s="86"/>
      <c r="BJR14" s="86"/>
      <c r="BJS14" s="86"/>
      <c r="BJT14" s="86"/>
      <c r="BJU14" s="86"/>
      <c r="BJV14" s="86"/>
      <c r="BJW14" s="86"/>
      <c r="BJX14" s="86"/>
      <c r="BJY14" s="86"/>
      <c r="BJZ14" s="86"/>
      <c r="BKA14" s="86"/>
      <c r="BKB14" s="86"/>
      <c r="BKC14" s="86"/>
      <c r="BKD14" s="86"/>
      <c r="BKE14" s="86"/>
      <c r="BKF14" s="86"/>
      <c r="BKG14" s="86"/>
      <c r="BKH14" s="86"/>
      <c r="BKI14" s="86"/>
      <c r="BKJ14" s="86"/>
      <c r="BKK14" s="86"/>
      <c r="BKL14" s="86"/>
      <c r="BKM14" s="86"/>
      <c r="BKN14" s="86"/>
      <c r="BKO14" s="86"/>
      <c r="BKP14" s="86"/>
      <c r="BKQ14" s="86"/>
      <c r="BKR14" s="86"/>
      <c r="BKS14" s="86"/>
      <c r="BKT14" s="86"/>
      <c r="BKU14" s="86"/>
      <c r="BKV14" s="86"/>
      <c r="BKW14" s="86"/>
      <c r="BKX14" s="86"/>
      <c r="BKY14" s="86"/>
      <c r="BKZ14" s="86"/>
      <c r="BLA14" s="86"/>
      <c r="BLB14" s="86"/>
      <c r="BLC14" s="86"/>
      <c r="BLD14" s="86"/>
      <c r="BLE14" s="86"/>
      <c r="BLF14" s="86"/>
      <c r="BLG14" s="86"/>
      <c r="BLH14" s="86"/>
      <c r="BLI14" s="86"/>
      <c r="BLJ14" s="86"/>
      <c r="BLK14" s="86"/>
      <c r="BLL14" s="86"/>
      <c r="BLM14" s="86"/>
      <c r="BLN14" s="86"/>
      <c r="BLO14" s="86"/>
      <c r="BLP14" s="86"/>
      <c r="BLQ14" s="86"/>
      <c r="BLR14" s="86"/>
      <c r="BLS14" s="86"/>
      <c r="BLT14" s="86"/>
      <c r="BLU14" s="86"/>
      <c r="BLV14" s="86"/>
      <c r="BLW14" s="86"/>
      <c r="BLX14" s="86"/>
      <c r="BLY14" s="86"/>
      <c r="BLZ14" s="86"/>
      <c r="BMA14" s="86"/>
      <c r="BMB14" s="86"/>
      <c r="BMC14" s="86"/>
      <c r="BMD14" s="86"/>
      <c r="BME14" s="86"/>
      <c r="BMF14" s="86"/>
      <c r="BMG14" s="86"/>
      <c r="BMH14" s="86"/>
      <c r="BMI14" s="86"/>
      <c r="BMJ14" s="86"/>
      <c r="BMK14" s="86"/>
      <c r="BML14" s="86"/>
      <c r="BMM14" s="86"/>
      <c r="BMN14" s="86"/>
      <c r="BMO14" s="86"/>
      <c r="BMP14" s="86"/>
      <c r="BMQ14" s="86"/>
      <c r="BMR14" s="86"/>
      <c r="BMS14" s="86"/>
      <c r="BMT14" s="86"/>
      <c r="BMU14" s="86"/>
      <c r="BMV14" s="86"/>
      <c r="BMW14" s="86"/>
      <c r="BMX14" s="86"/>
      <c r="BMY14" s="86"/>
      <c r="BMZ14" s="86"/>
      <c r="BNA14" s="86"/>
      <c r="BNB14" s="86"/>
      <c r="BNC14" s="86"/>
      <c r="BND14" s="86"/>
      <c r="BNE14" s="86"/>
      <c r="BNF14" s="86"/>
      <c r="BNG14" s="86"/>
      <c r="BNH14" s="86"/>
      <c r="BNI14" s="86"/>
      <c r="BNJ14" s="86"/>
      <c r="BNK14" s="86"/>
      <c r="BNL14" s="86"/>
      <c r="BNM14" s="86"/>
      <c r="BNN14" s="86"/>
      <c r="BNO14" s="86"/>
      <c r="BNP14" s="86"/>
      <c r="BNQ14" s="86"/>
      <c r="BNR14" s="86"/>
      <c r="BNS14" s="86"/>
      <c r="BNT14" s="86"/>
      <c r="BNU14" s="86"/>
      <c r="BNV14" s="86"/>
      <c r="BNW14" s="86"/>
      <c r="BNX14" s="86"/>
      <c r="BNY14" s="86"/>
      <c r="BNZ14" s="86"/>
      <c r="BOA14" s="86"/>
      <c r="BOB14" s="86"/>
      <c r="BOC14" s="86"/>
      <c r="BOD14" s="86"/>
      <c r="BOE14" s="86"/>
      <c r="BOF14" s="86"/>
      <c r="BOG14" s="86"/>
      <c r="BOH14" s="86"/>
      <c r="BOI14" s="86"/>
      <c r="BOJ14" s="86"/>
      <c r="BOK14" s="86"/>
      <c r="BOL14" s="86"/>
      <c r="BOM14" s="86"/>
      <c r="BON14" s="86"/>
      <c r="BOO14" s="86"/>
      <c r="BOP14" s="86"/>
      <c r="BOQ14" s="86"/>
      <c r="BOR14" s="86"/>
      <c r="BOS14" s="86"/>
      <c r="BOT14" s="86"/>
      <c r="BOU14" s="86"/>
      <c r="BOV14" s="86"/>
      <c r="BOW14" s="86"/>
      <c r="BOX14" s="86"/>
      <c r="BOY14" s="86"/>
      <c r="BOZ14" s="86"/>
      <c r="BPA14" s="86"/>
      <c r="BPB14" s="86"/>
      <c r="BPC14" s="86"/>
      <c r="BPD14" s="86"/>
      <c r="BPE14" s="86"/>
      <c r="BPF14" s="86"/>
      <c r="BPG14" s="86"/>
      <c r="BPH14" s="86"/>
      <c r="BPI14" s="86"/>
      <c r="BPJ14" s="86"/>
      <c r="BPK14" s="86"/>
      <c r="BPL14" s="86"/>
      <c r="BPM14" s="86"/>
      <c r="BPN14" s="86"/>
      <c r="BPO14" s="86"/>
      <c r="BPP14" s="86"/>
      <c r="BPQ14" s="86"/>
      <c r="BPR14" s="86"/>
      <c r="BPS14" s="86"/>
      <c r="BPT14" s="86"/>
      <c r="BPU14" s="86"/>
      <c r="BPV14" s="86"/>
      <c r="BPW14" s="86"/>
      <c r="BPX14" s="86"/>
      <c r="BPY14" s="86"/>
      <c r="BPZ14" s="86"/>
      <c r="BQA14" s="86"/>
      <c r="BQB14" s="86"/>
      <c r="BQC14" s="86"/>
      <c r="BQD14" s="86"/>
      <c r="BQE14" s="86"/>
      <c r="BQF14" s="86"/>
      <c r="BQG14" s="86"/>
      <c r="BQH14" s="86"/>
      <c r="BQI14" s="86"/>
      <c r="BQJ14" s="86"/>
      <c r="BQK14" s="86"/>
      <c r="BQL14" s="86"/>
      <c r="BQM14" s="86"/>
      <c r="BQN14" s="86"/>
      <c r="BQO14" s="86"/>
      <c r="BQP14" s="86"/>
      <c r="BQQ14" s="86"/>
      <c r="BQR14" s="86"/>
      <c r="BQS14" s="86"/>
      <c r="BQT14" s="86"/>
      <c r="BQU14" s="86"/>
      <c r="BQV14" s="86"/>
      <c r="BQW14" s="86"/>
      <c r="BQX14" s="86"/>
      <c r="BQY14" s="86"/>
      <c r="BQZ14" s="86"/>
      <c r="BRA14" s="86"/>
      <c r="BRB14" s="86"/>
      <c r="BRC14" s="86"/>
      <c r="BRD14" s="86"/>
      <c r="BRE14" s="86"/>
      <c r="BRF14" s="86"/>
      <c r="BRG14" s="86"/>
      <c r="BRH14" s="86"/>
      <c r="BRI14" s="86"/>
      <c r="BRJ14" s="86"/>
      <c r="BRK14" s="86"/>
      <c r="BRL14" s="86"/>
      <c r="BRM14" s="86"/>
      <c r="BRN14" s="86"/>
      <c r="BRO14" s="86"/>
      <c r="BRP14" s="86"/>
      <c r="BRQ14" s="86"/>
      <c r="BRR14" s="86"/>
      <c r="BRS14" s="86"/>
      <c r="BRT14" s="86"/>
      <c r="BRU14" s="86"/>
      <c r="BRV14" s="86"/>
      <c r="BRW14" s="86"/>
      <c r="BRX14" s="86"/>
      <c r="BRY14" s="86"/>
      <c r="BRZ14" s="86"/>
      <c r="BSA14" s="86"/>
      <c r="BSB14" s="86"/>
      <c r="BSC14" s="86"/>
      <c r="BSD14" s="86"/>
      <c r="BSE14" s="86"/>
      <c r="BSF14" s="86"/>
      <c r="BSG14" s="86"/>
      <c r="BSH14" s="86"/>
      <c r="BSI14" s="86"/>
      <c r="BSJ14" s="86"/>
      <c r="BSK14" s="86"/>
      <c r="BSL14" s="86"/>
      <c r="BSM14" s="86"/>
      <c r="BSN14" s="86"/>
      <c r="BSO14" s="86"/>
      <c r="BSP14" s="86"/>
      <c r="BSQ14" s="86"/>
      <c r="BSR14" s="86"/>
      <c r="BSS14" s="86"/>
      <c r="BST14" s="86"/>
      <c r="BSU14" s="86"/>
      <c r="BSV14" s="86"/>
      <c r="BSW14" s="86"/>
      <c r="BSX14" s="86"/>
      <c r="BSY14" s="86"/>
      <c r="BSZ14" s="86"/>
      <c r="BTA14" s="86"/>
      <c r="BTB14" s="86"/>
      <c r="BTC14" s="86"/>
      <c r="BTD14" s="86"/>
      <c r="BTE14" s="86"/>
      <c r="BTF14" s="86"/>
      <c r="BTG14" s="86"/>
      <c r="BTH14" s="86"/>
      <c r="BTI14" s="86"/>
      <c r="BTJ14" s="86"/>
      <c r="BTK14" s="86"/>
      <c r="BTL14" s="86"/>
      <c r="BTM14" s="86"/>
      <c r="BTN14" s="86"/>
      <c r="BTO14" s="86"/>
      <c r="BTP14" s="86"/>
      <c r="BTQ14" s="86"/>
      <c r="BTR14" s="86"/>
      <c r="BTS14" s="86"/>
      <c r="BTT14" s="86"/>
      <c r="BTU14" s="86"/>
      <c r="BTV14" s="86"/>
      <c r="BTW14" s="86"/>
      <c r="BTX14" s="86"/>
      <c r="BTY14" s="86"/>
      <c r="BTZ14" s="86"/>
      <c r="BUA14" s="86"/>
      <c r="BUB14" s="86"/>
      <c r="BUC14" s="86"/>
      <c r="BUD14" s="86"/>
      <c r="BUE14" s="86"/>
      <c r="BUF14" s="86"/>
      <c r="BUG14" s="86"/>
      <c r="BUH14" s="86"/>
      <c r="BUI14" s="86"/>
      <c r="BUJ14" s="86"/>
      <c r="BUK14" s="86"/>
      <c r="BUL14" s="86"/>
      <c r="BUM14" s="86"/>
      <c r="BUN14" s="86"/>
      <c r="BUO14" s="86"/>
      <c r="BUP14" s="86"/>
      <c r="BUQ14" s="86"/>
      <c r="BUR14" s="86"/>
      <c r="BUS14" s="86"/>
      <c r="BUT14" s="86"/>
      <c r="BUU14" s="86"/>
      <c r="BUV14" s="86"/>
      <c r="BUW14" s="86"/>
      <c r="BUX14" s="86"/>
      <c r="BUY14" s="86"/>
      <c r="BUZ14" s="86"/>
      <c r="BVA14" s="86"/>
      <c r="BVB14" s="86"/>
      <c r="BVC14" s="86"/>
      <c r="BVD14" s="86"/>
      <c r="BVE14" s="86"/>
      <c r="BVF14" s="86"/>
      <c r="BVG14" s="86"/>
      <c r="BVH14" s="86"/>
      <c r="BVI14" s="86"/>
      <c r="BVJ14" s="86"/>
      <c r="BVK14" s="86"/>
      <c r="BVL14" s="86"/>
      <c r="BVM14" s="86"/>
      <c r="BVN14" s="86"/>
      <c r="BVO14" s="86"/>
      <c r="BVP14" s="86"/>
      <c r="BVQ14" s="86"/>
      <c r="BVR14" s="86"/>
      <c r="BVS14" s="86"/>
      <c r="BVT14" s="86"/>
      <c r="BVU14" s="86"/>
      <c r="BVV14" s="86"/>
      <c r="BVW14" s="86"/>
      <c r="BVX14" s="86"/>
      <c r="BVY14" s="86"/>
      <c r="BVZ14" s="86"/>
      <c r="BWA14" s="86"/>
      <c r="BWB14" s="86"/>
      <c r="BWC14" s="86"/>
      <c r="BWD14" s="86"/>
      <c r="BWE14" s="86"/>
      <c r="BWF14" s="86"/>
      <c r="BWG14" s="86"/>
      <c r="BWH14" s="86"/>
      <c r="BWI14" s="86"/>
      <c r="BWJ14" s="86"/>
      <c r="BWK14" s="86"/>
      <c r="BWL14" s="86"/>
      <c r="BWM14" s="86"/>
      <c r="BWN14" s="86"/>
      <c r="BWO14" s="86"/>
      <c r="BWP14" s="86"/>
      <c r="BWQ14" s="86"/>
      <c r="BWR14" s="86"/>
      <c r="BWS14" s="86"/>
      <c r="BWT14" s="86"/>
      <c r="BWU14" s="86"/>
      <c r="BWV14" s="86"/>
      <c r="BWW14" s="86"/>
      <c r="BWX14" s="86"/>
      <c r="BWY14" s="86"/>
      <c r="BWZ14" s="86"/>
      <c r="BXA14" s="86"/>
      <c r="BXB14" s="86"/>
      <c r="BXC14" s="86"/>
      <c r="BXD14" s="86"/>
      <c r="BXE14" s="86"/>
      <c r="BXF14" s="86"/>
      <c r="BXG14" s="86"/>
      <c r="BXH14" s="86"/>
      <c r="BXI14" s="86"/>
      <c r="BXJ14" s="86"/>
      <c r="BXK14" s="86"/>
      <c r="BXL14" s="86"/>
      <c r="BXM14" s="86"/>
      <c r="BXN14" s="86"/>
      <c r="BXO14" s="86"/>
      <c r="BXP14" s="86"/>
      <c r="BXQ14" s="86"/>
      <c r="BXR14" s="86"/>
      <c r="BXS14" s="86"/>
      <c r="BXT14" s="86"/>
      <c r="BXU14" s="86"/>
      <c r="BXV14" s="86"/>
      <c r="BXW14" s="86"/>
      <c r="BXX14" s="86"/>
      <c r="BXY14" s="86"/>
      <c r="BXZ14" s="86"/>
      <c r="BYA14" s="86"/>
      <c r="BYB14" s="86"/>
      <c r="BYC14" s="86"/>
      <c r="BYD14" s="86"/>
      <c r="BYE14" s="86"/>
      <c r="BYF14" s="86"/>
      <c r="BYG14" s="86"/>
      <c r="BYH14" s="86"/>
      <c r="BYI14" s="86"/>
      <c r="BYJ14" s="86"/>
      <c r="BYK14" s="86"/>
      <c r="BYL14" s="86"/>
      <c r="BYM14" s="86"/>
      <c r="BYN14" s="86"/>
      <c r="BYO14" s="86"/>
      <c r="BYP14" s="86"/>
      <c r="BYQ14" s="86"/>
      <c r="BYR14" s="86"/>
      <c r="BYS14" s="86"/>
      <c r="BYT14" s="86"/>
      <c r="BYU14" s="86"/>
      <c r="BYV14" s="86"/>
      <c r="BYW14" s="86"/>
      <c r="BYX14" s="86"/>
      <c r="BYY14" s="86"/>
      <c r="BYZ14" s="86"/>
      <c r="BZA14" s="86"/>
      <c r="BZB14" s="86"/>
      <c r="BZC14" s="86"/>
      <c r="BZD14" s="86"/>
      <c r="BZE14" s="86"/>
      <c r="BZF14" s="86"/>
      <c r="BZG14" s="86"/>
      <c r="BZH14" s="86"/>
      <c r="BZI14" s="86"/>
      <c r="BZJ14" s="86"/>
      <c r="BZK14" s="86"/>
      <c r="BZL14" s="86"/>
      <c r="BZM14" s="86"/>
      <c r="BZN14" s="86"/>
      <c r="BZO14" s="86"/>
      <c r="BZP14" s="86"/>
      <c r="BZQ14" s="86"/>
      <c r="BZR14" s="86"/>
      <c r="BZS14" s="86"/>
      <c r="BZT14" s="86"/>
      <c r="BZU14" s="86"/>
      <c r="BZV14" s="86"/>
      <c r="BZW14" s="86"/>
      <c r="BZX14" s="86"/>
      <c r="BZY14" s="86"/>
      <c r="BZZ14" s="86"/>
      <c r="CAA14" s="86"/>
      <c r="CAB14" s="86"/>
      <c r="CAC14" s="86"/>
      <c r="CAD14" s="86"/>
      <c r="CAE14" s="86"/>
      <c r="CAF14" s="86"/>
      <c r="CAG14" s="86"/>
      <c r="CAH14" s="86"/>
      <c r="CAI14" s="86"/>
      <c r="CAJ14" s="86"/>
      <c r="CAK14" s="86"/>
      <c r="CAL14" s="86"/>
      <c r="CAM14" s="86"/>
      <c r="CAN14" s="86"/>
      <c r="CAO14" s="86"/>
      <c r="CAP14" s="86"/>
      <c r="CAQ14" s="86"/>
      <c r="CAR14" s="86"/>
      <c r="CAS14" s="86"/>
      <c r="CAT14" s="86"/>
      <c r="CAU14" s="86"/>
      <c r="CAV14" s="86"/>
      <c r="CAW14" s="86"/>
      <c r="CAX14" s="86"/>
      <c r="CAY14" s="86"/>
      <c r="CAZ14" s="86"/>
      <c r="CBA14" s="86"/>
      <c r="CBB14" s="86"/>
      <c r="CBC14" s="86"/>
      <c r="CBD14" s="86"/>
      <c r="CBE14" s="86"/>
      <c r="CBF14" s="86"/>
      <c r="CBG14" s="86"/>
      <c r="CBH14" s="86"/>
      <c r="CBI14" s="86"/>
      <c r="CBJ14" s="86"/>
      <c r="CBK14" s="86"/>
      <c r="CBL14" s="86"/>
      <c r="CBM14" s="86"/>
      <c r="CBN14" s="86"/>
      <c r="CBO14" s="86"/>
      <c r="CBP14" s="86"/>
      <c r="CBQ14" s="86"/>
      <c r="CBR14" s="86"/>
      <c r="CBS14" s="86"/>
      <c r="CBT14" s="86"/>
      <c r="CBU14" s="86"/>
      <c r="CBV14" s="86"/>
      <c r="CBW14" s="86"/>
      <c r="CBX14" s="86"/>
      <c r="CBY14" s="86"/>
      <c r="CBZ14" s="86"/>
      <c r="CCA14" s="86"/>
      <c r="CCB14" s="86"/>
      <c r="CCC14" s="86"/>
      <c r="CCD14" s="86"/>
      <c r="CCE14" s="86"/>
      <c r="CCF14" s="86"/>
      <c r="CCG14" s="86"/>
      <c r="CCH14" s="86"/>
      <c r="CCI14" s="86"/>
      <c r="CCJ14" s="86"/>
      <c r="CCK14" s="86"/>
      <c r="CCL14" s="86"/>
      <c r="CCM14" s="86"/>
      <c r="CCN14" s="86"/>
      <c r="CCO14" s="86"/>
      <c r="CCP14" s="86"/>
      <c r="CCQ14" s="86"/>
      <c r="CCR14" s="86"/>
      <c r="CCS14" s="86"/>
      <c r="CCT14" s="86"/>
      <c r="CCU14" s="86"/>
      <c r="CCV14" s="86"/>
      <c r="CCW14" s="86"/>
      <c r="CCX14" s="86"/>
      <c r="CCY14" s="86"/>
      <c r="CCZ14" s="86"/>
      <c r="CDA14" s="86"/>
      <c r="CDB14" s="86"/>
      <c r="CDC14" s="86"/>
      <c r="CDD14" s="86"/>
      <c r="CDE14" s="86"/>
      <c r="CDF14" s="86"/>
      <c r="CDG14" s="86"/>
      <c r="CDH14" s="86"/>
      <c r="CDI14" s="86"/>
      <c r="CDJ14" s="86"/>
      <c r="CDK14" s="86"/>
      <c r="CDL14" s="86"/>
      <c r="CDM14" s="86"/>
      <c r="CDN14" s="86"/>
      <c r="CDO14" s="86"/>
      <c r="CDP14" s="86"/>
      <c r="CDQ14" s="86"/>
      <c r="CDR14" s="86"/>
      <c r="CDS14" s="86"/>
      <c r="CDT14" s="86"/>
      <c r="CDU14" s="86"/>
      <c r="CDV14" s="86"/>
      <c r="CDW14" s="86"/>
      <c r="CDX14" s="86"/>
      <c r="CDY14" s="86"/>
      <c r="CDZ14" s="86"/>
      <c r="CEA14" s="86"/>
      <c r="CEB14" s="86"/>
      <c r="CEC14" s="86"/>
      <c r="CED14" s="86"/>
      <c r="CEE14" s="86"/>
      <c r="CEF14" s="86"/>
      <c r="CEG14" s="86"/>
      <c r="CEH14" s="86"/>
      <c r="CEI14" s="86"/>
      <c r="CEJ14" s="86"/>
      <c r="CEK14" s="86"/>
      <c r="CEL14" s="86"/>
      <c r="CEM14" s="86"/>
      <c r="CEN14" s="86"/>
      <c r="CEO14" s="86"/>
      <c r="CEP14" s="86"/>
      <c r="CEQ14" s="86"/>
      <c r="CER14" s="86"/>
      <c r="CES14" s="86"/>
      <c r="CET14" s="86"/>
      <c r="CEU14" s="86"/>
      <c r="CEV14" s="86"/>
      <c r="CEW14" s="86"/>
      <c r="CEX14" s="86"/>
      <c r="CEY14" s="86"/>
      <c r="CEZ14" s="86"/>
      <c r="CFA14" s="86"/>
      <c r="CFB14" s="86"/>
      <c r="CFC14" s="86"/>
      <c r="CFD14" s="86"/>
      <c r="CFE14" s="86"/>
      <c r="CFF14" s="86"/>
      <c r="CFG14" s="86"/>
      <c r="CFH14" s="86"/>
      <c r="CFI14" s="86"/>
      <c r="CFJ14" s="86"/>
      <c r="CFK14" s="86"/>
      <c r="CFL14" s="86"/>
      <c r="CFM14" s="86"/>
      <c r="CFN14" s="86"/>
      <c r="CFO14" s="86"/>
      <c r="CFP14" s="86"/>
      <c r="CFQ14" s="86"/>
      <c r="CFR14" s="86"/>
      <c r="CFS14" s="86"/>
      <c r="CFT14" s="86"/>
      <c r="CFU14" s="86"/>
      <c r="CFV14" s="86"/>
      <c r="CFW14" s="86"/>
      <c r="CFX14" s="86"/>
      <c r="CFY14" s="86"/>
      <c r="CFZ14" s="86"/>
      <c r="CGA14" s="86"/>
      <c r="CGB14" s="86"/>
      <c r="CGC14" s="86"/>
      <c r="CGD14" s="86"/>
      <c r="CGE14" s="86"/>
      <c r="CGF14" s="86"/>
      <c r="CGG14" s="86"/>
      <c r="CGH14" s="86"/>
      <c r="CGI14" s="86"/>
      <c r="CGJ14" s="86"/>
      <c r="CGK14" s="86"/>
      <c r="CGL14" s="86"/>
      <c r="CGM14" s="86"/>
      <c r="CGN14" s="86"/>
      <c r="CGO14" s="86"/>
      <c r="CGP14" s="86"/>
      <c r="CGQ14" s="86"/>
      <c r="CGR14" s="86"/>
      <c r="CGS14" s="86"/>
      <c r="CGT14" s="86"/>
      <c r="CGU14" s="86"/>
      <c r="CGV14" s="86"/>
      <c r="CGW14" s="86"/>
      <c r="CGX14" s="86"/>
      <c r="CGY14" s="86"/>
      <c r="CGZ14" s="86"/>
      <c r="CHA14" s="86"/>
      <c r="CHB14" s="86"/>
      <c r="CHC14" s="86"/>
      <c r="CHD14" s="86"/>
      <c r="CHE14" s="86"/>
      <c r="CHF14" s="86"/>
      <c r="CHG14" s="86"/>
      <c r="CHH14" s="86"/>
      <c r="CHI14" s="86"/>
      <c r="CHJ14" s="86"/>
      <c r="CHK14" s="86"/>
      <c r="CHL14" s="86"/>
      <c r="CHM14" s="86"/>
      <c r="CHN14" s="86"/>
      <c r="CHO14" s="86"/>
      <c r="CHP14" s="86"/>
      <c r="CHQ14" s="86"/>
      <c r="CHR14" s="86"/>
      <c r="CHS14" s="86"/>
      <c r="CHT14" s="86"/>
      <c r="CHU14" s="86"/>
      <c r="CHV14" s="86"/>
      <c r="CHW14" s="86"/>
      <c r="CHX14" s="86"/>
      <c r="CHY14" s="86"/>
      <c r="CHZ14" s="86"/>
      <c r="CIA14" s="86"/>
      <c r="CIB14" s="86"/>
      <c r="CIC14" s="86"/>
      <c r="CID14" s="86"/>
      <c r="CIE14" s="86"/>
      <c r="CIF14" s="86"/>
      <c r="CIG14" s="86"/>
      <c r="CIH14" s="86"/>
      <c r="CII14" s="86"/>
      <c r="CIJ14" s="86"/>
      <c r="CIK14" s="86"/>
      <c r="CIL14" s="86"/>
      <c r="CIM14" s="86"/>
      <c r="CIN14" s="86"/>
      <c r="CIO14" s="86"/>
      <c r="CIP14" s="86"/>
      <c r="CIQ14" s="86"/>
      <c r="CIR14" s="86"/>
      <c r="CIS14" s="86"/>
      <c r="CIT14" s="86"/>
      <c r="CIU14" s="86"/>
      <c r="CIV14" s="86"/>
      <c r="CIW14" s="86"/>
      <c r="CIX14" s="86"/>
      <c r="CIY14" s="86"/>
      <c r="CIZ14" s="86"/>
      <c r="CJA14" s="86"/>
      <c r="CJB14" s="86"/>
      <c r="CJC14" s="86"/>
      <c r="CJD14" s="86"/>
      <c r="CJE14" s="86"/>
      <c r="CJF14" s="86"/>
      <c r="CJG14" s="86"/>
      <c r="CJH14" s="86"/>
      <c r="CJI14" s="86"/>
      <c r="CJJ14" s="86"/>
      <c r="CJK14" s="86"/>
      <c r="CJL14" s="86"/>
      <c r="CJM14" s="86"/>
      <c r="CJN14" s="86"/>
      <c r="CJO14" s="86"/>
      <c r="CJP14" s="86"/>
      <c r="CJQ14" s="86"/>
      <c r="CJR14" s="86"/>
      <c r="CJS14" s="86"/>
      <c r="CJT14" s="86"/>
      <c r="CJU14" s="86"/>
      <c r="CJV14" s="86"/>
      <c r="CJW14" s="86"/>
      <c r="CJX14" s="86"/>
      <c r="CJY14" s="86"/>
      <c r="CJZ14" s="86"/>
      <c r="CKA14" s="86"/>
      <c r="CKB14" s="86"/>
      <c r="CKC14" s="86"/>
      <c r="CKD14" s="86"/>
      <c r="CKE14" s="86"/>
      <c r="CKF14" s="86"/>
      <c r="CKG14" s="86"/>
      <c r="CKH14" s="86"/>
      <c r="CKI14" s="86"/>
      <c r="CKJ14" s="86"/>
      <c r="CKK14" s="86"/>
      <c r="CKL14" s="86"/>
      <c r="CKM14" s="86"/>
      <c r="CKN14" s="86"/>
      <c r="CKO14" s="86"/>
      <c r="CKP14" s="86"/>
      <c r="CKQ14" s="86"/>
      <c r="CKR14" s="86"/>
      <c r="CKS14" s="86"/>
      <c r="CKT14" s="86"/>
      <c r="CKU14" s="86"/>
      <c r="CKV14" s="86"/>
      <c r="CKW14" s="86"/>
      <c r="CKX14" s="86"/>
      <c r="CKY14" s="86"/>
      <c r="CKZ14" s="86"/>
      <c r="CLA14" s="86"/>
      <c r="CLB14" s="86"/>
      <c r="CLC14" s="86"/>
      <c r="CLD14" s="86"/>
      <c r="CLE14" s="86"/>
      <c r="CLF14" s="86"/>
      <c r="CLG14" s="86"/>
      <c r="CLH14" s="86"/>
      <c r="CLI14" s="86"/>
      <c r="CLJ14" s="86"/>
      <c r="CLK14" s="86"/>
      <c r="CLL14" s="86"/>
      <c r="CLM14" s="86"/>
      <c r="CLN14" s="86"/>
      <c r="CLO14" s="86"/>
      <c r="CLP14" s="86"/>
      <c r="CLQ14" s="86"/>
      <c r="CLR14" s="86"/>
      <c r="CLS14" s="86"/>
      <c r="CLT14" s="86"/>
      <c r="CLU14" s="86"/>
      <c r="CLV14" s="86"/>
      <c r="CLW14" s="86"/>
      <c r="CLX14" s="86"/>
      <c r="CLY14" s="86"/>
      <c r="CLZ14" s="86"/>
      <c r="CMA14" s="86"/>
      <c r="CMB14" s="86"/>
      <c r="CMC14" s="86"/>
      <c r="CMD14" s="86"/>
      <c r="CME14" s="86"/>
      <c r="CMF14" s="86"/>
      <c r="CMG14" s="86"/>
      <c r="CMH14" s="86"/>
      <c r="CMI14" s="86"/>
      <c r="CMJ14" s="86"/>
      <c r="CMK14" s="86"/>
      <c r="CML14" s="86"/>
      <c r="CMM14" s="86"/>
      <c r="CMN14" s="86"/>
      <c r="CMO14" s="86"/>
      <c r="CMP14" s="86"/>
      <c r="CMQ14" s="86"/>
      <c r="CMR14" s="86"/>
      <c r="CMS14" s="86"/>
      <c r="CMT14" s="86"/>
      <c r="CMU14" s="86"/>
      <c r="CMV14" s="86"/>
      <c r="CMW14" s="86"/>
      <c r="CMX14" s="86"/>
      <c r="CMY14" s="86"/>
      <c r="CMZ14" s="86"/>
      <c r="CNA14" s="86"/>
      <c r="CNB14" s="86"/>
      <c r="CNC14" s="86"/>
      <c r="CND14" s="86"/>
      <c r="CNE14" s="86"/>
      <c r="CNF14" s="86"/>
      <c r="CNG14" s="86"/>
      <c r="CNH14" s="86"/>
      <c r="CNI14" s="86"/>
      <c r="CNJ14" s="86"/>
      <c r="CNK14" s="86"/>
      <c r="CNL14" s="86"/>
      <c r="CNM14" s="86"/>
      <c r="CNN14" s="86"/>
      <c r="CNO14" s="86"/>
      <c r="CNP14" s="86"/>
      <c r="CNQ14" s="86"/>
      <c r="CNR14" s="86"/>
      <c r="CNS14" s="86"/>
      <c r="CNT14" s="86"/>
      <c r="CNU14" s="86"/>
      <c r="CNV14" s="86"/>
      <c r="CNW14" s="86"/>
      <c r="CNX14" s="86"/>
      <c r="CNY14" s="86"/>
      <c r="CNZ14" s="86"/>
      <c r="COA14" s="86"/>
      <c r="COB14" s="86"/>
      <c r="COC14" s="86"/>
      <c r="COD14" s="86"/>
      <c r="COE14" s="86"/>
      <c r="COF14" s="86"/>
      <c r="COG14" s="86"/>
      <c r="COH14" s="86"/>
      <c r="COI14" s="86"/>
      <c r="COJ14" s="86"/>
      <c r="COK14" s="86"/>
      <c r="COL14" s="86"/>
      <c r="COM14" s="86"/>
      <c r="CON14" s="86"/>
      <c r="COO14" s="86"/>
      <c r="COP14" s="86"/>
      <c r="COQ14" s="86"/>
      <c r="COR14" s="86"/>
      <c r="COS14" s="86"/>
      <c r="COT14" s="86"/>
      <c r="COU14" s="86"/>
      <c r="COV14" s="86"/>
      <c r="COW14" s="86"/>
      <c r="COX14" s="86"/>
      <c r="COY14" s="86"/>
      <c r="COZ14" s="86"/>
      <c r="CPA14" s="86"/>
      <c r="CPB14" s="86"/>
      <c r="CPC14" s="86"/>
      <c r="CPD14" s="86"/>
      <c r="CPE14" s="86"/>
      <c r="CPF14" s="86"/>
      <c r="CPG14" s="86"/>
      <c r="CPH14" s="86"/>
      <c r="CPI14" s="86"/>
      <c r="CPJ14" s="86"/>
      <c r="CPK14" s="86"/>
      <c r="CPL14" s="86"/>
      <c r="CPM14" s="86"/>
      <c r="CPN14" s="86"/>
      <c r="CPO14" s="86"/>
      <c r="CPP14" s="86"/>
      <c r="CPQ14" s="86"/>
      <c r="CPR14" s="86"/>
      <c r="CPS14" s="86"/>
      <c r="CPT14" s="86"/>
      <c r="CPU14" s="86"/>
      <c r="CPV14" s="86"/>
      <c r="CPW14" s="86"/>
      <c r="CPX14" s="86"/>
      <c r="CPY14" s="86"/>
      <c r="CPZ14" s="86"/>
      <c r="CQA14" s="86"/>
      <c r="CQB14" s="86"/>
      <c r="CQC14" s="86"/>
      <c r="CQD14" s="86"/>
      <c r="CQE14" s="86"/>
      <c r="CQF14" s="86"/>
      <c r="CQG14" s="86"/>
      <c r="CQH14" s="86"/>
      <c r="CQI14" s="86"/>
      <c r="CQJ14" s="86"/>
      <c r="CQK14" s="86"/>
      <c r="CQL14" s="86"/>
      <c r="CQM14" s="86"/>
      <c r="CQN14" s="86"/>
      <c r="CQO14" s="86"/>
      <c r="CQP14" s="86"/>
      <c r="CQQ14" s="86"/>
      <c r="CQR14" s="86"/>
      <c r="CQS14" s="86"/>
      <c r="CQT14" s="86"/>
      <c r="CQU14" s="86"/>
      <c r="CQV14" s="86"/>
      <c r="CQW14" s="86"/>
      <c r="CQX14" s="86"/>
      <c r="CQY14" s="86"/>
      <c r="CQZ14" s="86"/>
      <c r="CRA14" s="86"/>
      <c r="CRB14" s="86"/>
      <c r="CRC14" s="86"/>
      <c r="CRD14" s="86"/>
      <c r="CRE14" s="86"/>
      <c r="CRF14" s="86"/>
      <c r="CRG14" s="86"/>
      <c r="CRH14" s="86"/>
      <c r="CRI14" s="86"/>
      <c r="CRJ14" s="86"/>
      <c r="CRK14" s="86"/>
      <c r="CRL14" s="86"/>
      <c r="CRM14" s="86"/>
      <c r="CRN14" s="86"/>
      <c r="CRO14" s="86"/>
      <c r="CRP14" s="86"/>
      <c r="CRQ14" s="86"/>
      <c r="CRR14" s="86"/>
      <c r="CRS14" s="86"/>
      <c r="CRT14" s="86"/>
      <c r="CRU14" s="86"/>
      <c r="CRV14" s="86"/>
      <c r="CRW14" s="86"/>
      <c r="CRX14" s="86"/>
      <c r="CRY14" s="86"/>
      <c r="CRZ14" s="86"/>
      <c r="CSA14" s="86"/>
      <c r="CSB14" s="86"/>
      <c r="CSC14" s="86"/>
      <c r="CSD14" s="86"/>
      <c r="CSE14" s="86"/>
      <c r="CSF14" s="86"/>
      <c r="CSG14" s="86"/>
      <c r="CSH14" s="86"/>
      <c r="CSI14" s="86"/>
      <c r="CSJ14" s="86"/>
      <c r="CSK14" s="86"/>
      <c r="CSL14" s="86"/>
      <c r="CSM14" s="86"/>
      <c r="CSN14" s="86"/>
      <c r="CSO14" s="86"/>
      <c r="CSP14" s="86"/>
      <c r="CSQ14" s="86"/>
      <c r="CSR14" s="86"/>
      <c r="CSS14" s="86"/>
      <c r="CST14" s="86"/>
      <c r="CSU14" s="86"/>
      <c r="CSV14" s="86"/>
      <c r="CSW14" s="86"/>
      <c r="CSX14" s="86"/>
      <c r="CSY14" s="86"/>
      <c r="CSZ14" s="86"/>
      <c r="CTA14" s="86"/>
      <c r="CTB14" s="86"/>
      <c r="CTC14" s="86"/>
      <c r="CTD14" s="86"/>
      <c r="CTE14" s="86"/>
      <c r="CTF14" s="86"/>
      <c r="CTG14" s="86"/>
      <c r="CTH14" s="86"/>
      <c r="CTI14" s="86"/>
      <c r="CTJ14" s="86"/>
      <c r="CTK14" s="86"/>
      <c r="CTL14" s="86"/>
      <c r="CTM14" s="86"/>
      <c r="CTN14" s="86"/>
      <c r="CTO14" s="86"/>
      <c r="CTP14" s="86"/>
      <c r="CTQ14" s="86"/>
      <c r="CTR14" s="86"/>
      <c r="CTS14" s="86"/>
      <c r="CTT14" s="86"/>
      <c r="CTU14" s="86"/>
      <c r="CTV14" s="86"/>
      <c r="CTW14" s="86"/>
      <c r="CTX14" s="86"/>
      <c r="CTY14" s="86"/>
      <c r="CTZ14" s="86"/>
      <c r="CUA14" s="86"/>
      <c r="CUB14" s="86"/>
      <c r="CUC14" s="86"/>
      <c r="CUD14" s="86"/>
      <c r="CUE14" s="86"/>
      <c r="CUF14" s="86"/>
      <c r="CUG14" s="86"/>
      <c r="CUH14" s="86"/>
      <c r="CUI14" s="86"/>
      <c r="CUJ14" s="86"/>
      <c r="CUK14" s="86"/>
      <c r="CUL14" s="86"/>
      <c r="CUM14" s="86"/>
      <c r="CUN14" s="86"/>
      <c r="CUO14" s="86"/>
      <c r="CUP14" s="86"/>
      <c r="CUQ14" s="86"/>
      <c r="CUR14" s="86"/>
      <c r="CUS14" s="86"/>
      <c r="CUT14" s="86"/>
      <c r="CUU14" s="86"/>
      <c r="CUV14" s="86"/>
      <c r="CUW14" s="86"/>
      <c r="CUX14" s="86"/>
      <c r="CUY14" s="86"/>
      <c r="CUZ14" s="86"/>
      <c r="CVA14" s="86"/>
      <c r="CVB14" s="86"/>
      <c r="CVC14" s="86"/>
      <c r="CVD14" s="86"/>
      <c r="CVE14" s="86"/>
      <c r="CVF14" s="86"/>
      <c r="CVG14" s="86"/>
      <c r="CVH14" s="86"/>
      <c r="CVI14" s="86"/>
      <c r="CVJ14" s="86"/>
      <c r="CVK14" s="86"/>
      <c r="CVL14" s="86"/>
      <c r="CVM14" s="86"/>
      <c r="CVN14" s="86"/>
      <c r="CVO14" s="86"/>
      <c r="CVP14" s="86"/>
      <c r="CVQ14" s="86"/>
      <c r="CVR14" s="86"/>
      <c r="CVS14" s="86"/>
      <c r="CVT14" s="86"/>
      <c r="CVU14" s="86"/>
      <c r="CVV14" s="86"/>
      <c r="CVW14" s="86"/>
      <c r="CVX14" s="86"/>
      <c r="CVY14" s="86"/>
      <c r="CVZ14" s="86"/>
      <c r="CWA14" s="86"/>
      <c r="CWB14" s="86"/>
      <c r="CWC14" s="86"/>
      <c r="CWD14" s="86"/>
      <c r="CWE14" s="86"/>
      <c r="CWF14" s="86"/>
      <c r="CWG14" s="86"/>
      <c r="CWH14" s="86"/>
      <c r="CWI14" s="86"/>
      <c r="CWJ14" s="86"/>
      <c r="CWK14" s="86"/>
      <c r="CWL14" s="86"/>
      <c r="CWM14" s="86"/>
      <c r="CWN14" s="86"/>
      <c r="CWO14" s="86"/>
      <c r="CWP14" s="86"/>
      <c r="CWQ14" s="86"/>
      <c r="CWR14" s="86"/>
      <c r="CWS14" s="86"/>
      <c r="CWT14" s="86"/>
      <c r="CWU14" s="86"/>
      <c r="CWV14" s="86"/>
      <c r="CWW14" s="86"/>
      <c r="CWX14" s="86"/>
      <c r="CWY14" s="86"/>
      <c r="CWZ14" s="86"/>
      <c r="CXA14" s="86"/>
      <c r="CXB14" s="86"/>
      <c r="CXC14" s="86"/>
      <c r="CXD14" s="86"/>
      <c r="CXE14" s="86"/>
      <c r="CXF14" s="86"/>
      <c r="CXG14" s="86"/>
      <c r="CXH14" s="86"/>
      <c r="CXI14" s="86"/>
      <c r="CXJ14" s="86"/>
      <c r="CXK14" s="86"/>
      <c r="CXL14" s="86"/>
      <c r="CXM14" s="86"/>
      <c r="CXN14" s="86"/>
      <c r="CXO14" s="86"/>
      <c r="CXP14" s="86"/>
      <c r="CXQ14" s="86"/>
      <c r="CXR14" s="86"/>
      <c r="CXS14" s="86"/>
      <c r="CXT14" s="86"/>
      <c r="CXU14" s="86"/>
      <c r="CXV14" s="86"/>
      <c r="CXW14" s="86"/>
      <c r="CXX14" s="86"/>
      <c r="CXY14" s="86"/>
      <c r="CXZ14" s="86"/>
      <c r="CYA14" s="86"/>
      <c r="CYB14" s="86"/>
      <c r="CYC14" s="86"/>
      <c r="CYD14" s="86"/>
      <c r="CYE14" s="86"/>
      <c r="CYF14" s="86"/>
      <c r="CYG14" s="86"/>
      <c r="CYH14" s="86"/>
      <c r="CYI14" s="86"/>
      <c r="CYJ14" s="86"/>
      <c r="CYK14" s="86"/>
      <c r="CYL14" s="86"/>
      <c r="CYM14" s="86"/>
      <c r="CYN14" s="86"/>
      <c r="CYO14" s="86"/>
      <c r="CYP14" s="86"/>
      <c r="CYQ14" s="86"/>
      <c r="CYR14" s="86"/>
      <c r="CYS14" s="86"/>
      <c r="CYT14" s="86"/>
      <c r="CYU14" s="86"/>
      <c r="CYV14" s="86"/>
      <c r="CYW14" s="86"/>
      <c r="CYX14" s="86"/>
      <c r="CYY14" s="86"/>
      <c r="CYZ14" s="86"/>
      <c r="CZA14" s="86"/>
      <c r="CZB14" s="86"/>
      <c r="CZC14" s="86"/>
      <c r="CZD14" s="86"/>
      <c r="CZE14" s="86"/>
      <c r="CZF14" s="86"/>
      <c r="CZG14" s="86"/>
      <c r="CZH14" s="86"/>
      <c r="CZI14" s="86"/>
      <c r="CZJ14" s="86"/>
      <c r="CZK14" s="86"/>
      <c r="CZL14" s="86"/>
      <c r="CZM14" s="86"/>
      <c r="CZN14" s="86"/>
      <c r="CZO14" s="86"/>
      <c r="CZP14" s="86"/>
      <c r="CZQ14" s="86"/>
      <c r="CZR14" s="86"/>
      <c r="CZS14" s="86"/>
      <c r="CZT14" s="86"/>
      <c r="CZU14" s="86"/>
      <c r="CZV14" s="86"/>
      <c r="CZW14" s="86"/>
      <c r="CZX14" s="86"/>
      <c r="CZY14" s="86"/>
      <c r="CZZ14" s="86"/>
      <c r="DAA14" s="86"/>
      <c r="DAB14" s="86"/>
      <c r="DAC14" s="86"/>
      <c r="DAD14" s="86"/>
      <c r="DAE14" s="86"/>
      <c r="DAF14" s="86"/>
      <c r="DAG14" s="86"/>
      <c r="DAH14" s="86"/>
      <c r="DAI14" s="86"/>
      <c r="DAJ14" s="86"/>
      <c r="DAK14" s="86"/>
      <c r="DAL14" s="86"/>
      <c r="DAM14" s="86"/>
      <c r="DAN14" s="86"/>
      <c r="DAO14" s="86"/>
      <c r="DAP14" s="86"/>
      <c r="DAQ14" s="86"/>
      <c r="DAR14" s="86"/>
      <c r="DAS14" s="86"/>
      <c r="DAT14" s="86"/>
      <c r="DAU14" s="86"/>
      <c r="DAV14" s="86"/>
      <c r="DAW14" s="86"/>
      <c r="DAX14" s="86"/>
      <c r="DAY14" s="86"/>
      <c r="DAZ14" s="86"/>
      <c r="DBA14" s="86"/>
      <c r="DBB14" s="86"/>
      <c r="DBC14" s="86"/>
      <c r="DBD14" s="86"/>
      <c r="DBE14" s="86"/>
      <c r="DBF14" s="86"/>
      <c r="DBG14" s="86"/>
      <c r="DBH14" s="86"/>
      <c r="DBI14" s="86"/>
      <c r="DBJ14" s="86"/>
      <c r="DBK14" s="86"/>
      <c r="DBL14" s="86"/>
      <c r="DBM14" s="86"/>
      <c r="DBN14" s="86"/>
      <c r="DBO14" s="86"/>
      <c r="DBP14" s="86"/>
      <c r="DBQ14" s="86"/>
      <c r="DBR14" s="86"/>
      <c r="DBS14" s="86"/>
      <c r="DBT14" s="86"/>
      <c r="DBU14" s="86"/>
      <c r="DBV14" s="86"/>
      <c r="DBW14" s="86"/>
      <c r="DBX14" s="86"/>
      <c r="DBY14" s="86"/>
      <c r="DBZ14" s="86"/>
      <c r="DCA14" s="86"/>
      <c r="DCB14" s="86"/>
      <c r="DCC14" s="86"/>
      <c r="DCD14" s="86"/>
      <c r="DCE14" s="86"/>
      <c r="DCF14" s="86"/>
      <c r="DCG14" s="86"/>
      <c r="DCH14" s="86"/>
      <c r="DCI14" s="86"/>
      <c r="DCJ14" s="86"/>
      <c r="DCK14" s="86"/>
      <c r="DCL14" s="86"/>
      <c r="DCM14" s="86"/>
      <c r="DCN14" s="86"/>
      <c r="DCO14" s="86"/>
      <c r="DCP14" s="86"/>
      <c r="DCQ14" s="86"/>
      <c r="DCR14" s="86"/>
      <c r="DCS14" s="86"/>
      <c r="DCT14" s="86"/>
      <c r="DCU14" s="86"/>
      <c r="DCV14" s="86"/>
      <c r="DCW14" s="86"/>
      <c r="DCX14" s="86"/>
      <c r="DCY14" s="86"/>
      <c r="DCZ14" s="86"/>
      <c r="DDA14" s="86"/>
      <c r="DDB14" s="86"/>
      <c r="DDC14" s="86"/>
      <c r="DDD14" s="86"/>
      <c r="DDE14" s="86"/>
      <c r="DDF14" s="86"/>
      <c r="DDG14" s="86"/>
      <c r="DDH14" s="86"/>
      <c r="DDI14" s="86"/>
      <c r="DDJ14" s="86"/>
      <c r="DDK14" s="86"/>
      <c r="DDL14" s="86"/>
      <c r="DDM14" s="86"/>
      <c r="DDN14" s="86"/>
      <c r="DDO14" s="86"/>
      <c r="DDP14" s="86"/>
      <c r="DDQ14" s="86"/>
      <c r="DDR14" s="86"/>
      <c r="DDS14" s="86"/>
      <c r="DDT14" s="86"/>
      <c r="DDU14" s="86"/>
      <c r="DDV14" s="86"/>
      <c r="DDW14" s="86"/>
      <c r="DDX14" s="86"/>
      <c r="DDY14" s="86"/>
      <c r="DDZ14" s="86"/>
      <c r="DEA14" s="86"/>
      <c r="DEB14" s="86"/>
      <c r="DEC14" s="86"/>
      <c r="DED14" s="86"/>
      <c r="DEE14" s="86"/>
      <c r="DEF14" s="86"/>
      <c r="DEG14" s="86"/>
      <c r="DEH14" s="86"/>
      <c r="DEI14" s="86"/>
      <c r="DEJ14" s="86"/>
      <c r="DEK14" s="86"/>
      <c r="DEL14" s="86"/>
      <c r="DEM14" s="86"/>
      <c r="DEN14" s="86"/>
      <c r="DEO14" s="86"/>
      <c r="DEP14" s="86"/>
      <c r="DEQ14" s="86"/>
      <c r="DER14" s="86"/>
      <c r="DES14" s="86"/>
      <c r="DET14" s="86"/>
      <c r="DEU14" s="86"/>
      <c r="DEV14" s="86"/>
      <c r="DEW14" s="86"/>
      <c r="DEX14" s="86"/>
      <c r="DEY14" s="86"/>
      <c r="DEZ14" s="86"/>
      <c r="DFA14" s="86"/>
      <c r="DFB14" s="86"/>
      <c r="DFC14" s="86"/>
      <c r="DFD14" s="86"/>
      <c r="DFE14" s="86"/>
      <c r="DFF14" s="86"/>
      <c r="DFG14" s="86"/>
      <c r="DFH14" s="86"/>
      <c r="DFI14" s="86"/>
      <c r="DFJ14" s="86"/>
      <c r="DFK14" s="86"/>
      <c r="DFL14" s="86"/>
      <c r="DFM14" s="86"/>
      <c r="DFN14" s="86"/>
      <c r="DFO14" s="86"/>
      <c r="DFP14" s="86"/>
      <c r="DFQ14" s="86"/>
      <c r="DFR14" s="86"/>
      <c r="DFS14" s="86"/>
      <c r="DFT14" s="86"/>
      <c r="DFU14" s="86"/>
      <c r="DFV14" s="86"/>
      <c r="DFW14" s="86"/>
      <c r="DFX14" s="86"/>
      <c r="DFY14" s="86"/>
      <c r="DFZ14" s="86"/>
      <c r="DGA14" s="86"/>
      <c r="DGB14" s="86"/>
      <c r="DGC14" s="86"/>
      <c r="DGD14" s="86"/>
      <c r="DGE14" s="86"/>
      <c r="DGF14" s="86"/>
      <c r="DGG14" s="86"/>
      <c r="DGH14" s="86"/>
      <c r="DGI14" s="86"/>
      <c r="DGJ14" s="86"/>
      <c r="DGK14" s="86"/>
      <c r="DGL14" s="86"/>
      <c r="DGM14" s="86"/>
      <c r="DGN14" s="86"/>
      <c r="DGO14" s="86"/>
      <c r="DGP14" s="86"/>
      <c r="DGQ14" s="86"/>
      <c r="DGR14" s="86"/>
      <c r="DGS14" s="86"/>
      <c r="DGT14" s="86"/>
      <c r="DGU14" s="86"/>
      <c r="DGV14" s="86"/>
      <c r="DGW14" s="86"/>
      <c r="DGX14" s="86"/>
      <c r="DGY14" s="86"/>
      <c r="DGZ14" s="86"/>
      <c r="DHA14" s="86"/>
      <c r="DHB14" s="86"/>
      <c r="DHC14" s="86"/>
      <c r="DHD14" s="86"/>
      <c r="DHE14" s="86"/>
      <c r="DHF14" s="86"/>
      <c r="DHG14" s="86"/>
      <c r="DHH14" s="86"/>
      <c r="DHI14" s="86"/>
      <c r="DHJ14" s="86"/>
      <c r="DHK14" s="86"/>
      <c r="DHL14" s="86"/>
      <c r="DHM14" s="86"/>
      <c r="DHN14" s="86"/>
      <c r="DHO14" s="86"/>
      <c r="DHP14" s="86"/>
      <c r="DHQ14" s="86"/>
      <c r="DHR14" s="86"/>
      <c r="DHS14" s="86"/>
      <c r="DHT14" s="86"/>
      <c r="DHU14" s="86"/>
      <c r="DHV14" s="86"/>
      <c r="DHW14" s="86"/>
      <c r="DHX14" s="86"/>
      <c r="DHY14" s="86"/>
      <c r="DHZ14" s="86"/>
      <c r="DIA14" s="86"/>
      <c r="DIB14" s="86"/>
      <c r="DIC14" s="86"/>
      <c r="DID14" s="86"/>
      <c r="DIE14" s="86"/>
      <c r="DIF14" s="86"/>
      <c r="DIG14" s="86"/>
      <c r="DIH14" s="86"/>
      <c r="DII14" s="86"/>
      <c r="DIJ14" s="86"/>
      <c r="DIK14" s="86"/>
      <c r="DIL14" s="86"/>
      <c r="DIM14" s="86"/>
      <c r="DIN14" s="86"/>
      <c r="DIO14" s="86"/>
      <c r="DIP14" s="86"/>
      <c r="DIQ14" s="86"/>
      <c r="DIR14" s="86"/>
      <c r="DIS14" s="86"/>
      <c r="DIT14" s="86"/>
      <c r="DIU14" s="86"/>
      <c r="DIV14" s="86"/>
      <c r="DIW14" s="86"/>
      <c r="DIX14" s="86"/>
      <c r="DIY14" s="86"/>
      <c r="DIZ14" s="86"/>
      <c r="DJA14" s="86"/>
      <c r="DJB14" s="86"/>
      <c r="DJC14" s="86"/>
      <c r="DJD14" s="86"/>
      <c r="DJE14" s="86"/>
      <c r="DJF14" s="86"/>
      <c r="DJG14" s="86"/>
      <c r="DJH14" s="86"/>
      <c r="DJI14" s="86"/>
      <c r="DJJ14" s="86"/>
      <c r="DJK14" s="86"/>
      <c r="DJL14" s="86"/>
      <c r="DJM14" s="86"/>
      <c r="DJN14" s="86"/>
      <c r="DJO14" s="86"/>
      <c r="DJP14" s="86"/>
      <c r="DJQ14" s="86"/>
      <c r="DJR14" s="86"/>
      <c r="DJS14" s="86"/>
      <c r="DJT14" s="86"/>
      <c r="DJU14" s="86"/>
      <c r="DJV14" s="86"/>
      <c r="DJW14" s="86"/>
      <c r="DJX14" s="86"/>
      <c r="DJY14" s="86"/>
      <c r="DJZ14" s="86"/>
      <c r="DKA14" s="86"/>
      <c r="DKB14" s="86"/>
      <c r="DKC14" s="86"/>
      <c r="DKD14" s="86"/>
      <c r="DKE14" s="86"/>
      <c r="DKF14" s="86"/>
      <c r="DKG14" s="86"/>
      <c r="DKH14" s="86"/>
      <c r="DKI14" s="86"/>
      <c r="DKJ14" s="86"/>
      <c r="DKK14" s="86"/>
      <c r="DKL14" s="86"/>
      <c r="DKM14" s="86"/>
      <c r="DKN14" s="86"/>
      <c r="DKO14" s="86"/>
      <c r="DKP14" s="86"/>
      <c r="DKQ14" s="86"/>
      <c r="DKR14" s="86"/>
      <c r="DKS14" s="86"/>
      <c r="DKT14" s="86"/>
      <c r="DKU14" s="86"/>
      <c r="DKV14" s="86"/>
      <c r="DKW14" s="86"/>
      <c r="DKX14" s="86"/>
      <c r="DKY14" s="86"/>
      <c r="DKZ14" s="86"/>
      <c r="DLA14" s="86"/>
      <c r="DLB14" s="86"/>
      <c r="DLC14" s="86"/>
      <c r="DLD14" s="86"/>
      <c r="DLE14" s="86"/>
      <c r="DLF14" s="86"/>
      <c r="DLG14" s="86"/>
      <c r="DLH14" s="86"/>
      <c r="DLI14" s="86"/>
      <c r="DLJ14" s="86"/>
      <c r="DLK14" s="86"/>
      <c r="DLL14" s="86"/>
      <c r="DLM14" s="86"/>
      <c r="DLN14" s="86"/>
      <c r="DLO14" s="86"/>
      <c r="DLP14" s="86"/>
      <c r="DLQ14" s="86"/>
      <c r="DLR14" s="86"/>
      <c r="DLS14" s="86"/>
      <c r="DLT14" s="86"/>
      <c r="DLU14" s="86"/>
      <c r="DLV14" s="86"/>
      <c r="DLW14" s="86"/>
      <c r="DLX14" s="86"/>
      <c r="DLY14" s="86"/>
      <c r="DLZ14" s="86"/>
      <c r="DMA14" s="86"/>
      <c r="DMB14" s="86"/>
      <c r="DMC14" s="86"/>
      <c r="DMD14" s="86"/>
      <c r="DME14" s="86"/>
      <c r="DMF14" s="86"/>
      <c r="DMG14" s="86"/>
      <c r="DMH14" s="86"/>
      <c r="DMI14" s="86"/>
      <c r="DMJ14" s="86"/>
      <c r="DMK14" s="86"/>
      <c r="DML14" s="86"/>
      <c r="DMM14" s="86"/>
      <c r="DMN14" s="86"/>
      <c r="DMO14" s="86"/>
      <c r="DMP14" s="86"/>
      <c r="DMQ14" s="86"/>
      <c r="DMR14" s="86"/>
      <c r="DMS14" s="86"/>
      <c r="DMT14" s="86"/>
      <c r="DMU14" s="86"/>
      <c r="DMV14" s="86"/>
      <c r="DMW14" s="86"/>
      <c r="DMX14" s="86"/>
      <c r="DMY14" s="86"/>
      <c r="DMZ14" s="86"/>
      <c r="DNA14" s="86"/>
      <c r="DNB14" s="86"/>
      <c r="DNC14" s="86"/>
      <c r="DND14" s="86"/>
      <c r="DNE14" s="86"/>
      <c r="DNF14" s="86"/>
      <c r="DNG14" s="86"/>
      <c r="DNH14" s="86"/>
      <c r="DNI14" s="86"/>
      <c r="DNJ14" s="86"/>
      <c r="DNK14" s="86"/>
      <c r="DNL14" s="86"/>
      <c r="DNM14" s="86"/>
      <c r="DNN14" s="86"/>
      <c r="DNO14" s="86"/>
      <c r="DNP14" s="86"/>
      <c r="DNQ14" s="86"/>
      <c r="DNR14" s="86"/>
      <c r="DNS14" s="86"/>
      <c r="DNT14" s="86"/>
      <c r="DNU14" s="86"/>
      <c r="DNV14" s="86"/>
      <c r="DNW14" s="86"/>
      <c r="DNX14" s="86"/>
      <c r="DNY14" s="86"/>
      <c r="DNZ14" s="86"/>
      <c r="DOA14" s="86"/>
      <c r="DOB14" s="86"/>
      <c r="DOC14" s="86"/>
      <c r="DOD14" s="86"/>
      <c r="DOE14" s="86"/>
      <c r="DOF14" s="86"/>
      <c r="DOG14" s="86"/>
      <c r="DOH14" s="86"/>
      <c r="DOI14" s="86"/>
      <c r="DOJ14" s="86"/>
      <c r="DOK14" s="86"/>
      <c r="DOL14" s="86"/>
      <c r="DOM14" s="86"/>
      <c r="DON14" s="86"/>
      <c r="DOO14" s="86"/>
      <c r="DOP14" s="86"/>
      <c r="DOQ14" s="86"/>
      <c r="DOR14" s="86"/>
      <c r="DOS14" s="86"/>
      <c r="DOT14" s="86"/>
      <c r="DOU14" s="86"/>
      <c r="DOV14" s="86"/>
      <c r="DOW14" s="86"/>
      <c r="DOX14" s="86"/>
      <c r="DOY14" s="86"/>
      <c r="DOZ14" s="86"/>
      <c r="DPA14" s="86"/>
      <c r="DPB14" s="86"/>
      <c r="DPC14" s="86"/>
      <c r="DPD14" s="86"/>
      <c r="DPE14" s="86"/>
      <c r="DPF14" s="86"/>
      <c r="DPG14" s="86"/>
      <c r="DPH14" s="86"/>
      <c r="DPI14" s="86"/>
      <c r="DPJ14" s="86"/>
      <c r="DPK14" s="86"/>
      <c r="DPL14" s="86"/>
      <c r="DPM14" s="86"/>
      <c r="DPN14" s="86"/>
      <c r="DPO14" s="86"/>
      <c r="DPP14" s="86"/>
      <c r="DPQ14" s="86"/>
      <c r="DPR14" s="86"/>
      <c r="DPS14" s="86"/>
      <c r="DPT14" s="86"/>
      <c r="DPU14" s="86"/>
      <c r="DPV14" s="86"/>
      <c r="DPW14" s="86"/>
      <c r="DPX14" s="86"/>
      <c r="DPY14" s="86"/>
      <c r="DPZ14" s="86"/>
      <c r="DQA14" s="86"/>
      <c r="DQB14" s="86"/>
      <c r="DQC14" s="86"/>
      <c r="DQD14" s="86"/>
      <c r="DQE14" s="86"/>
      <c r="DQF14" s="86"/>
      <c r="DQG14" s="86"/>
      <c r="DQH14" s="86"/>
      <c r="DQI14" s="86"/>
      <c r="DQJ14" s="86"/>
      <c r="DQK14" s="86"/>
      <c r="DQL14" s="86"/>
      <c r="DQM14" s="86"/>
      <c r="DQN14" s="86"/>
      <c r="DQO14" s="86"/>
      <c r="DQP14" s="86"/>
      <c r="DQQ14" s="86"/>
      <c r="DQR14" s="86"/>
      <c r="DQS14" s="86"/>
      <c r="DQT14" s="86"/>
      <c r="DQU14" s="86"/>
      <c r="DQV14" s="86"/>
      <c r="DQW14" s="86"/>
      <c r="DQX14" s="86"/>
      <c r="DQY14" s="86"/>
      <c r="DQZ14" s="86"/>
      <c r="DRA14" s="86"/>
      <c r="DRB14" s="86"/>
      <c r="DRC14" s="86"/>
      <c r="DRD14" s="86"/>
      <c r="DRE14" s="86"/>
      <c r="DRF14" s="86"/>
      <c r="DRG14" s="86"/>
      <c r="DRH14" s="86"/>
      <c r="DRI14" s="86"/>
      <c r="DRJ14" s="86"/>
      <c r="DRK14" s="86"/>
      <c r="DRL14" s="86"/>
      <c r="DRM14" s="86"/>
      <c r="DRN14" s="86"/>
      <c r="DRO14" s="86"/>
      <c r="DRP14" s="86"/>
      <c r="DRQ14" s="86"/>
      <c r="DRR14" s="86"/>
      <c r="DRS14" s="86"/>
      <c r="DRT14" s="86"/>
      <c r="DRU14" s="86"/>
      <c r="DRV14" s="86"/>
      <c r="DRW14" s="86"/>
      <c r="DRX14" s="86"/>
      <c r="DRY14" s="86"/>
      <c r="DRZ14" s="86"/>
      <c r="DSA14" s="86"/>
      <c r="DSB14" s="86"/>
      <c r="DSC14" s="86"/>
      <c r="DSD14" s="86"/>
      <c r="DSE14" s="86"/>
      <c r="DSF14" s="86"/>
      <c r="DSG14" s="86"/>
      <c r="DSH14" s="86"/>
      <c r="DSI14" s="86"/>
      <c r="DSJ14" s="86"/>
      <c r="DSK14" s="86"/>
      <c r="DSL14" s="86"/>
      <c r="DSM14" s="86"/>
      <c r="DSN14" s="86"/>
      <c r="DSO14" s="86"/>
      <c r="DSP14" s="86"/>
      <c r="DSQ14" s="86"/>
      <c r="DSR14" s="86"/>
      <c r="DSS14" s="86"/>
      <c r="DST14" s="86"/>
      <c r="DSU14" s="86"/>
      <c r="DSV14" s="86"/>
      <c r="DSW14" s="86"/>
      <c r="DSX14" s="86"/>
      <c r="DSY14" s="86"/>
      <c r="DSZ14" s="86"/>
      <c r="DTA14" s="86"/>
      <c r="DTB14" s="86"/>
      <c r="DTC14" s="86"/>
      <c r="DTD14" s="86"/>
      <c r="DTE14" s="86"/>
      <c r="DTF14" s="86"/>
      <c r="DTG14" s="86"/>
      <c r="DTH14" s="86"/>
      <c r="DTI14" s="86"/>
      <c r="DTJ14" s="86"/>
      <c r="DTK14" s="86"/>
      <c r="DTL14" s="86"/>
      <c r="DTM14" s="86"/>
      <c r="DTN14" s="86"/>
      <c r="DTO14" s="86"/>
      <c r="DTP14" s="86"/>
      <c r="DTQ14" s="86"/>
      <c r="DTR14" s="86"/>
      <c r="DTS14" s="86"/>
      <c r="DTT14" s="86"/>
      <c r="DTU14" s="86"/>
      <c r="DTV14" s="86"/>
      <c r="DTW14" s="86"/>
      <c r="DTX14" s="86"/>
      <c r="DTY14" s="86"/>
      <c r="DTZ14" s="86"/>
      <c r="DUA14" s="86"/>
      <c r="DUB14" s="86"/>
      <c r="DUC14" s="86"/>
      <c r="DUD14" s="86"/>
      <c r="DUE14" s="86"/>
      <c r="DUF14" s="86"/>
      <c r="DUG14" s="86"/>
      <c r="DUH14" s="86"/>
      <c r="DUI14" s="86"/>
      <c r="DUJ14" s="86"/>
      <c r="DUK14" s="86"/>
      <c r="DUL14" s="86"/>
      <c r="DUM14" s="86"/>
      <c r="DUN14" s="86"/>
      <c r="DUO14" s="86"/>
      <c r="DUP14" s="86"/>
      <c r="DUQ14" s="86"/>
      <c r="DUR14" s="86"/>
      <c r="DUS14" s="86"/>
      <c r="DUT14" s="86"/>
      <c r="DUU14" s="86"/>
      <c r="DUV14" s="86"/>
      <c r="DUW14" s="86"/>
      <c r="DUX14" s="86"/>
      <c r="DUY14" s="86"/>
      <c r="DUZ14" s="86"/>
      <c r="DVA14" s="86"/>
      <c r="DVB14" s="86"/>
      <c r="DVC14" s="86"/>
      <c r="DVD14" s="86"/>
      <c r="DVE14" s="86"/>
      <c r="DVF14" s="86"/>
      <c r="DVG14" s="86"/>
      <c r="DVH14" s="86"/>
      <c r="DVI14" s="86"/>
      <c r="DVJ14" s="86"/>
      <c r="DVK14" s="86"/>
      <c r="DVL14" s="86"/>
      <c r="DVM14" s="86"/>
      <c r="DVN14" s="86"/>
      <c r="DVO14" s="86"/>
      <c r="DVP14" s="86"/>
      <c r="DVQ14" s="86"/>
      <c r="DVR14" s="86"/>
      <c r="DVS14" s="86"/>
      <c r="DVT14" s="86"/>
      <c r="DVU14" s="86"/>
      <c r="DVV14" s="86"/>
      <c r="DVW14" s="86"/>
      <c r="DVX14" s="86"/>
      <c r="DVY14" s="86"/>
      <c r="DVZ14" s="86"/>
      <c r="DWA14" s="86"/>
      <c r="DWB14" s="86"/>
      <c r="DWC14" s="86"/>
      <c r="DWD14" s="86"/>
      <c r="DWE14" s="86"/>
      <c r="DWF14" s="86"/>
      <c r="DWG14" s="86"/>
      <c r="DWH14" s="86"/>
      <c r="DWI14" s="86"/>
      <c r="DWJ14" s="86"/>
      <c r="DWK14" s="86"/>
      <c r="DWL14" s="86"/>
      <c r="DWM14" s="86"/>
      <c r="DWN14" s="86"/>
      <c r="DWO14" s="86"/>
      <c r="DWP14" s="86"/>
      <c r="DWQ14" s="86"/>
      <c r="DWR14" s="86"/>
      <c r="DWS14" s="86"/>
      <c r="DWT14" s="86"/>
      <c r="DWU14" s="86"/>
      <c r="DWV14" s="86"/>
      <c r="DWW14" s="86"/>
      <c r="DWX14" s="86"/>
      <c r="DWY14" s="86"/>
      <c r="DWZ14" s="86"/>
      <c r="DXA14" s="86"/>
      <c r="DXB14" s="86"/>
      <c r="DXC14" s="86"/>
      <c r="DXD14" s="86"/>
      <c r="DXE14" s="86"/>
      <c r="DXF14" s="86"/>
      <c r="DXG14" s="86"/>
      <c r="DXH14" s="86"/>
      <c r="DXI14" s="86"/>
      <c r="DXJ14" s="86"/>
      <c r="DXK14" s="86"/>
      <c r="DXL14" s="86"/>
      <c r="DXM14" s="86"/>
      <c r="DXN14" s="86"/>
      <c r="DXO14" s="86"/>
      <c r="DXP14" s="86"/>
      <c r="DXQ14" s="86"/>
      <c r="DXR14" s="86"/>
      <c r="DXS14" s="86"/>
      <c r="DXT14" s="86"/>
      <c r="DXU14" s="86"/>
      <c r="DXV14" s="86"/>
      <c r="DXW14" s="86"/>
      <c r="DXX14" s="86"/>
      <c r="DXY14" s="86"/>
      <c r="DXZ14" s="86"/>
      <c r="DYA14" s="86"/>
      <c r="DYB14" s="86"/>
      <c r="DYC14" s="86"/>
      <c r="DYD14" s="86"/>
      <c r="DYE14" s="86"/>
      <c r="DYF14" s="86"/>
      <c r="DYG14" s="86"/>
      <c r="DYH14" s="86"/>
      <c r="DYI14" s="86"/>
      <c r="DYJ14" s="86"/>
      <c r="DYK14" s="86"/>
      <c r="DYL14" s="86"/>
      <c r="DYM14" s="86"/>
      <c r="DYN14" s="86"/>
      <c r="DYO14" s="86"/>
      <c r="DYP14" s="86"/>
      <c r="DYQ14" s="86"/>
      <c r="DYR14" s="86"/>
      <c r="DYS14" s="86"/>
      <c r="DYT14" s="86"/>
      <c r="DYU14" s="86"/>
      <c r="DYV14" s="86"/>
      <c r="DYW14" s="86"/>
      <c r="DYX14" s="86"/>
      <c r="DYY14" s="86"/>
      <c r="DYZ14" s="86"/>
      <c r="DZA14" s="86"/>
      <c r="DZB14" s="86"/>
      <c r="DZC14" s="86"/>
      <c r="DZD14" s="86"/>
      <c r="DZE14" s="86"/>
      <c r="DZF14" s="86"/>
      <c r="DZG14" s="86"/>
      <c r="DZH14" s="86"/>
      <c r="DZI14" s="86"/>
      <c r="DZJ14" s="86"/>
      <c r="DZK14" s="86"/>
      <c r="DZL14" s="86"/>
      <c r="DZM14" s="86"/>
      <c r="DZN14" s="86"/>
      <c r="DZO14" s="86"/>
      <c r="DZP14" s="86"/>
      <c r="DZQ14" s="86"/>
      <c r="DZR14" s="86"/>
      <c r="DZS14" s="86"/>
      <c r="DZT14" s="86"/>
      <c r="DZU14" s="86"/>
      <c r="DZV14" s="86"/>
      <c r="DZW14" s="86"/>
      <c r="DZX14" s="86"/>
      <c r="DZY14" s="86"/>
      <c r="DZZ14" s="86"/>
      <c r="EAA14" s="86"/>
      <c r="EAB14" s="86"/>
      <c r="EAC14" s="86"/>
      <c r="EAD14" s="86"/>
      <c r="EAE14" s="86"/>
      <c r="EAF14" s="86"/>
      <c r="EAG14" s="86"/>
      <c r="EAH14" s="86"/>
      <c r="EAI14" s="86"/>
      <c r="EAJ14" s="86"/>
      <c r="EAK14" s="86"/>
      <c r="EAL14" s="86"/>
      <c r="EAM14" s="86"/>
      <c r="EAN14" s="86"/>
      <c r="EAO14" s="86"/>
      <c r="EAP14" s="86"/>
      <c r="EAQ14" s="86"/>
      <c r="EAR14" s="86"/>
      <c r="EAS14" s="86"/>
      <c r="EAT14" s="86"/>
      <c r="EAU14" s="86"/>
      <c r="EAV14" s="86"/>
      <c r="EAW14" s="86"/>
      <c r="EAX14" s="86"/>
      <c r="EAY14" s="86"/>
      <c r="EAZ14" s="86"/>
      <c r="EBA14" s="86"/>
      <c r="EBB14" s="86"/>
      <c r="EBC14" s="86"/>
      <c r="EBD14" s="86"/>
      <c r="EBE14" s="86"/>
      <c r="EBF14" s="86"/>
      <c r="EBG14" s="86"/>
      <c r="EBH14" s="86"/>
      <c r="EBI14" s="86"/>
      <c r="EBJ14" s="86"/>
      <c r="EBK14" s="86"/>
      <c r="EBL14" s="86"/>
      <c r="EBM14" s="86"/>
      <c r="EBN14" s="86"/>
      <c r="EBO14" s="86"/>
      <c r="EBP14" s="86"/>
      <c r="EBQ14" s="86"/>
      <c r="EBR14" s="86"/>
      <c r="EBS14" s="86"/>
      <c r="EBT14" s="86"/>
      <c r="EBU14" s="86"/>
      <c r="EBV14" s="86"/>
      <c r="EBW14" s="86"/>
      <c r="EBX14" s="86"/>
      <c r="EBY14" s="86"/>
      <c r="EBZ14" s="86"/>
      <c r="ECA14" s="86"/>
      <c r="ECB14" s="86"/>
      <c r="ECC14" s="86"/>
      <c r="ECD14" s="86"/>
      <c r="ECE14" s="86"/>
      <c r="ECF14" s="86"/>
      <c r="ECG14" s="86"/>
      <c r="ECH14" s="86"/>
      <c r="ECI14" s="86"/>
      <c r="ECJ14" s="86"/>
      <c r="ECK14" s="86"/>
      <c r="ECL14" s="86"/>
      <c r="ECM14" s="86"/>
      <c r="ECN14" s="86"/>
      <c r="ECO14" s="86"/>
      <c r="ECP14" s="86"/>
      <c r="ECQ14" s="86"/>
      <c r="ECR14" s="86"/>
      <c r="ECS14" s="86"/>
      <c r="ECT14" s="86"/>
      <c r="ECU14" s="86"/>
      <c r="ECV14" s="86"/>
      <c r="ECW14" s="86"/>
      <c r="ECX14" s="86"/>
      <c r="ECY14" s="86"/>
      <c r="ECZ14" s="86"/>
      <c r="EDA14" s="86"/>
      <c r="EDB14" s="86"/>
      <c r="EDC14" s="86"/>
      <c r="EDD14" s="86"/>
      <c r="EDE14" s="86"/>
      <c r="EDF14" s="86"/>
      <c r="EDG14" s="86"/>
      <c r="EDH14" s="86"/>
      <c r="EDI14" s="86"/>
      <c r="EDJ14" s="86"/>
      <c r="EDK14" s="86"/>
      <c r="EDL14" s="86"/>
      <c r="EDM14" s="86"/>
      <c r="EDN14" s="86"/>
      <c r="EDO14" s="86"/>
      <c r="EDP14" s="86"/>
      <c r="EDQ14" s="86"/>
      <c r="EDR14" s="86"/>
      <c r="EDS14" s="86"/>
      <c r="EDT14" s="86"/>
      <c r="EDU14" s="86"/>
      <c r="EDV14" s="86"/>
      <c r="EDW14" s="86"/>
      <c r="EDX14" s="86"/>
      <c r="EDY14" s="86"/>
      <c r="EDZ14" s="86"/>
      <c r="EEA14" s="86"/>
      <c r="EEB14" s="86"/>
      <c r="EEC14" s="86"/>
      <c r="EED14" s="86"/>
      <c r="EEE14" s="86"/>
      <c r="EEF14" s="86"/>
      <c r="EEG14" s="86"/>
      <c r="EEH14" s="86"/>
      <c r="EEI14" s="86"/>
      <c r="EEJ14" s="86"/>
      <c r="EEK14" s="86"/>
      <c r="EEL14" s="86"/>
      <c r="EEM14" s="86"/>
      <c r="EEN14" s="86"/>
      <c r="EEO14" s="86"/>
      <c r="EEP14" s="86"/>
      <c r="EEQ14" s="86"/>
      <c r="EER14" s="86"/>
      <c r="EES14" s="86"/>
      <c r="EET14" s="86"/>
      <c r="EEU14" s="86"/>
      <c r="EEV14" s="86"/>
      <c r="EEW14" s="86"/>
      <c r="EEX14" s="86"/>
      <c r="EEY14" s="86"/>
      <c r="EEZ14" s="86"/>
      <c r="EFA14" s="86"/>
      <c r="EFB14" s="86"/>
      <c r="EFC14" s="86"/>
      <c r="EFD14" s="86"/>
      <c r="EFE14" s="86"/>
      <c r="EFF14" s="86"/>
      <c r="EFG14" s="86"/>
      <c r="EFH14" s="86"/>
      <c r="EFI14" s="86"/>
      <c r="EFJ14" s="86"/>
      <c r="EFK14" s="86"/>
      <c r="EFL14" s="86"/>
      <c r="EFM14" s="86"/>
      <c r="EFN14" s="86"/>
      <c r="EFO14" s="86"/>
      <c r="EFP14" s="86"/>
      <c r="EFQ14" s="86"/>
      <c r="EFR14" s="86"/>
      <c r="EFS14" s="86"/>
      <c r="EFT14" s="86"/>
      <c r="EFU14" s="86"/>
      <c r="EFV14" s="86"/>
      <c r="EFW14" s="86"/>
      <c r="EFX14" s="86"/>
      <c r="EFY14" s="86"/>
      <c r="EFZ14" s="86"/>
      <c r="EGA14" s="86"/>
      <c r="EGB14" s="86"/>
      <c r="EGC14" s="86"/>
      <c r="EGD14" s="86"/>
      <c r="EGE14" s="86"/>
      <c r="EGF14" s="86"/>
      <c r="EGG14" s="86"/>
      <c r="EGH14" s="86"/>
      <c r="EGI14" s="86"/>
      <c r="EGJ14" s="86"/>
      <c r="EGK14" s="86"/>
      <c r="EGL14" s="86"/>
      <c r="EGM14" s="86"/>
      <c r="EGN14" s="86"/>
      <c r="EGO14" s="86"/>
      <c r="EGP14" s="86"/>
      <c r="EGQ14" s="86"/>
      <c r="EGR14" s="86"/>
      <c r="EGS14" s="86"/>
      <c r="EGT14" s="86"/>
      <c r="EGU14" s="86"/>
      <c r="EGV14" s="86"/>
      <c r="EGW14" s="86"/>
      <c r="EGX14" s="86"/>
      <c r="EGY14" s="86"/>
      <c r="EGZ14" s="86"/>
      <c r="EHA14" s="86"/>
      <c r="EHB14" s="86"/>
      <c r="EHC14" s="86"/>
      <c r="EHD14" s="86"/>
      <c r="EHE14" s="86"/>
      <c r="EHF14" s="86"/>
      <c r="EHG14" s="86"/>
      <c r="EHH14" s="86"/>
      <c r="EHI14" s="86"/>
      <c r="EHJ14" s="86"/>
      <c r="EHK14" s="86"/>
      <c r="EHL14" s="86"/>
      <c r="EHM14" s="86"/>
      <c r="EHN14" s="86"/>
      <c r="EHO14" s="86"/>
      <c r="EHP14" s="86"/>
      <c r="EHQ14" s="86"/>
      <c r="EHR14" s="86"/>
      <c r="EHS14" s="86"/>
      <c r="EHT14" s="86"/>
      <c r="EHU14" s="86"/>
      <c r="EHV14" s="86"/>
      <c r="EHW14" s="86"/>
      <c r="EHX14" s="86"/>
      <c r="EHY14" s="86"/>
      <c r="EHZ14" s="86"/>
      <c r="EIA14" s="86"/>
      <c r="EIB14" s="86"/>
      <c r="EIC14" s="86"/>
      <c r="EID14" s="86"/>
      <c r="EIE14" s="86"/>
      <c r="EIF14" s="86"/>
      <c r="EIG14" s="86"/>
      <c r="EIH14" s="86"/>
      <c r="EII14" s="86"/>
      <c r="EIJ14" s="86"/>
      <c r="EIK14" s="86"/>
      <c r="EIL14" s="86"/>
      <c r="EIM14" s="86"/>
      <c r="EIN14" s="86"/>
      <c r="EIO14" s="86"/>
      <c r="EIP14" s="86"/>
      <c r="EIQ14" s="86"/>
      <c r="EIR14" s="86"/>
      <c r="EIS14" s="86"/>
      <c r="EIT14" s="86"/>
      <c r="EIU14" s="86"/>
      <c r="EIV14" s="86"/>
      <c r="EIW14" s="86"/>
      <c r="EIX14" s="86"/>
      <c r="EIY14" s="86"/>
      <c r="EIZ14" s="86"/>
      <c r="EJA14" s="86"/>
      <c r="EJB14" s="86"/>
      <c r="EJC14" s="86"/>
      <c r="EJD14" s="86"/>
      <c r="EJE14" s="86"/>
      <c r="EJF14" s="86"/>
      <c r="EJG14" s="86"/>
      <c r="EJH14" s="86"/>
      <c r="EJI14" s="86"/>
      <c r="EJJ14" s="86"/>
      <c r="EJK14" s="86"/>
      <c r="EJL14" s="86"/>
      <c r="EJM14" s="86"/>
      <c r="EJN14" s="86"/>
      <c r="EJO14" s="86"/>
      <c r="EJP14" s="86"/>
      <c r="EJQ14" s="86"/>
      <c r="EJR14" s="86"/>
      <c r="EJS14" s="86"/>
      <c r="EJT14" s="86"/>
      <c r="EJU14" s="86"/>
      <c r="EJV14" s="86"/>
      <c r="EJW14" s="86"/>
      <c r="EJX14" s="86"/>
      <c r="EJY14" s="86"/>
      <c r="EJZ14" s="86"/>
      <c r="EKA14" s="86"/>
      <c r="EKB14" s="86"/>
      <c r="EKC14" s="86"/>
      <c r="EKD14" s="86"/>
      <c r="EKE14" s="86"/>
      <c r="EKF14" s="86"/>
      <c r="EKG14" s="86"/>
      <c r="EKH14" s="86"/>
      <c r="EKI14" s="86"/>
      <c r="EKJ14" s="86"/>
      <c r="EKK14" s="86"/>
      <c r="EKL14" s="86"/>
      <c r="EKM14" s="86"/>
      <c r="EKN14" s="86"/>
      <c r="EKO14" s="86"/>
      <c r="EKP14" s="86"/>
      <c r="EKQ14" s="86"/>
      <c r="EKR14" s="86"/>
      <c r="EKS14" s="86"/>
      <c r="EKT14" s="86"/>
      <c r="EKU14" s="86"/>
      <c r="EKV14" s="86"/>
      <c r="EKW14" s="86"/>
      <c r="EKX14" s="86"/>
      <c r="EKY14" s="86"/>
      <c r="EKZ14" s="86"/>
      <c r="ELA14" s="86"/>
      <c r="ELB14" s="86"/>
      <c r="ELC14" s="86"/>
      <c r="ELD14" s="86"/>
      <c r="ELE14" s="86"/>
      <c r="ELF14" s="86"/>
      <c r="ELG14" s="86"/>
      <c r="ELH14" s="86"/>
      <c r="ELI14" s="86"/>
      <c r="ELJ14" s="86"/>
      <c r="ELK14" s="86"/>
      <c r="ELL14" s="86"/>
      <c r="ELM14" s="86"/>
      <c r="ELN14" s="86"/>
      <c r="ELO14" s="86"/>
      <c r="ELP14" s="86"/>
      <c r="ELQ14" s="86"/>
      <c r="ELR14" s="86"/>
      <c r="ELS14" s="86"/>
      <c r="ELT14" s="86"/>
      <c r="ELU14" s="86"/>
      <c r="ELV14" s="86"/>
      <c r="ELW14" s="86"/>
      <c r="ELX14" s="86"/>
      <c r="ELY14" s="86"/>
      <c r="ELZ14" s="86"/>
      <c r="EMA14" s="86"/>
      <c r="EMB14" s="86"/>
      <c r="EMC14" s="86"/>
      <c r="EMD14" s="86"/>
      <c r="EME14" s="86"/>
      <c r="EMF14" s="86"/>
      <c r="EMG14" s="86"/>
      <c r="EMH14" s="86"/>
      <c r="EMI14" s="86"/>
      <c r="EMJ14" s="86"/>
      <c r="EMK14" s="86"/>
      <c r="EML14" s="86"/>
      <c r="EMM14" s="86"/>
      <c r="EMN14" s="86"/>
      <c r="EMO14" s="86"/>
      <c r="EMP14" s="86"/>
      <c r="EMQ14" s="86"/>
      <c r="EMR14" s="86"/>
      <c r="EMS14" s="86"/>
      <c r="EMT14" s="86"/>
      <c r="EMU14" s="86"/>
      <c r="EMV14" s="86"/>
      <c r="EMW14" s="86"/>
      <c r="EMX14" s="86"/>
      <c r="EMY14" s="86"/>
      <c r="EMZ14" s="86"/>
      <c r="ENA14" s="86"/>
      <c r="ENB14" s="86"/>
      <c r="ENC14" s="86"/>
      <c r="END14" s="86"/>
      <c r="ENE14" s="86"/>
      <c r="ENF14" s="86"/>
      <c r="ENG14" s="86"/>
      <c r="ENH14" s="86"/>
      <c r="ENI14" s="86"/>
      <c r="ENJ14" s="86"/>
      <c r="ENK14" s="86"/>
      <c r="ENL14" s="86"/>
      <c r="ENM14" s="86"/>
      <c r="ENN14" s="86"/>
      <c r="ENO14" s="86"/>
      <c r="ENP14" s="86"/>
      <c r="ENQ14" s="86"/>
      <c r="ENR14" s="86"/>
      <c r="ENS14" s="86"/>
      <c r="ENT14" s="86"/>
      <c r="ENU14" s="86"/>
      <c r="ENV14" s="86"/>
      <c r="ENW14" s="86"/>
      <c r="ENX14" s="86"/>
      <c r="ENY14" s="86"/>
      <c r="ENZ14" s="86"/>
      <c r="EOA14" s="86"/>
      <c r="EOB14" s="86"/>
      <c r="EOC14" s="86"/>
      <c r="EOD14" s="86"/>
      <c r="EOE14" s="86"/>
      <c r="EOF14" s="86"/>
      <c r="EOG14" s="86"/>
      <c r="EOH14" s="86"/>
      <c r="EOI14" s="86"/>
      <c r="EOJ14" s="86"/>
      <c r="EOK14" s="86"/>
      <c r="EOL14" s="86"/>
      <c r="EOM14" s="86"/>
      <c r="EON14" s="86"/>
      <c r="EOO14" s="86"/>
      <c r="EOP14" s="86"/>
      <c r="EOQ14" s="86"/>
      <c r="EOR14" s="86"/>
      <c r="EOS14" s="86"/>
      <c r="EOT14" s="86"/>
      <c r="EOU14" s="86"/>
      <c r="EOV14" s="86"/>
      <c r="EOW14" s="86"/>
      <c r="EOX14" s="86"/>
      <c r="EOY14" s="86"/>
      <c r="EOZ14" s="86"/>
      <c r="EPA14" s="86"/>
      <c r="EPB14" s="86"/>
      <c r="EPC14" s="86"/>
      <c r="EPD14" s="86"/>
      <c r="EPE14" s="86"/>
      <c r="EPF14" s="86"/>
      <c r="EPG14" s="86"/>
      <c r="EPH14" s="86"/>
      <c r="EPI14" s="86"/>
      <c r="EPJ14" s="86"/>
      <c r="EPK14" s="86"/>
      <c r="EPL14" s="86"/>
      <c r="EPM14" s="86"/>
      <c r="EPN14" s="86"/>
      <c r="EPO14" s="86"/>
      <c r="EPP14" s="86"/>
      <c r="EPQ14" s="86"/>
      <c r="EPR14" s="86"/>
      <c r="EPS14" s="86"/>
      <c r="EPT14" s="86"/>
      <c r="EPU14" s="86"/>
      <c r="EPV14" s="86"/>
      <c r="EPW14" s="86"/>
      <c r="EPX14" s="86"/>
      <c r="EPY14" s="86"/>
      <c r="EPZ14" s="86"/>
      <c r="EQA14" s="86"/>
      <c r="EQB14" s="86"/>
      <c r="EQC14" s="86"/>
      <c r="EQD14" s="86"/>
      <c r="EQE14" s="86"/>
      <c r="EQF14" s="86"/>
      <c r="EQG14" s="86"/>
      <c r="EQH14" s="86"/>
      <c r="EQI14" s="86"/>
      <c r="EQJ14" s="86"/>
      <c r="EQK14" s="86"/>
      <c r="EQL14" s="86"/>
      <c r="EQM14" s="86"/>
      <c r="EQN14" s="86"/>
      <c r="EQO14" s="86"/>
      <c r="EQP14" s="86"/>
      <c r="EQQ14" s="86"/>
      <c r="EQR14" s="86"/>
      <c r="EQS14" s="86"/>
      <c r="EQT14" s="86"/>
      <c r="EQU14" s="86"/>
      <c r="EQV14" s="86"/>
      <c r="EQW14" s="86"/>
      <c r="EQX14" s="86"/>
      <c r="EQY14" s="86"/>
      <c r="EQZ14" s="86"/>
      <c r="ERA14" s="86"/>
      <c r="ERB14" s="86"/>
      <c r="ERC14" s="86"/>
      <c r="ERD14" s="86"/>
      <c r="ERE14" s="86"/>
      <c r="ERF14" s="86"/>
      <c r="ERG14" s="86"/>
      <c r="ERH14" s="86"/>
      <c r="ERI14" s="86"/>
      <c r="ERJ14" s="86"/>
      <c r="ERK14" s="86"/>
      <c r="ERL14" s="86"/>
      <c r="ERM14" s="86"/>
      <c r="ERN14" s="86"/>
      <c r="ERO14" s="86"/>
      <c r="ERP14" s="86"/>
      <c r="ERQ14" s="86"/>
      <c r="ERR14" s="86"/>
      <c r="ERS14" s="86"/>
      <c r="ERT14" s="86"/>
      <c r="ERU14" s="86"/>
      <c r="ERV14" s="86"/>
      <c r="ERW14" s="86"/>
      <c r="ERX14" s="86"/>
      <c r="ERY14" s="86"/>
      <c r="ERZ14" s="86"/>
      <c r="ESA14" s="86"/>
      <c r="ESB14" s="86"/>
      <c r="ESC14" s="86"/>
      <c r="ESD14" s="86"/>
      <c r="ESE14" s="86"/>
      <c r="ESF14" s="86"/>
      <c r="ESG14" s="86"/>
      <c r="ESH14" s="86"/>
      <c r="ESI14" s="86"/>
      <c r="ESJ14" s="86"/>
      <c r="ESK14" s="86"/>
      <c r="ESL14" s="86"/>
      <c r="ESM14" s="86"/>
      <c r="ESN14" s="86"/>
      <c r="ESO14" s="86"/>
      <c r="ESP14" s="86"/>
      <c r="ESQ14" s="86"/>
      <c r="ESR14" s="86"/>
      <c r="ESS14" s="86"/>
      <c r="EST14" s="86"/>
      <c r="ESU14" s="86"/>
      <c r="ESV14" s="86"/>
      <c r="ESW14" s="86"/>
      <c r="ESX14" s="86"/>
      <c r="ESY14" s="86"/>
      <c r="ESZ14" s="86"/>
      <c r="ETA14" s="86"/>
      <c r="ETB14" s="86"/>
      <c r="ETC14" s="86"/>
      <c r="ETD14" s="86"/>
      <c r="ETE14" s="86"/>
      <c r="ETF14" s="86"/>
      <c r="ETG14" s="86"/>
      <c r="ETH14" s="86"/>
      <c r="ETI14" s="86"/>
      <c r="ETJ14" s="86"/>
      <c r="ETK14" s="86"/>
      <c r="ETL14" s="86"/>
      <c r="ETM14" s="86"/>
      <c r="ETN14" s="86"/>
      <c r="ETO14" s="86"/>
      <c r="ETP14" s="86"/>
      <c r="ETQ14" s="86"/>
      <c r="ETR14" s="86"/>
      <c r="ETS14" s="86"/>
      <c r="ETT14" s="86"/>
      <c r="ETU14" s="86"/>
      <c r="ETV14" s="86"/>
      <c r="ETW14" s="86"/>
      <c r="ETX14" s="86"/>
      <c r="ETY14" s="86"/>
      <c r="ETZ14" s="86"/>
      <c r="EUA14" s="86"/>
      <c r="EUB14" s="86"/>
      <c r="EUC14" s="86"/>
      <c r="EUD14" s="86"/>
      <c r="EUE14" s="86"/>
      <c r="EUF14" s="86"/>
      <c r="EUG14" s="86"/>
      <c r="EUH14" s="86"/>
      <c r="EUI14" s="86"/>
      <c r="EUJ14" s="86"/>
      <c r="EUK14" s="86"/>
      <c r="EUL14" s="86"/>
      <c r="EUM14" s="86"/>
      <c r="EUN14" s="86"/>
      <c r="EUO14" s="86"/>
      <c r="EUP14" s="86"/>
      <c r="EUQ14" s="86"/>
      <c r="EUR14" s="86"/>
      <c r="EUS14" s="86"/>
      <c r="EUT14" s="86"/>
      <c r="EUU14" s="86"/>
      <c r="EUV14" s="86"/>
      <c r="EUW14" s="86"/>
      <c r="EUX14" s="86"/>
      <c r="EUY14" s="86"/>
      <c r="EUZ14" s="86"/>
      <c r="EVA14" s="86"/>
      <c r="EVB14" s="86"/>
      <c r="EVC14" s="86"/>
      <c r="EVD14" s="86"/>
      <c r="EVE14" s="86"/>
      <c r="EVF14" s="86"/>
      <c r="EVG14" s="86"/>
      <c r="EVH14" s="86"/>
      <c r="EVI14" s="86"/>
      <c r="EVJ14" s="86"/>
      <c r="EVK14" s="86"/>
      <c r="EVL14" s="86"/>
      <c r="EVM14" s="86"/>
      <c r="EVN14" s="86"/>
      <c r="EVO14" s="86"/>
      <c r="EVP14" s="86"/>
      <c r="EVQ14" s="86"/>
      <c r="EVR14" s="86"/>
      <c r="EVS14" s="86"/>
      <c r="EVT14" s="86"/>
      <c r="EVU14" s="86"/>
      <c r="EVV14" s="86"/>
      <c r="EVW14" s="86"/>
      <c r="EVX14" s="86"/>
      <c r="EVY14" s="86"/>
      <c r="EVZ14" s="86"/>
      <c r="EWA14" s="86"/>
      <c r="EWB14" s="86"/>
      <c r="EWC14" s="86"/>
      <c r="EWD14" s="86"/>
      <c r="EWE14" s="86"/>
      <c r="EWF14" s="86"/>
      <c r="EWG14" s="86"/>
      <c r="EWH14" s="86"/>
      <c r="EWI14" s="86"/>
      <c r="EWJ14" s="86"/>
      <c r="EWK14" s="86"/>
      <c r="EWL14" s="86"/>
      <c r="EWM14" s="86"/>
      <c r="EWN14" s="86"/>
      <c r="EWO14" s="86"/>
      <c r="EWP14" s="86"/>
      <c r="EWQ14" s="86"/>
      <c r="EWR14" s="86"/>
      <c r="EWS14" s="86"/>
      <c r="EWT14" s="86"/>
      <c r="EWU14" s="86"/>
      <c r="EWV14" s="86"/>
      <c r="EWW14" s="86"/>
      <c r="EWX14" s="86"/>
      <c r="EWY14" s="86"/>
      <c r="EWZ14" s="86"/>
      <c r="EXA14" s="86"/>
      <c r="EXB14" s="86"/>
      <c r="EXC14" s="86"/>
      <c r="EXD14" s="86"/>
      <c r="EXE14" s="86"/>
      <c r="EXF14" s="86"/>
      <c r="EXG14" s="86"/>
      <c r="EXH14" s="86"/>
      <c r="EXI14" s="86"/>
      <c r="EXJ14" s="86"/>
      <c r="EXK14" s="86"/>
      <c r="EXL14" s="86"/>
      <c r="EXM14" s="86"/>
      <c r="EXN14" s="86"/>
      <c r="EXO14" s="86"/>
      <c r="EXP14" s="86"/>
      <c r="EXQ14" s="86"/>
      <c r="EXR14" s="86"/>
      <c r="EXS14" s="86"/>
      <c r="EXT14" s="86"/>
      <c r="EXU14" s="86"/>
      <c r="EXV14" s="86"/>
      <c r="EXW14" s="86"/>
      <c r="EXX14" s="86"/>
      <c r="EXY14" s="86"/>
      <c r="EXZ14" s="86"/>
      <c r="EYA14" s="86"/>
      <c r="EYB14" s="86"/>
      <c r="EYC14" s="86"/>
      <c r="EYD14" s="86"/>
      <c r="EYE14" s="86"/>
      <c r="EYF14" s="86"/>
      <c r="EYG14" s="86"/>
      <c r="EYH14" s="86"/>
      <c r="EYI14" s="86"/>
      <c r="EYJ14" s="86"/>
      <c r="EYK14" s="86"/>
      <c r="EYL14" s="86"/>
      <c r="EYM14" s="86"/>
      <c r="EYN14" s="86"/>
      <c r="EYO14" s="86"/>
      <c r="EYP14" s="86"/>
      <c r="EYQ14" s="86"/>
      <c r="EYR14" s="86"/>
      <c r="EYS14" s="86"/>
      <c r="EYT14" s="86"/>
      <c r="EYU14" s="86"/>
      <c r="EYV14" s="86"/>
      <c r="EYW14" s="86"/>
      <c r="EYX14" s="86"/>
      <c r="EYY14" s="86"/>
      <c r="EYZ14" s="86"/>
      <c r="EZA14" s="86"/>
      <c r="EZB14" s="86"/>
      <c r="EZC14" s="86"/>
      <c r="EZD14" s="86"/>
      <c r="EZE14" s="86"/>
      <c r="EZF14" s="86"/>
      <c r="EZG14" s="86"/>
      <c r="EZH14" s="86"/>
      <c r="EZI14" s="86"/>
      <c r="EZJ14" s="86"/>
      <c r="EZK14" s="86"/>
      <c r="EZL14" s="86"/>
      <c r="EZM14" s="86"/>
      <c r="EZN14" s="86"/>
      <c r="EZO14" s="86"/>
      <c r="EZP14" s="86"/>
      <c r="EZQ14" s="86"/>
      <c r="EZR14" s="86"/>
      <c r="EZS14" s="86"/>
      <c r="EZT14" s="86"/>
      <c r="EZU14" s="86"/>
      <c r="EZV14" s="86"/>
      <c r="EZW14" s="86"/>
      <c r="EZX14" s="86"/>
      <c r="EZY14" s="86"/>
      <c r="EZZ14" s="86"/>
      <c r="FAA14" s="86"/>
      <c r="FAB14" s="86"/>
      <c r="FAC14" s="86"/>
      <c r="FAD14" s="86"/>
      <c r="FAE14" s="86"/>
      <c r="FAF14" s="86"/>
      <c r="FAG14" s="86"/>
      <c r="FAH14" s="86"/>
      <c r="FAI14" s="86"/>
      <c r="FAJ14" s="86"/>
      <c r="FAK14" s="86"/>
      <c r="FAL14" s="86"/>
      <c r="FAM14" s="86"/>
      <c r="FAN14" s="86"/>
      <c r="FAO14" s="86"/>
      <c r="FAP14" s="86"/>
      <c r="FAQ14" s="86"/>
      <c r="FAR14" s="86"/>
      <c r="FAS14" s="86"/>
      <c r="FAT14" s="86"/>
      <c r="FAU14" s="86"/>
      <c r="FAV14" s="86"/>
      <c r="FAW14" s="86"/>
      <c r="FAX14" s="86"/>
      <c r="FAY14" s="86"/>
      <c r="FAZ14" s="86"/>
      <c r="FBA14" s="86"/>
      <c r="FBB14" s="86"/>
      <c r="FBC14" s="86"/>
      <c r="FBD14" s="86"/>
      <c r="FBE14" s="86"/>
      <c r="FBF14" s="86"/>
      <c r="FBG14" s="86"/>
      <c r="FBH14" s="86"/>
      <c r="FBI14" s="86"/>
      <c r="FBJ14" s="86"/>
      <c r="FBK14" s="86"/>
      <c r="FBL14" s="86"/>
      <c r="FBM14" s="86"/>
      <c r="FBN14" s="86"/>
      <c r="FBO14" s="86"/>
      <c r="FBP14" s="86"/>
      <c r="FBQ14" s="86"/>
      <c r="FBR14" s="86"/>
      <c r="FBS14" s="86"/>
      <c r="FBT14" s="86"/>
      <c r="FBU14" s="86"/>
      <c r="FBV14" s="86"/>
      <c r="FBW14" s="86"/>
      <c r="FBX14" s="86"/>
      <c r="FBY14" s="86"/>
      <c r="FBZ14" s="86"/>
      <c r="FCA14" s="86"/>
      <c r="FCB14" s="86"/>
      <c r="FCC14" s="86"/>
      <c r="FCD14" s="86"/>
      <c r="FCE14" s="86"/>
      <c r="FCF14" s="86"/>
      <c r="FCG14" s="86"/>
      <c r="FCH14" s="86"/>
      <c r="FCI14" s="86"/>
      <c r="FCJ14" s="86"/>
      <c r="FCK14" s="86"/>
      <c r="FCL14" s="86"/>
      <c r="FCM14" s="86"/>
      <c r="FCN14" s="86"/>
      <c r="FCO14" s="86"/>
      <c r="FCP14" s="86"/>
      <c r="FCQ14" s="86"/>
      <c r="FCR14" s="86"/>
      <c r="FCS14" s="86"/>
      <c r="FCT14" s="86"/>
      <c r="FCU14" s="86"/>
      <c r="FCV14" s="86"/>
      <c r="FCW14" s="86"/>
      <c r="FCX14" s="86"/>
      <c r="FCY14" s="86"/>
      <c r="FCZ14" s="86"/>
      <c r="FDA14" s="86"/>
      <c r="FDB14" s="86"/>
      <c r="FDC14" s="86"/>
      <c r="FDD14" s="86"/>
      <c r="FDE14" s="86"/>
      <c r="FDF14" s="86"/>
      <c r="FDG14" s="86"/>
      <c r="FDH14" s="86"/>
      <c r="FDI14" s="86"/>
      <c r="FDJ14" s="86"/>
      <c r="FDK14" s="86"/>
      <c r="FDL14" s="86"/>
      <c r="FDM14" s="86"/>
      <c r="FDN14" s="86"/>
      <c r="FDO14" s="86"/>
      <c r="FDP14" s="86"/>
      <c r="FDQ14" s="86"/>
      <c r="FDR14" s="86"/>
      <c r="FDS14" s="86"/>
      <c r="FDT14" s="86"/>
      <c r="FDU14" s="86"/>
      <c r="FDV14" s="86"/>
      <c r="FDW14" s="86"/>
      <c r="FDX14" s="86"/>
      <c r="FDY14" s="86"/>
      <c r="FDZ14" s="86"/>
      <c r="FEA14" s="86"/>
      <c r="FEB14" s="86"/>
      <c r="FEC14" s="86"/>
      <c r="FED14" s="86"/>
      <c r="FEE14" s="86"/>
      <c r="FEF14" s="86"/>
      <c r="FEG14" s="86"/>
      <c r="FEH14" s="86"/>
      <c r="FEI14" s="86"/>
      <c r="FEJ14" s="86"/>
      <c r="FEK14" s="86"/>
      <c r="FEL14" s="86"/>
      <c r="FEM14" s="86"/>
      <c r="FEN14" s="86"/>
      <c r="FEO14" s="86"/>
      <c r="FEP14" s="86"/>
      <c r="FEQ14" s="86"/>
      <c r="FER14" s="86"/>
      <c r="FES14" s="86"/>
      <c r="FET14" s="86"/>
      <c r="FEU14" s="86"/>
      <c r="FEV14" s="86"/>
      <c r="FEW14" s="86"/>
      <c r="FEX14" s="86"/>
      <c r="FEY14" s="86"/>
      <c r="FEZ14" s="86"/>
      <c r="FFA14" s="86"/>
      <c r="FFB14" s="86"/>
      <c r="FFC14" s="86"/>
      <c r="FFD14" s="86"/>
      <c r="FFE14" s="86"/>
      <c r="FFF14" s="86"/>
      <c r="FFG14" s="86"/>
      <c r="FFH14" s="86"/>
      <c r="FFI14" s="86"/>
      <c r="FFJ14" s="86"/>
      <c r="FFK14" s="86"/>
      <c r="FFL14" s="86"/>
      <c r="FFM14" s="86"/>
      <c r="FFN14" s="86"/>
      <c r="FFO14" s="86"/>
      <c r="FFP14" s="86"/>
      <c r="FFQ14" s="86"/>
      <c r="FFR14" s="86"/>
      <c r="FFS14" s="86"/>
      <c r="FFT14" s="86"/>
      <c r="FFU14" s="86"/>
      <c r="FFV14" s="86"/>
      <c r="FFW14" s="86"/>
      <c r="FFX14" s="86"/>
      <c r="FFY14" s="86"/>
      <c r="FFZ14" s="86"/>
      <c r="FGA14" s="86"/>
      <c r="FGB14" s="86"/>
      <c r="FGC14" s="86"/>
      <c r="FGD14" s="86"/>
      <c r="FGE14" s="86"/>
      <c r="FGF14" s="86"/>
      <c r="FGG14" s="86"/>
      <c r="FGH14" s="86"/>
      <c r="FGI14" s="86"/>
      <c r="FGJ14" s="86"/>
      <c r="FGK14" s="86"/>
      <c r="FGL14" s="86"/>
      <c r="FGM14" s="86"/>
      <c r="FGN14" s="86"/>
      <c r="FGO14" s="86"/>
      <c r="FGP14" s="86"/>
      <c r="FGQ14" s="86"/>
      <c r="FGR14" s="86"/>
      <c r="FGS14" s="86"/>
      <c r="FGT14" s="86"/>
      <c r="FGU14" s="86"/>
      <c r="FGV14" s="86"/>
      <c r="FGW14" s="86"/>
      <c r="FGX14" s="86"/>
      <c r="FGY14" s="86"/>
      <c r="FGZ14" s="86"/>
      <c r="FHA14" s="86"/>
      <c r="FHB14" s="86"/>
      <c r="FHC14" s="86"/>
      <c r="FHD14" s="86"/>
      <c r="FHE14" s="86"/>
      <c r="FHF14" s="86"/>
      <c r="FHG14" s="86"/>
      <c r="FHH14" s="86"/>
      <c r="FHI14" s="86"/>
      <c r="FHJ14" s="86"/>
      <c r="FHK14" s="86"/>
      <c r="FHL14" s="86"/>
      <c r="FHM14" s="86"/>
      <c r="FHN14" s="86"/>
      <c r="FHO14" s="86"/>
      <c r="FHP14" s="86"/>
      <c r="FHQ14" s="86"/>
      <c r="FHR14" s="86"/>
      <c r="FHS14" s="86"/>
      <c r="FHT14" s="86"/>
      <c r="FHU14" s="86"/>
      <c r="FHV14" s="86"/>
      <c r="FHW14" s="86"/>
      <c r="FHX14" s="86"/>
      <c r="FHY14" s="86"/>
      <c r="FHZ14" s="86"/>
      <c r="FIA14" s="86"/>
      <c r="FIB14" s="86"/>
      <c r="FIC14" s="86"/>
      <c r="FID14" s="86"/>
      <c r="FIE14" s="86"/>
      <c r="FIF14" s="86"/>
      <c r="FIG14" s="86"/>
      <c r="FIH14" s="86"/>
      <c r="FII14" s="86"/>
      <c r="FIJ14" s="86"/>
      <c r="FIK14" s="86"/>
      <c r="FIL14" s="86"/>
      <c r="FIM14" s="86"/>
      <c r="FIN14" s="86"/>
      <c r="FIO14" s="86"/>
      <c r="FIP14" s="86"/>
      <c r="FIQ14" s="86"/>
      <c r="FIR14" s="86"/>
      <c r="FIS14" s="86"/>
      <c r="FIT14" s="86"/>
      <c r="FIU14" s="86"/>
      <c r="FIV14" s="86"/>
      <c r="FIW14" s="86"/>
      <c r="FIX14" s="86"/>
      <c r="FIY14" s="86"/>
      <c r="FIZ14" s="86"/>
      <c r="FJA14" s="86"/>
      <c r="FJB14" s="86"/>
      <c r="FJC14" s="86"/>
      <c r="FJD14" s="86"/>
      <c r="FJE14" s="86"/>
      <c r="FJF14" s="86"/>
      <c r="FJG14" s="86"/>
      <c r="FJH14" s="86"/>
      <c r="FJI14" s="86"/>
      <c r="FJJ14" s="86"/>
      <c r="FJK14" s="86"/>
      <c r="FJL14" s="86"/>
      <c r="FJM14" s="86"/>
      <c r="FJN14" s="86"/>
      <c r="FJO14" s="86"/>
      <c r="FJP14" s="86"/>
      <c r="FJQ14" s="86"/>
      <c r="FJR14" s="86"/>
      <c r="FJS14" s="86"/>
      <c r="FJT14" s="86"/>
      <c r="FJU14" s="86"/>
      <c r="FJV14" s="86"/>
      <c r="FJW14" s="86"/>
      <c r="FJX14" s="86"/>
      <c r="FJY14" s="86"/>
      <c r="FJZ14" s="86"/>
      <c r="FKA14" s="86"/>
      <c r="FKB14" s="86"/>
      <c r="FKC14" s="86"/>
      <c r="FKD14" s="86"/>
      <c r="FKE14" s="86"/>
      <c r="FKF14" s="86"/>
      <c r="FKG14" s="86"/>
      <c r="FKH14" s="86"/>
      <c r="FKI14" s="86"/>
      <c r="FKJ14" s="86"/>
      <c r="FKK14" s="86"/>
      <c r="FKL14" s="86"/>
      <c r="FKM14" s="86"/>
      <c r="FKN14" s="86"/>
      <c r="FKO14" s="86"/>
      <c r="FKP14" s="86"/>
      <c r="FKQ14" s="86"/>
      <c r="FKR14" s="86"/>
      <c r="FKS14" s="86"/>
      <c r="FKT14" s="86"/>
      <c r="FKU14" s="86"/>
      <c r="FKV14" s="86"/>
      <c r="FKW14" s="86"/>
      <c r="FKX14" s="86"/>
      <c r="FKY14" s="86"/>
      <c r="FKZ14" s="86"/>
      <c r="FLA14" s="86"/>
      <c r="FLB14" s="86"/>
      <c r="FLC14" s="86"/>
      <c r="FLD14" s="86"/>
      <c r="FLE14" s="86"/>
      <c r="FLF14" s="86"/>
      <c r="FLG14" s="86"/>
      <c r="FLH14" s="86"/>
      <c r="FLI14" s="86"/>
      <c r="FLJ14" s="86"/>
      <c r="FLK14" s="86"/>
      <c r="FLL14" s="86"/>
      <c r="FLM14" s="86"/>
      <c r="FLN14" s="86"/>
      <c r="FLO14" s="86"/>
      <c r="FLP14" s="86"/>
      <c r="FLQ14" s="86"/>
      <c r="FLR14" s="86"/>
      <c r="FLS14" s="86"/>
      <c r="FLT14" s="86"/>
      <c r="FLU14" s="86"/>
      <c r="FLV14" s="86"/>
      <c r="FLW14" s="86"/>
      <c r="FLX14" s="86"/>
      <c r="FLY14" s="86"/>
      <c r="FLZ14" s="86"/>
      <c r="FMA14" s="86"/>
      <c r="FMB14" s="86"/>
      <c r="FMC14" s="86"/>
      <c r="FMD14" s="86"/>
      <c r="FME14" s="86"/>
      <c r="FMF14" s="86"/>
      <c r="FMG14" s="86"/>
      <c r="FMH14" s="86"/>
      <c r="FMI14" s="86"/>
      <c r="FMJ14" s="86"/>
      <c r="FMK14" s="86"/>
      <c r="FML14" s="86"/>
      <c r="FMM14" s="86"/>
      <c r="FMN14" s="86"/>
      <c r="FMO14" s="86"/>
      <c r="FMP14" s="86"/>
      <c r="FMQ14" s="86"/>
      <c r="FMR14" s="86"/>
      <c r="FMS14" s="86"/>
      <c r="FMT14" s="86"/>
      <c r="FMU14" s="86"/>
      <c r="FMV14" s="86"/>
      <c r="FMW14" s="86"/>
      <c r="FMX14" s="86"/>
      <c r="FMY14" s="86"/>
      <c r="FMZ14" s="86"/>
      <c r="FNA14" s="86"/>
      <c r="FNB14" s="86"/>
      <c r="FNC14" s="86"/>
      <c r="FND14" s="86"/>
      <c r="FNE14" s="86"/>
      <c r="FNF14" s="86"/>
      <c r="FNG14" s="86"/>
      <c r="FNH14" s="86"/>
      <c r="FNI14" s="86"/>
      <c r="FNJ14" s="86"/>
      <c r="FNK14" s="86"/>
      <c r="FNL14" s="86"/>
      <c r="FNM14" s="86"/>
      <c r="FNN14" s="86"/>
      <c r="FNO14" s="86"/>
      <c r="FNP14" s="86"/>
      <c r="FNQ14" s="86"/>
      <c r="FNR14" s="86"/>
      <c r="FNS14" s="86"/>
      <c r="FNT14" s="86"/>
      <c r="FNU14" s="86"/>
      <c r="FNV14" s="86"/>
      <c r="FNW14" s="86"/>
      <c r="FNX14" s="86"/>
      <c r="FNY14" s="86"/>
      <c r="FNZ14" s="86"/>
      <c r="FOA14" s="86"/>
      <c r="FOB14" s="86"/>
      <c r="FOC14" s="86"/>
      <c r="FOD14" s="86"/>
      <c r="FOE14" s="86"/>
      <c r="FOF14" s="86"/>
      <c r="FOG14" s="86"/>
      <c r="FOH14" s="86"/>
      <c r="FOI14" s="86"/>
      <c r="FOJ14" s="86"/>
      <c r="FOK14" s="86"/>
      <c r="FOL14" s="86"/>
      <c r="FOM14" s="86"/>
      <c r="FON14" s="86"/>
      <c r="FOO14" s="86"/>
      <c r="FOP14" s="86"/>
      <c r="FOQ14" s="86"/>
      <c r="FOR14" s="86"/>
      <c r="FOS14" s="86"/>
      <c r="FOT14" s="86"/>
      <c r="FOU14" s="86"/>
      <c r="FOV14" s="86"/>
      <c r="FOW14" s="86"/>
      <c r="FOX14" s="86"/>
      <c r="FOY14" s="86"/>
      <c r="FOZ14" s="86"/>
      <c r="FPA14" s="86"/>
      <c r="FPB14" s="86"/>
      <c r="FPC14" s="86"/>
      <c r="FPD14" s="86"/>
      <c r="FPE14" s="86"/>
      <c r="FPF14" s="86"/>
      <c r="FPG14" s="86"/>
      <c r="FPH14" s="86"/>
      <c r="FPI14" s="86"/>
      <c r="FPJ14" s="86"/>
      <c r="FPK14" s="86"/>
      <c r="FPL14" s="86"/>
      <c r="FPM14" s="86"/>
      <c r="FPN14" s="86"/>
      <c r="FPO14" s="86"/>
      <c r="FPP14" s="86"/>
      <c r="FPQ14" s="86"/>
      <c r="FPR14" s="86"/>
      <c r="FPS14" s="86"/>
      <c r="FPT14" s="86"/>
      <c r="FPU14" s="86"/>
      <c r="FPV14" s="86"/>
      <c r="FPW14" s="86"/>
      <c r="FPX14" s="86"/>
      <c r="FPY14" s="86"/>
      <c r="FPZ14" s="86"/>
      <c r="FQA14" s="86"/>
      <c r="FQB14" s="86"/>
      <c r="FQC14" s="86"/>
      <c r="FQD14" s="86"/>
      <c r="FQE14" s="86"/>
      <c r="FQF14" s="86"/>
      <c r="FQG14" s="86"/>
      <c r="FQH14" s="86"/>
      <c r="FQI14" s="86"/>
      <c r="FQJ14" s="86"/>
      <c r="FQK14" s="86"/>
      <c r="FQL14" s="86"/>
      <c r="FQM14" s="86"/>
      <c r="FQN14" s="86"/>
      <c r="FQO14" s="86"/>
      <c r="FQP14" s="86"/>
      <c r="FQQ14" s="86"/>
      <c r="FQR14" s="86"/>
      <c r="FQS14" s="86"/>
      <c r="FQT14" s="86"/>
      <c r="FQU14" s="86"/>
      <c r="FQV14" s="86"/>
      <c r="FQW14" s="86"/>
      <c r="FQX14" s="86"/>
      <c r="FQY14" s="86"/>
      <c r="FQZ14" s="86"/>
      <c r="FRA14" s="86"/>
      <c r="FRB14" s="86"/>
      <c r="FRC14" s="86"/>
      <c r="FRD14" s="86"/>
      <c r="FRE14" s="86"/>
      <c r="FRF14" s="86"/>
      <c r="FRG14" s="86"/>
      <c r="FRH14" s="86"/>
      <c r="FRI14" s="86"/>
      <c r="FRJ14" s="86"/>
      <c r="FRK14" s="86"/>
      <c r="FRL14" s="86"/>
      <c r="FRM14" s="86"/>
      <c r="FRN14" s="86"/>
      <c r="FRO14" s="86"/>
      <c r="FRP14" s="86"/>
      <c r="FRQ14" s="86"/>
      <c r="FRR14" s="86"/>
      <c r="FRS14" s="86"/>
      <c r="FRT14" s="86"/>
      <c r="FRU14" s="86"/>
      <c r="FRV14" s="86"/>
      <c r="FRW14" s="86"/>
      <c r="FRX14" s="86"/>
      <c r="FRY14" s="86"/>
      <c r="FRZ14" s="86"/>
      <c r="FSA14" s="86"/>
      <c r="FSB14" s="86"/>
      <c r="FSC14" s="86"/>
      <c r="FSD14" s="86"/>
      <c r="FSE14" s="86"/>
      <c r="FSF14" s="86"/>
      <c r="FSG14" s="86"/>
      <c r="FSH14" s="86"/>
      <c r="FSI14" s="86"/>
      <c r="FSJ14" s="86"/>
      <c r="FSK14" s="86"/>
      <c r="FSL14" s="86"/>
      <c r="FSM14" s="86"/>
      <c r="FSN14" s="86"/>
      <c r="FSO14" s="86"/>
      <c r="FSP14" s="86"/>
      <c r="FSQ14" s="86"/>
      <c r="FSR14" s="86"/>
      <c r="FSS14" s="86"/>
      <c r="FST14" s="86"/>
      <c r="FSU14" s="86"/>
      <c r="FSV14" s="86"/>
      <c r="FSW14" s="86"/>
      <c r="FSX14" s="86"/>
      <c r="FSY14" s="86"/>
      <c r="FSZ14" s="86"/>
      <c r="FTA14" s="86"/>
      <c r="FTB14" s="86"/>
      <c r="FTC14" s="86"/>
      <c r="FTD14" s="86"/>
      <c r="FTE14" s="86"/>
      <c r="FTF14" s="86"/>
      <c r="FTG14" s="86"/>
      <c r="FTH14" s="86"/>
      <c r="FTI14" s="86"/>
      <c r="FTJ14" s="86"/>
      <c r="FTK14" s="86"/>
      <c r="FTL14" s="86"/>
      <c r="FTM14" s="86"/>
      <c r="FTN14" s="86"/>
      <c r="FTO14" s="86"/>
      <c r="FTP14" s="86"/>
      <c r="FTQ14" s="86"/>
      <c r="FTR14" s="86"/>
      <c r="FTS14" s="86"/>
      <c r="FTT14" s="86"/>
      <c r="FTU14" s="86"/>
      <c r="FTV14" s="86"/>
      <c r="FTW14" s="86"/>
      <c r="FTX14" s="86"/>
      <c r="FTY14" s="86"/>
      <c r="FTZ14" s="86"/>
      <c r="FUA14" s="86"/>
      <c r="FUB14" s="86"/>
      <c r="FUC14" s="86"/>
      <c r="FUD14" s="86"/>
      <c r="FUE14" s="86"/>
      <c r="FUF14" s="86"/>
      <c r="FUG14" s="86"/>
      <c r="FUH14" s="86"/>
      <c r="FUI14" s="86"/>
      <c r="FUJ14" s="86"/>
      <c r="FUK14" s="86"/>
      <c r="FUL14" s="86"/>
      <c r="FUM14" s="86"/>
      <c r="FUN14" s="86"/>
      <c r="FUO14" s="86"/>
      <c r="FUP14" s="86"/>
      <c r="FUQ14" s="86"/>
      <c r="FUR14" s="86"/>
      <c r="FUS14" s="86"/>
      <c r="FUT14" s="86"/>
      <c r="FUU14" s="86"/>
      <c r="FUV14" s="86"/>
      <c r="FUW14" s="86"/>
      <c r="FUX14" s="86"/>
      <c r="FUY14" s="86"/>
      <c r="FUZ14" s="86"/>
      <c r="FVA14" s="86"/>
      <c r="FVB14" s="86"/>
      <c r="FVC14" s="86"/>
      <c r="FVD14" s="86"/>
      <c r="FVE14" s="86"/>
      <c r="FVF14" s="86"/>
      <c r="FVG14" s="86"/>
      <c r="FVH14" s="86"/>
      <c r="FVI14" s="86"/>
      <c r="FVJ14" s="86"/>
      <c r="FVK14" s="86"/>
      <c r="FVL14" s="86"/>
      <c r="FVM14" s="86"/>
      <c r="FVN14" s="86"/>
      <c r="FVO14" s="86"/>
      <c r="FVP14" s="86"/>
      <c r="FVQ14" s="86"/>
      <c r="FVR14" s="86"/>
      <c r="FVS14" s="86"/>
      <c r="FVT14" s="86"/>
      <c r="FVU14" s="86"/>
      <c r="FVV14" s="86"/>
      <c r="FVW14" s="86"/>
      <c r="FVX14" s="86"/>
      <c r="FVY14" s="86"/>
      <c r="FVZ14" s="86"/>
      <c r="FWA14" s="86"/>
      <c r="FWB14" s="86"/>
      <c r="FWC14" s="86"/>
      <c r="FWD14" s="86"/>
      <c r="FWE14" s="86"/>
      <c r="FWF14" s="86"/>
      <c r="FWG14" s="86"/>
      <c r="FWH14" s="86"/>
      <c r="FWI14" s="86"/>
      <c r="FWJ14" s="86"/>
      <c r="FWK14" s="86"/>
      <c r="FWL14" s="86"/>
      <c r="FWM14" s="86"/>
      <c r="FWN14" s="86"/>
      <c r="FWO14" s="86"/>
      <c r="FWP14" s="86"/>
      <c r="FWQ14" s="86"/>
      <c r="FWR14" s="86"/>
      <c r="FWS14" s="86"/>
      <c r="FWT14" s="86"/>
      <c r="FWU14" s="86"/>
      <c r="FWV14" s="86"/>
      <c r="FWW14" s="86"/>
      <c r="FWX14" s="86"/>
      <c r="FWY14" s="86"/>
      <c r="FWZ14" s="86"/>
      <c r="FXA14" s="86"/>
      <c r="FXB14" s="86"/>
      <c r="FXC14" s="86"/>
      <c r="FXD14" s="86"/>
      <c r="FXE14" s="86"/>
      <c r="FXF14" s="86"/>
      <c r="FXG14" s="86"/>
      <c r="FXH14" s="86"/>
      <c r="FXI14" s="86"/>
      <c r="FXJ14" s="86"/>
      <c r="FXK14" s="86"/>
      <c r="FXL14" s="86"/>
      <c r="FXM14" s="86"/>
      <c r="FXN14" s="86"/>
      <c r="FXO14" s="86"/>
      <c r="FXP14" s="86"/>
      <c r="FXQ14" s="86"/>
      <c r="FXR14" s="86"/>
      <c r="FXS14" s="86"/>
      <c r="FXT14" s="86"/>
      <c r="FXU14" s="86"/>
      <c r="FXV14" s="86"/>
      <c r="FXW14" s="86"/>
      <c r="FXX14" s="86"/>
      <c r="FXY14" s="86"/>
      <c r="FXZ14" s="86"/>
      <c r="FYA14" s="86"/>
      <c r="FYB14" s="86"/>
      <c r="FYC14" s="86"/>
      <c r="FYD14" s="86"/>
      <c r="FYE14" s="86"/>
      <c r="FYF14" s="86"/>
      <c r="FYG14" s="86"/>
      <c r="FYH14" s="86"/>
      <c r="FYI14" s="86"/>
      <c r="FYJ14" s="86"/>
      <c r="FYK14" s="86"/>
      <c r="FYL14" s="86"/>
      <c r="FYM14" s="86"/>
      <c r="FYN14" s="86"/>
      <c r="FYO14" s="86"/>
      <c r="FYP14" s="86"/>
      <c r="FYQ14" s="86"/>
      <c r="FYR14" s="86"/>
      <c r="FYS14" s="86"/>
      <c r="FYT14" s="86"/>
      <c r="FYU14" s="86"/>
      <c r="FYV14" s="86"/>
      <c r="FYW14" s="86"/>
      <c r="FYX14" s="86"/>
      <c r="FYY14" s="86"/>
      <c r="FYZ14" s="86"/>
      <c r="FZA14" s="86"/>
      <c r="FZB14" s="86"/>
      <c r="FZC14" s="86"/>
      <c r="FZD14" s="86"/>
      <c r="FZE14" s="86"/>
      <c r="FZF14" s="86"/>
      <c r="FZG14" s="86"/>
      <c r="FZH14" s="86"/>
      <c r="FZI14" s="86"/>
      <c r="FZJ14" s="86"/>
      <c r="FZK14" s="86"/>
      <c r="FZL14" s="86"/>
      <c r="FZM14" s="86"/>
      <c r="FZN14" s="86"/>
      <c r="FZO14" s="86"/>
      <c r="FZP14" s="86"/>
      <c r="FZQ14" s="86"/>
      <c r="FZR14" s="86"/>
      <c r="FZS14" s="86"/>
      <c r="FZT14" s="86"/>
      <c r="FZU14" s="86"/>
      <c r="FZV14" s="86"/>
      <c r="FZW14" s="86"/>
      <c r="FZX14" s="86"/>
      <c r="FZY14" s="86"/>
      <c r="FZZ14" s="86"/>
      <c r="GAA14" s="86"/>
      <c r="GAB14" s="86"/>
      <c r="GAC14" s="86"/>
      <c r="GAD14" s="86"/>
      <c r="GAE14" s="86"/>
      <c r="GAF14" s="86"/>
      <c r="GAG14" s="86"/>
      <c r="GAH14" s="86"/>
      <c r="GAI14" s="86"/>
      <c r="GAJ14" s="86"/>
      <c r="GAK14" s="86"/>
      <c r="GAL14" s="86"/>
      <c r="GAM14" s="86"/>
      <c r="GAN14" s="86"/>
      <c r="GAO14" s="86"/>
      <c r="GAP14" s="86"/>
      <c r="GAQ14" s="86"/>
      <c r="GAR14" s="86"/>
      <c r="GAS14" s="86"/>
      <c r="GAT14" s="86"/>
      <c r="GAU14" s="86"/>
      <c r="GAV14" s="86"/>
      <c r="GAW14" s="86"/>
      <c r="GAX14" s="86"/>
      <c r="GAY14" s="86"/>
      <c r="GAZ14" s="86"/>
      <c r="GBA14" s="86"/>
      <c r="GBB14" s="86"/>
      <c r="GBC14" s="86"/>
      <c r="GBD14" s="86"/>
      <c r="GBE14" s="86"/>
      <c r="GBF14" s="86"/>
      <c r="GBG14" s="86"/>
      <c r="GBH14" s="86"/>
      <c r="GBI14" s="86"/>
      <c r="GBJ14" s="86"/>
      <c r="GBK14" s="86"/>
      <c r="GBL14" s="86"/>
      <c r="GBM14" s="86"/>
      <c r="GBN14" s="86"/>
      <c r="GBO14" s="86"/>
      <c r="GBP14" s="86"/>
      <c r="GBQ14" s="86"/>
      <c r="GBR14" s="86"/>
      <c r="GBS14" s="86"/>
      <c r="GBT14" s="86"/>
      <c r="GBU14" s="86"/>
      <c r="GBV14" s="86"/>
      <c r="GBW14" s="86"/>
      <c r="GBX14" s="86"/>
      <c r="GBY14" s="86"/>
      <c r="GBZ14" s="86"/>
      <c r="GCA14" s="86"/>
      <c r="GCB14" s="86"/>
      <c r="GCC14" s="86"/>
      <c r="GCD14" s="86"/>
      <c r="GCE14" s="86"/>
      <c r="GCF14" s="86"/>
      <c r="GCG14" s="86"/>
      <c r="GCH14" s="86"/>
      <c r="GCI14" s="86"/>
      <c r="GCJ14" s="86"/>
      <c r="GCK14" s="86"/>
      <c r="GCL14" s="86"/>
      <c r="GCM14" s="86"/>
      <c r="GCN14" s="86"/>
      <c r="GCO14" s="86"/>
      <c r="GCP14" s="86"/>
      <c r="GCQ14" s="86"/>
      <c r="GCR14" s="86"/>
      <c r="GCS14" s="86"/>
      <c r="GCT14" s="86"/>
      <c r="GCU14" s="86"/>
      <c r="GCV14" s="86"/>
      <c r="GCW14" s="86"/>
      <c r="GCX14" s="86"/>
      <c r="GCY14" s="86"/>
      <c r="GCZ14" s="86"/>
      <c r="GDA14" s="86"/>
      <c r="GDB14" s="86"/>
      <c r="GDC14" s="86"/>
      <c r="GDD14" s="86"/>
      <c r="GDE14" s="86"/>
      <c r="GDF14" s="86"/>
      <c r="GDG14" s="86"/>
      <c r="GDH14" s="86"/>
      <c r="GDI14" s="86"/>
      <c r="GDJ14" s="86"/>
      <c r="GDK14" s="86"/>
      <c r="GDL14" s="86"/>
      <c r="GDM14" s="86"/>
      <c r="GDN14" s="86"/>
      <c r="GDO14" s="86"/>
      <c r="GDP14" s="86"/>
      <c r="GDQ14" s="86"/>
      <c r="GDR14" s="86"/>
      <c r="GDS14" s="86"/>
      <c r="GDT14" s="86"/>
      <c r="GDU14" s="86"/>
      <c r="GDV14" s="86"/>
      <c r="GDW14" s="86"/>
      <c r="GDX14" s="86"/>
      <c r="GDY14" s="86"/>
      <c r="GDZ14" s="86"/>
      <c r="GEA14" s="86"/>
      <c r="GEB14" s="86"/>
      <c r="GEC14" s="86"/>
      <c r="GED14" s="86"/>
      <c r="GEE14" s="86"/>
      <c r="GEF14" s="86"/>
      <c r="GEG14" s="86"/>
      <c r="GEH14" s="86"/>
      <c r="GEI14" s="86"/>
      <c r="GEJ14" s="86"/>
      <c r="GEK14" s="86"/>
      <c r="GEL14" s="86"/>
      <c r="GEM14" s="86"/>
      <c r="GEN14" s="86"/>
      <c r="GEO14" s="86"/>
      <c r="GEP14" s="86"/>
      <c r="GEQ14" s="86"/>
      <c r="GER14" s="86"/>
      <c r="GES14" s="86"/>
      <c r="GET14" s="86"/>
      <c r="GEU14" s="86"/>
      <c r="GEV14" s="86"/>
      <c r="GEW14" s="86"/>
      <c r="GEX14" s="86"/>
      <c r="GEY14" s="86"/>
      <c r="GEZ14" s="86"/>
      <c r="GFA14" s="86"/>
      <c r="GFB14" s="86"/>
      <c r="GFC14" s="86"/>
      <c r="GFD14" s="86"/>
      <c r="GFE14" s="86"/>
      <c r="GFF14" s="86"/>
      <c r="GFG14" s="86"/>
      <c r="GFH14" s="86"/>
      <c r="GFI14" s="86"/>
      <c r="GFJ14" s="86"/>
      <c r="GFK14" s="86"/>
      <c r="GFL14" s="86"/>
      <c r="GFM14" s="86"/>
      <c r="GFN14" s="86"/>
      <c r="GFO14" s="86"/>
      <c r="GFP14" s="86"/>
      <c r="GFQ14" s="86"/>
      <c r="GFR14" s="86"/>
      <c r="GFS14" s="86"/>
      <c r="GFT14" s="86"/>
      <c r="GFU14" s="86"/>
      <c r="GFV14" s="86"/>
      <c r="GFW14" s="86"/>
      <c r="GFX14" s="86"/>
      <c r="GFY14" s="86"/>
      <c r="GFZ14" s="86"/>
      <c r="GGA14" s="86"/>
      <c r="GGB14" s="86"/>
      <c r="GGC14" s="86"/>
      <c r="GGD14" s="86"/>
      <c r="GGE14" s="86"/>
      <c r="GGF14" s="86"/>
      <c r="GGG14" s="86"/>
      <c r="GGH14" s="86"/>
      <c r="GGI14" s="86"/>
      <c r="GGJ14" s="86"/>
      <c r="GGK14" s="86"/>
      <c r="GGL14" s="86"/>
      <c r="GGM14" s="86"/>
      <c r="GGN14" s="86"/>
      <c r="GGO14" s="86"/>
      <c r="GGP14" s="86"/>
      <c r="GGQ14" s="86"/>
      <c r="GGR14" s="86"/>
      <c r="GGS14" s="86"/>
      <c r="GGT14" s="86"/>
      <c r="GGU14" s="86"/>
      <c r="GGV14" s="86"/>
      <c r="GGW14" s="86"/>
      <c r="GGX14" s="86"/>
      <c r="GGY14" s="86"/>
      <c r="GGZ14" s="86"/>
      <c r="GHA14" s="86"/>
      <c r="GHB14" s="86"/>
      <c r="GHC14" s="86"/>
      <c r="GHD14" s="86"/>
      <c r="GHE14" s="86"/>
      <c r="GHF14" s="86"/>
      <c r="GHG14" s="86"/>
      <c r="GHH14" s="86"/>
      <c r="GHI14" s="86"/>
      <c r="GHJ14" s="86"/>
      <c r="GHK14" s="86"/>
      <c r="GHL14" s="86"/>
      <c r="GHM14" s="86"/>
      <c r="GHN14" s="86"/>
      <c r="GHO14" s="86"/>
      <c r="GHP14" s="86"/>
      <c r="GHQ14" s="86"/>
      <c r="GHR14" s="86"/>
      <c r="GHS14" s="86"/>
      <c r="GHT14" s="86"/>
      <c r="GHU14" s="86"/>
      <c r="GHV14" s="86"/>
      <c r="GHW14" s="86"/>
      <c r="GHX14" s="86"/>
      <c r="GHY14" s="86"/>
      <c r="GHZ14" s="86"/>
      <c r="GIA14" s="86"/>
      <c r="GIB14" s="86"/>
      <c r="GIC14" s="86"/>
      <c r="GID14" s="86"/>
      <c r="GIE14" s="86"/>
      <c r="GIF14" s="86"/>
      <c r="GIG14" s="86"/>
      <c r="GIH14" s="86"/>
      <c r="GII14" s="86"/>
      <c r="GIJ14" s="86"/>
      <c r="GIK14" s="86"/>
      <c r="GIL14" s="86"/>
      <c r="GIM14" s="86"/>
      <c r="GIN14" s="86"/>
      <c r="GIO14" s="86"/>
      <c r="GIP14" s="86"/>
      <c r="GIQ14" s="86"/>
      <c r="GIR14" s="86"/>
      <c r="GIS14" s="86"/>
      <c r="GIT14" s="86"/>
      <c r="GIU14" s="86"/>
      <c r="GIV14" s="86"/>
      <c r="GIW14" s="86"/>
      <c r="GIX14" s="86"/>
      <c r="GIY14" s="86"/>
      <c r="GIZ14" s="86"/>
      <c r="GJA14" s="86"/>
      <c r="GJB14" s="86"/>
      <c r="GJC14" s="86"/>
      <c r="GJD14" s="86"/>
      <c r="GJE14" s="86"/>
      <c r="GJF14" s="86"/>
      <c r="GJG14" s="86"/>
      <c r="GJH14" s="86"/>
      <c r="GJI14" s="86"/>
      <c r="GJJ14" s="86"/>
      <c r="GJK14" s="86"/>
      <c r="GJL14" s="86"/>
      <c r="GJM14" s="86"/>
      <c r="GJN14" s="86"/>
      <c r="GJO14" s="86"/>
      <c r="GJP14" s="86"/>
      <c r="GJQ14" s="86"/>
      <c r="GJR14" s="86"/>
      <c r="GJS14" s="86"/>
      <c r="GJT14" s="86"/>
      <c r="GJU14" s="86"/>
      <c r="GJV14" s="86"/>
      <c r="GJW14" s="86"/>
      <c r="GJX14" s="86"/>
      <c r="GJY14" s="86"/>
      <c r="GJZ14" s="86"/>
      <c r="GKA14" s="86"/>
      <c r="GKB14" s="86"/>
      <c r="GKC14" s="86"/>
      <c r="GKD14" s="86"/>
      <c r="GKE14" s="86"/>
      <c r="GKF14" s="86"/>
      <c r="GKG14" s="86"/>
      <c r="GKH14" s="86"/>
      <c r="GKI14" s="86"/>
      <c r="GKJ14" s="86"/>
      <c r="GKK14" s="86"/>
      <c r="GKL14" s="86"/>
      <c r="GKM14" s="86"/>
      <c r="GKN14" s="86"/>
      <c r="GKO14" s="86"/>
      <c r="GKP14" s="86"/>
      <c r="GKQ14" s="86"/>
      <c r="GKR14" s="86"/>
      <c r="GKS14" s="86"/>
      <c r="GKT14" s="86"/>
      <c r="GKU14" s="86"/>
      <c r="GKV14" s="86"/>
      <c r="GKW14" s="86"/>
      <c r="GKX14" s="86"/>
      <c r="GKY14" s="86"/>
      <c r="GKZ14" s="86"/>
      <c r="GLA14" s="86"/>
      <c r="GLB14" s="86"/>
      <c r="GLC14" s="86"/>
      <c r="GLD14" s="86"/>
      <c r="GLE14" s="86"/>
      <c r="GLF14" s="86"/>
      <c r="GLG14" s="86"/>
      <c r="GLH14" s="86"/>
      <c r="GLI14" s="86"/>
      <c r="GLJ14" s="86"/>
      <c r="GLK14" s="86"/>
      <c r="GLL14" s="86"/>
      <c r="GLM14" s="86"/>
      <c r="GLN14" s="86"/>
      <c r="GLO14" s="86"/>
      <c r="GLP14" s="86"/>
      <c r="GLQ14" s="86"/>
      <c r="GLR14" s="86"/>
      <c r="GLS14" s="86"/>
      <c r="GLT14" s="86"/>
      <c r="GLU14" s="86"/>
      <c r="GLV14" s="86"/>
      <c r="GLW14" s="86"/>
      <c r="GLX14" s="86"/>
      <c r="GLY14" s="86"/>
      <c r="GLZ14" s="86"/>
      <c r="GMA14" s="86"/>
      <c r="GMB14" s="86"/>
      <c r="GMC14" s="86"/>
      <c r="GMD14" s="86"/>
      <c r="GME14" s="86"/>
      <c r="GMF14" s="86"/>
      <c r="GMG14" s="86"/>
      <c r="GMH14" s="86"/>
      <c r="GMI14" s="86"/>
      <c r="GMJ14" s="86"/>
      <c r="GMK14" s="86"/>
      <c r="GML14" s="86"/>
      <c r="GMM14" s="86"/>
      <c r="GMN14" s="86"/>
      <c r="GMO14" s="86"/>
      <c r="GMP14" s="86"/>
      <c r="GMQ14" s="86"/>
      <c r="GMR14" s="86"/>
      <c r="GMS14" s="86"/>
      <c r="GMT14" s="86"/>
      <c r="GMU14" s="86"/>
      <c r="GMV14" s="86"/>
      <c r="GMW14" s="86"/>
      <c r="GMX14" s="86"/>
      <c r="GMY14" s="86"/>
      <c r="GMZ14" s="86"/>
      <c r="GNA14" s="86"/>
      <c r="GNB14" s="86"/>
      <c r="GNC14" s="86"/>
      <c r="GND14" s="86"/>
      <c r="GNE14" s="86"/>
      <c r="GNF14" s="86"/>
      <c r="GNG14" s="86"/>
      <c r="GNH14" s="86"/>
      <c r="GNI14" s="86"/>
      <c r="GNJ14" s="86"/>
      <c r="GNK14" s="86"/>
      <c r="GNL14" s="86"/>
      <c r="GNM14" s="86"/>
      <c r="GNN14" s="86"/>
      <c r="GNO14" s="86"/>
      <c r="GNP14" s="86"/>
      <c r="GNQ14" s="86"/>
      <c r="GNR14" s="86"/>
      <c r="GNS14" s="86"/>
      <c r="GNT14" s="86"/>
      <c r="GNU14" s="86"/>
      <c r="GNV14" s="86"/>
      <c r="GNW14" s="86"/>
      <c r="GNX14" s="86"/>
      <c r="GNY14" s="86"/>
      <c r="GNZ14" s="86"/>
      <c r="GOA14" s="86"/>
      <c r="GOB14" s="86"/>
      <c r="GOC14" s="86"/>
      <c r="GOD14" s="86"/>
      <c r="GOE14" s="86"/>
      <c r="GOF14" s="86"/>
      <c r="GOG14" s="86"/>
      <c r="GOH14" s="86"/>
      <c r="GOI14" s="86"/>
      <c r="GOJ14" s="86"/>
      <c r="GOK14" s="86"/>
      <c r="GOL14" s="86"/>
      <c r="GOM14" s="86"/>
      <c r="GON14" s="86"/>
      <c r="GOO14" s="86"/>
      <c r="GOP14" s="86"/>
      <c r="GOQ14" s="86"/>
      <c r="GOR14" s="86"/>
      <c r="GOS14" s="86"/>
      <c r="GOT14" s="86"/>
      <c r="GOU14" s="86"/>
      <c r="GOV14" s="86"/>
      <c r="GOW14" s="86"/>
      <c r="GOX14" s="86"/>
      <c r="GOY14" s="86"/>
      <c r="GOZ14" s="86"/>
      <c r="GPA14" s="86"/>
      <c r="GPB14" s="86"/>
      <c r="GPC14" s="86"/>
      <c r="GPD14" s="86"/>
      <c r="GPE14" s="86"/>
      <c r="GPF14" s="86"/>
      <c r="GPG14" s="86"/>
      <c r="GPH14" s="86"/>
      <c r="GPI14" s="86"/>
      <c r="GPJ14" s="86"/>
      <c r="GPK14" s="86"/>
      <c r="GPL14" s="86"/>
      <c r="GPM14" s="86"/>
      <c r="GPN14" s="86"/>
      <c r="GPO14" s="86"/>
      <c r="GPP14" s="86"/>
      <c r="GPQ14" s="86"/>
      <c r="GPR14" s="86"/>
      <c r="GPS14" s="86"/>
      <c r="GPT14" s="86"/>
      <c r="GPU14" s="86"/>
      <c r="GPV14" s="86"/>
      <c r="GPW14" s="86"/>
      <c r="GPX14" s="86"/>
      <c r="GPY14" s="86"/>
      <c r="GPZ14" s="86"/>
      <c r="GQA14" s="86"/>
      <c r="GQB14" s="86"/>
      <c r="GQC14" s="86"/>
      <c r="GQD14" s="86"/>
      <c r="GQE14" s="86"/>
      <c r="GQF14" s="86"/>
      <c r="GQG14" s="86"/>
      <c r="GQH14" s="86"/>
      <c r="GQI14" s="86"/>
      <c r="GQJ14" s="86"/>
      <c r="GQK14" s="86"/>
      <c r="GQL14" s="86"/>
      <c r="GQM14" s="86"/>
      <c r="GQN14" s="86"/>
      <c r="GQO14" s="86"/>
      <c r="GQP14" s="86"/>
      <c r="GQQ14" s="86"/>
      <c r="GQR14" s="86"/>
      <c r="GQS14" s="86"/>
      <c r="GQT14" s="86"/>
      <c r="GQU14" s="86"/>
      <c r="GQV14" s="86"/>
      <c r="GQW14" s="86"/>
      <c r="GQX14" s="86"/>
      <c r="GQY14" s="86"/>
      <c r="GQZ14" s="86"/>
      <c r="GRA14" s="86"/>
      <c r="GRB14" s="86"/>
      <c r="GRC14" s="86"/>
      <c r="GRD14" s="86"/>
      <c r="GRE14" s="86"/>
      <c r="GRF14" s="86"/>
      <c r="GRG14" s="86"/>
      <c r="GRH14" s="86"/>
      <c r="GRI14" s="86"/>
      <c r="GRJ14" s="86"/>
      <c r="GRK14" s="86"/>
      <c r="GRL14" s="86"/>
      <c r="GRM14" s="86"/>
      <c r="GRN14" s="86"/>
      <c r="GRO14" s="86"/>
      <c r="GRP14" s="86"/>
      <c r="GRQ14" s="86"/>
      <c r="GRR14" s="86"/>
      <c r="GRS14" s="86"/>
      <c r="GRT14" s="86"/>
      <c r="GRU14" s="86"/>
      <c r="GRV14" s="86"/>
      <c r="GRW14" s="86"/>
      <c r="GRX14" s="86"/>
      <c r="GRY14" s="86"/>
      <c r="GRZ14" s="86"/>
      <c r="GSA14" s="86"/>
      <c r="GSB14" s="86"/>
      <c r="GSC14" s="86"/>
      <c r="GSD14" s="86"/>
      <c r="GSE14" s="86"/>
      <c r="GSF14" s="86"/>
      <c r="GSG14" s="86"/>
      <c r="GSH14" s="86"/>
      <c r="GSI14" s="86"/>
      <c r="GSJ14" s="86"/>
      <c r="GSK14" s="86"/>
      <c r="GSL14" s="86"/>
      <c r="GSM14" s="86"/>
      <c r="GSN14" s="86"/>
      <c r="GSO14" s="86"/>
      <c r="GSP14" s="86"/>
      <c r="GSQ14" s="86"/>
      <c r="GSR14" s="86"/>
      <c r="GSS14" s="86"/>
      <c r="GST14" s="86"/>
      <c r="GSU14" s="86"/>
      <c r="GSV14" s="86"/>
      <c r="GSW14" s="86"/>
      <c r="GSX14" s="86"/>
      <c r="GSY14" s="86"/>
      <c r="GSZ14" s="86"/>
      <c r="GTA14" s="86"/>
      <c r="GTB14" s="86"/>
      <c r="GTC14" s="86"/>
      <c r="GTD14" s="86"/>
      <c r="GTE14" s="86"/>
      <c r="GTF14" s="86"/>
      <c r="GTG14" s="86"/>
      <c r="GTH14" s="86"/>
      <c r="GTI14" s="86"/>
      <c r="GTJ14" s="86"/>
      <c r="GTK14" s="86"/>
      <c r="GTL14" s="86"/>
      <c r="GTM14" s="86"/>
      <c r="GTN14" s="86"/>
      <c r="GTO14" s="86"/>
      <c r="GTP14" s="86"/>
      <c r="GTQ14" s="86"/>
      <c r="GTR14" s="86"/>
      <c r="GTS14" s="86"/>
      <c r="GTT14" s="86"/>
      <c r="GTU14" s="86"/>
      <c r="GTV14" s="86"/>
      <c r="GTW14" s="86"/>
      <c r="GTX14" s="86"/>
      <c r="GTY14" s="86"/>
      <c r="GTZ14" s="86"/>
      <c r="GUA14" s="86"/>
      <c r="GUB14" s="86"/>
      <c r="GUC14" s="86"/>
      <c r="GUD14" s="86"/>
      <c r="GUE14" s="86"/>
      <c r="GUF14" s="86"/>
      <c r="GUG14" s="86"/>
      <c r="GUH14" s="86"/>
      <c r="GUI14" s="86"/>
      <c r="GUJ14" s="86"/>
      <c r="GUK14" s="86"/>
      <c r="GUL14" s="86"/>
      <c r="GUM14" s="86"/>
      <c r="GUN14" s="86"/>
      <c r="GUO14" s="86"/>
      <c r="GUP14" s="86"/>
      <c r="GUQ14" s="86"/>
      <c r="GUR14" s="86"/>
      <c r="GUS14" s="86"/>
      <c r="GUT14" s="86"/>
      <c r="GUU14" s="86"/>
      <c r="GUV14" s="86"/>
      <c r="GUW14" s="86"/>
      <c r="GUX14" s="86"/>
      <c r="GUY14" s="86"/>
      <c r="GUZ14" s="86"/>
      <c r="GVA14" s="86"/>
      <c r="GVB14" s="86"/>
      <c r="GVC14" s="86"/>
      <c r="GVD14" s="86"/>
      <c r="GVE14" s="86"/>
      <c r="GVF14" s="86"/>
      <c r="GVG14" s="86"/>
      <c r="GVH14" s="86"/>
      <c r="GVI14" s="86"/>
      <c r="GVJ14" s="86"/>
      <c r="GVK14" s="86"/>
      <c r="GVL14" s="86"/>
      <c r="GVM14" s="86"/>
      <c r="GVN14" s="86"/>
      <c r="GVO14" s="86"/>
      <c r="GVP14" s="86"/>
      <c r="GVQ14" s="86"/>
      <c r="GVR14" s="86"/>
      <c r="GVS14" s="86"/>
      <c r="GVT14" s="86"/>
      <c r="GVU14" s="86"/>
      <c r="GVV14" s="86"/>
      <c r="GVW14" s="86"/>
      <c r="GVX14" s="86"/>
      <c r="GVY14" s="86"/>
      <c r="GVZ14" s="86"/>
      <c r="GWA14" s="86"/>
      <c r="GWB14" s="86"/>
      <c r="GWC14" s="86"/>
      <c r="GWD14" s="86"/>
      <c r="GWE14" s="86"/>
      <c r="GWF14" s="86"/>
      <c r="GWG14" s="86"/>
      <c r="GWH14" s="86"/>
      <c r="GWI14" s="86"/>
      <c r="GWJ14" s="86"/>
      <c r="GWK14" s="86"/>
      <c r="GWL14" s="86"/>
      <c r="GWM14" s="86"/>
      <c r="GWN14" s="86"/>
      <c r="GWO14" s="86"/>
      <c r="GWP14" s="86"/>
      <c r="GWQ14" s="86"/>
      <c r="GWR14" s="86"/>
      <c r="GWS14" s="86"/>
      <c r="GWT14" s="86"/>
      <c r="GWU14" s="86"/>
      <c r="GWV14" s="86"/>
      <c r="GWW14" s="86"/>
      <c r="GWX14" s="86"/>
      <c r="GWY14" s="86"/>
      <c r="GWZ14" s="86"/>
      <c r="GXA14" s="86"/>
      <c r="GXB14" s="86"/>
      <c r="GXC14" s="86"/>
      <c r="GXD14" s="86"/>
      <c r="GXE14" s="86"/>
      <c r="GXF14" s="86"/>
      <c r="GXG14" s="86"/>
      <c r="GXH14" s="86"/>
      <c r="GXI14" s="86"/>
      <c r="GXJ14" s="86"/>
      <c r="GXK14" s="86"/>
      <c r="GXL14" s="86"/>
      <c r="GXM14" s="86"/>
      <c r="GXN14" s="86"/>
      <c r="GXO14" s="86"/>
      <c r="GXP14" s="86"/>
      <c r="GXQ14" s="86"/>
      <c r="GXR14" s="86"/>
      <c r="GXS14" s="86"/>
      <c r="GXT14" s="86"/>
      <c r="GXU14" s="86"/>
      <c r="GXV14" s="86"/>
      <c r="GXW14" s="86"/>
      <c r="GXX14" s="86"/>
      <c r="GXY14" s="86"/>
      <c r="GXZ14" s="86"/>
      <c r="GYA14" s="86"/>
      <c r="GYB14" s="86"/>
      <c r="GYC14" s="86"/>
      <c r="GYD14" s="86"/>
      <c r="GYE14" s="86"/>
      <c r="GYF14" s="86"/>
      <c r="GYG14" s="86"/>
      <c r="GYH14" s="86"/>
      <c r="GYI14" s="86"/>
      <c r="GYJ14" s="86"/>
      <c r="GYK14" s="86"/>
      <c r="GYL14" s="86"/>
      <c r="GYM14" s="86"/>
      <c r="GYN14" s="86"/>
      <c r="GYO14" s="86"/>
      <c r="GYP14" s="86"/>
      <c r="GYQ14" s="86"/>
      <c r="GYR14" s="86"/>
      <c r="GYS14" s="86"/>
      <c r="GYT14" s="86"/>
      <c r="GYU14" s="86"/>
      <c r="GYV14" s="86"/>
      <c r="GYW14" s="86"/>
      <c r="GYX14" s="86"/>
      <c r="GYY14" s="86"/>
      <c r="GYZ14" s="86"/>
      <c r="GZA14" s="86"/>
      <c r="GZB14" s="86"/>
      <c r="GZC14" s="86"/>
      <c r="GZD14" s="86"/>
      <c r="GZE14" s="86"/>
      <c r="GZF14" s="86"/>
      <c r="GZG14" s="86"/>
      <c r="GZH14" s="86"/>
      <c r="GZI14" s="86"/>
      <c r="GZJ14" s="86"/>
      <c r="GZK14" s="86"/>
      <c r="GZL14" s="86"/>
      <c r="GZM14" s="86"/>
      <c r="GZN14" s="86"/>
      <c r="GZO14" s="86"/>
      <c r="GZP14" s="86"/>
      <c r="GZQ14" s="86"/>
      <c r="GZR14" s="86"/>
      <c r="GZS14" s="86"/>
      <c r="GZT14" s="86"/>
      <c r="GZU14" s="86"/>
      <c r="GZV14" s="86"/>
      <c r="GZW14" s="86"/>
      <c r="GZX14" s="86"/>
      <c r="GZY14" s="86"/>
      <c r="GZZ14" s="86"/>
      <c r="HAA14" s="86"/>
      <c r="HAB14" s="86"/>
      <c r="HAC14" s="86"/>
      <c r="HAD14" s="86"/>
      <c r="HAE14" s="86"/>
      <c r="HAF14" s="86"/>
      <c r="HAG14" s="86"/>
      <c r="HAH14" s="86"/>
      <c r="HAI14" s="86"/>
      <c r="HAJ14" s="86"/>
      <c r="HAK14" s="86"/>
      <c r="HAL14" s="86"/>
      <c r="HAM14" s="86"/>
      <c r="HAN14" s="86"/>
      <c r="HAO14" s="86"/>
      <c r="HAP14" s="86"/>
      <c r="HAQ14" s="86"/>
      <c r="HAR14" s="86"/>
      <c r="HAS14" s="86"/>
      <c r="HAT14" s="86"/>
      <c r="HAU14" s="86"/>
      <c r="HAV14" s="86"/>
      <c r="HAW14" s="86"/>
      <c r="HAX14" s="86"/>
      <c r="HAY14" s="86"/>
      <c r="HAZ14" s="86"/>
      <c r="HBA14" s="86"/>
      <c r="HBB14" s="86"/>
      <c r="HBC14" s="86"/>
      <c r="HBD14" s="86"/>
      <c r="HBE14" s="86"/>
      <c r="HBF14" s="86"/>
      <c r="HBG14" s="86"/>
      <c r="HBH14" s="86"/>
      <c r="HBI14" s="86"/>
      <c r="HBJ14" s="86"/>
      <c r="HBK14" s="86"/>
      <c r="HBL14" s="86"/>
      <c r="HBM14" s="86"/>
      <c r="HBN14" s="86"/>
      <c r="HBO14" s="86"/>
      <c r="HBP14" s="86"/>
      <c r="HBQ14" s="86"/>
      <c r="HBR14" s="86"/>
      <c r="HBS14" s="86"/>
      <c r="HBT14" s="86"/>
      <c r="HBU14" s="86"/>
      <c r="HBV14" s="86"/>
      <c r="HBW14" s="86"/>
      <c r="HBX14" s="86"/>
      <c r="HBY14" s="86"/>
      <c r="HBZ14" s="86"/>
      <c r="HCA14" s="86"/>
      <c r="HCB14" s="86"/>
      <c r="HCC14" s="86"/>
      <c r="HCD14" s="86"/>
      <c r="HCE14" s="86"/>
      <c r="HCF14" s="86"/>
      <c r="HCG14" s="86"/>
      <c r="HCH14" s="86"/>
      <c r="HCI14" s="86"/>
      <c r="HCJ14" s="86"/>
      <c r="HCK14" s="86"/>
      <c r="HCL14" s="86"/>
      <c r="HCM14" s="86"/>
      <c r="HCN14" s="86"/>
      <c r="HCO14" s="86"/>
      <c r="HCP14" s="86"/>
      <c r="HCQ14" s="86"/>
      <c r="HCR14" s="86"/>
      <c r="HCS14" s="86"/>
      <c r="HCT14" s="86"/>
      <c r="HCU14" s="86"/>
      <c r="HCV14" s="86"/>
      <c r="HCW14" s="86"/>
      <c r="HCX14" s="86"/>
      <c r="HCY14" s="86"/>
      <c r="HCZ14" s="86"/>
      <c r="HDA14" s="86"/>
      <c r="HDB14" s="86"/>
      <c r="HDC14" s="86"/>
      <c r="HDD14" s="86"/>
      <c r="HDE14" s="86"/>
      <c r="HDF14" s="86"/>
      <c r="HDG14" s="86"/>
      <c r="HDH14" s="86"/>
      <c r="HDI14" s="86"/>
      <c r="HDJ14" s="86"/>
      <c r="HDK14" s="86"/>
      <c r="HDL14" s="86"/>
      <c r="HDM14" s="86"/>
      <c r="HDN14" s="86"/>
      <c r="HDO14" s="86"/>
      <c r="HDP14" s="86"/>
      <c r="HDQ14" s="86"/>
      <c r="HDR14" s="86"/>
      <c r="HDS14" s="86"/>
      <c r="HDT14" s="86"/>
      <c r="HDU14" s="86"/>
      <c r="HDV14" s="86"/>
      <c r="HDW14" s="86"/>
      <c r="HDX14" s="86"/>
      <c r="HDY14" s="86"/>
      <c r="HDZ14" s="86"/>
      <c r="HEA14" s="86"/>
      <c r="HEB14" s="86"/>
      <c r="HEC14" s="86"/>
      <c r="HED14" s="86"/>
      <c r="HEE14" s="86"/>
      <c r="HEF14" s="86"/>
      <c r="HEG14" s="86"/>
      <c r="HEH14" s="86"/>
      <c r="HEI14" s="86"/>
      <c r="HEJ14" s="86"/>
      <c r="HEK14" s="86"/>
      <c r="HEL14" s="86"/>
      <c r="HEM14" s="86"/>
      <c r="HEN14" s="86"/>
      <c r="HEO14" s="86"/>
      <c r="HEP14" s="86"/>
      <c r="HEQ14" s="86"/>
      <c r="HER14" s="86"/>
      <c r="HES14" s="86"/>
      <c r="HET14" s="86"/>
      <c r="HEU14" s="86"/>
      <c r="HEV14" s="86"/>
      <c r="HEW14" s="86"/>
      <c r="HEX14" s="86"/>
      <c r="HEY14" s="86"/>
      <c r="HEZ14" s="86"/>
      <c r="HFA14" s="86"/>
      <c r="HFB14" s="86"/>
      <c r="HFC14" s="86"/>
      <c r="HFD14" s="86"/>
      <c r="HFE14" s="86"/>
      <c r="HFF14" s="86"/>
      <c r="HFG14" s="86"/>
      <c r="HFH14" s="86"/>
      <c r="HFI14" s="86"/>
      <c r="HFJ14" s="86"/>
      <c r="HFK14" s="86"/>
      <c r="HFL14" s="86"/>
      <c r="HFM14" s="86"/>
      <c r="HFN14" s="86"/>
      <c r="HFO14" s="86"/>
      <c r="HFP14" s="86"/>
      <c r="HFQ14" s="86"/>
      <c r="HFR14" s="86"/>
      <c r="HFS14" s="86"/>
      <c r="HFT14" s="86"/>
      <c r="HFU14" s="86"/>
      <c r="HFV14" s="86"/>
      <c r="HFW14" s="86"/>
      <c r="HFX14" s="86"/>
      <c r="HFY14" s="86"/>
      <c r="HFZ14" s="86"/>
      <c r="HGA14" s="86"/>
      <c r="HGB14" s="86"/>
      <c r="HGC14" s="86"/>
      <c r="HGD14" s="86"/>
      <c r="HGE14" s="86"/>
      <c r="HGF14" s="86"/>
      <c r="HGG14" s="86"/>
      <c r="HGH14" s="86"/>
      <c r="HGI14" s="86"/>
      <c r="HGJ14" s="86"/>
      <c r="HGK14" s="86"/>
      <c r="HGL14" s="86"/>
      <c r="HGM14" s="86"/>
      <c r="HGN14" s="86"/>
      <c r="HGO14" s="86"/>
      <c r="HGP14" s="86"/>
      <c r="HGQ14" s="86"/>
      <c r="HGR14" s="86"/>
      <c r="HGS14" s="86"/>
      <c r="HGT14" s="86"/>
      <c r="HGU14" s="86"/>
      <c r="HGV14" s="86"/>
      <c r="HGW14" s="86"/>
      <c r="HGX14" s="86"/>
      <c r="HGY14" s="86"/>
      <c r="HGZ14" s="86"/>
      <c r="HHA14" s="86"/>
      <c r="HHB14" s="86"/>
      <c r="HHC14" s="86"/>
      <c r="HHD14" s="86"/>
      <c r="HHE14" s="86"/>
      <c r="HHF14" s="86"/>
      <c r="HHG14" s="86"/>
      <c r="HHH14" s="86"/>
      <c r="HHI14" s="86"/>
      <c r="HHJ14" s="86"/>
      <c r="HHK14" s="86"/>
      <c r="HHL14" s="86"/>
      <c r="HHM14" s="86"/>
      <c r="HHN14" s="86"/>
      <c r="HHO14" s="86"/>
      <c r="HHP14" s="86"/>
      <c r="HHQ14" s="86"/>
      <c r="HHR14" s="86"/>
      <c r="HHS14" s="86"/>
      <c r="HHT14" s="86"/>
      <c r="HHU14" s="86"/>
      <c r="HHV14" s="86"/>
      <c r="HHW14" s="86"/>
      <c r="HHX14" s="86"/>
      <c r="HHY14" s="86"/>
      <c r="HHZ14" s="86"/>
      <c r="HIA14" s="86"/>
      <c r="HIB14" s="86"/>
      <c r="HIC14" s="86"/>
      <c r="HID14" s="86"/>
      <c r="HIE14" s="86"/>
      <c r="HIF14" s="86"/>
      <c r="HIG14" s="86"/>
      <c r="HIH14" s="86"/>
      <c r="HII14" s="86"/>
      <c r="HIJ14" s="86"/>
      <c r="HIK14" s="86"/>
      <c r="HIL14" s="86"/>
      <c r="HIM14" s="86"/>
      <c r="HIN14" s="86"/>
      <c r="HIO14" s="86"/>
      <c r="HIP14" s="86"/>
      <c r="HIQ14" s="86"/>
      <c r="HIR14" s="86"/>
      <c r="HIS14" s="86"/>
      <c r="HIT14" s="86"/>
      <c r="HIU14" s="86"/>
      <c r="HIV14" s="86"/>
      <c r="HIW14" s="86"/>
      <c r="HIX14" s="86"/>
      <c r="HIY14" s="86"/>
      <c r="HIZ14" s="86"/>
      <c r="HJA14" s="86"/>
      <c r="HJB14" s="86"/>
      <c r="HJC14" s="86"/>
      <c r="HJD14" s="86"/>
      <c r="HJE14" s="86"/>
      <c r="HJF14" s="86"/>
      <c r="HJG14" s="86"/>
      <c r="HJH14" s="86"/>
      <c r="HJI14" s="86"/>
      <c r="HJJ14" s="86"/>
      <c r="HJK14" s="86"/>
      <c r="HJL14" s="86"/>
      <c r="HJM14" s="86"/>
      <c r="HJN14" s="86"/>
      <c r="HJO14" s="86"/>
      <c r="HJP14" s="86"/>
      <c r="HJQ14" s="86"/>
      <c r="HJR14" s="86"/>
      <c r="HJS14" s="86"/>
      <c r="HJT14" s="86"/>
      <c r="HJU14" s="86"/>
      <c r="HJV14" s="86"/>
      <c r="HJW14" s="86"/>
      <c r="HJX14" s="86"/>
      <c r="HJY14" s="86"/>
      <c r="HJZ14" s="86"/>
      <c r="HKA14" s="86"/>
      <c r="HKB14" s="86"/>
      <c r="HKC14" s="86"/>
      <c r="HKD14" s="86"/>
      <c r="HKE14" s="86"/>
      <c r="HKF14" s="86"/>
      <c r="HKG14" s="86"/>
      <c r="HKH14" s="86"/>
      <c r="HKI14" s="86"/>
      <c r="HKJ14" s="86"/>
      <c r="HKK14" s="86"/>
      <c r="HKL14" s="86"/>
      <c r="HKM14" s="86"/>
      <c r="HKN14" s="86"/>
      <c r="HKO14" s="86"/>
      <c r="HKP14" s="86"/>
      <c r="HKQ14" s="86"/>
      <c r="HKR14" s="86"/>
      <c r="HKS14" s="86"/>
      <c r="HKT14" s="86"/>
      <c r="HKU14" s="86"/>
      <c r="HKV14" s="86"/>
      <c r="HKW14" s="86"/>
      <c r="HKX14" s="86"/>
      <c r="HKY14" s="86"/>
      <c r="HKZ14" s="86"/>
      <c r="HLA14" s="86"/>
      <c r="HLB14" s="86"/>
      <c r="HLC14" s="86"/>
      <c r="HLD14" s="86"/>
      <c r="HLE14" s="86"/>
      <c r="HLF14" s="86"/>
      <c r="HLG14" s="86"/>
      <c r="HLH14" s="86"/>
      <c r="HLI14" s="86"/>
      <c r="HLJ14" s="86"/>
      <c r="HLK14" s="86"/>
      <c r="HLL14" s="86"/>
      <c r="HLM14" s="86"/>
      <c r="HLN14" s="86"/>
      <c r="HLO14" s="86"/>
      <c r="HLP14" s="86"/>
      <c r="HLQ14" s="86"/>
      <c r="HLR14" s="86"/>
      <c r="HLS14" s="86"/>
      <c r="HLT14" s="86"/>
      <c r="HLU14" s="86"/>
      <c r="HLV14" s="86"/>
      <c r="HLW14" s="86"/>
      <c r="HLX14" s="86"/>
      <c r="HLY14" s="86"/>
      <c r="HLZ14" s="86"/>
      <c r="HMA14" s="86"/>
      <c r="HMB14" s="86"/>
      <c r="HMC14" s="86"/>
      <c r="HMD14" s="86"/>
      <c r="HME14" s="86"/>
      <c r="HMF14" s="86"/>
      <c r="HMG14" s="86"/>
      <c r="HMH14" s="86"/>
      <c r="HMI14" s="86"/>
      <c r="HMJ14" s="86"/>
      <c r="HMK14" s="86"/>
      <c r="HML14" s="86"/>
      <c r="HMM14" s="86"/>
      <c r="HMN14" s="86"/>
      <c r="HMO14" s="86"/>
      <c r="HMP14" s="86"/>
      <c r="HMQ14" s="86"/>
      <c r="HMR14" s="86"/>
      <c r="HMS14" s="86"/>
      <c r="HMT14" s="86"/>
      <c r="HMU14" s="86"/>
      <c r="HMV14" s="86"/>
      <c r="HMW14" s="86"/>
      <c r="HMX14" s="86"/>
      <c r="HMY14" s="86"/>
      <c r="HMZ14" s="86"/>
      <c r="HNA14" s="86"/>
      <c r="HNB14" s="86"/>
      <c r="HNC14" s="86"/>
      <c r="HND14" s="86"/>
      <c r="HNE14" s="86"/>
      <c r="HNF14" s="86"/>
      <c r="HNG14" s="86"/>
      <c r="HNH14" s="86"/>
      <c r="HNI14" s="86"/>
      <c r="HNJ14" s="86"/>
      <c r="HNK14" s="86"/>
      <c r="HNL14" s="86"/>
      <c r="HNM14" s="86"/>
      <c r="HNN14" s="86"/>
      <c r="HNO14" s="86"/>
      <c r="HNP14" s="86"/>
      <c r="HNQ14" s="86"/>
      <c r="HNR14" s="86"/>
      <c r="HNS14" s="86"/>
      <c r="HNT14" s="86"/>
      <c r="HNU14" s="86"/>
      <c r="HNV14" s="86"/>
      <c r="HNW14" s="86"/>
      <c r="HNX14" s="86"/>
      <c r="HNY14" s="86"/>
      <c r="HNZ14" s="86"/>
      <c r="HOA14" s="86"/>
      <c r="HOB14" s="86"/>
      <c r="HOC14" s="86"/>
      <c r="HOD14" s="86"/>
      <c r="HOE14" s="86"/>
      <c r="HOF14" s="86"/>
      <c r="HOG14" s="86"/>
      <c r="HOH14" s="86"/>
      <c r="HOI14" s="86"/>
      <c r="HOJ14" s="86"/>
      <c r="HOK14" s="86"/>
      <c r="HOL14" s="86"/>
      <c r="HOM14" s="86"/>
      <c r="HON14" s="86"/>
      <c r="HOO14" s="86"/>
      <c r="HOP14" s="86"/>
      <c r="HOQ14" s="86"/>
      <c r="HOR14" s="86"/>
      <c r="HOS14" s="86"/>
      <c r="HOT14" s="86"/>
      <c r="HOU14" s="86"/>
      <c r="HOV14" s="86"/>
      <c r="HOW14" s="86"/>
      <c r="HOX14" s="86"/>
      <c r="HOY14" s="86"/>
      <c r="HOZ14" s="86"/>
      <c r="HPA14" s="86"/>
      <c r="HPB14" s="86"/>
      <c r="HPC14" s="86"/>
      <c r="HPD14" s="86"/>
      <c r="HPE14" s="86"/>
      <c r="HPF14" s="86"/>
      <c r="HPG14" s="86"/>
      <c r="HPH14" s="86"/>
      <c r="HPI14" s="86"/>
      <c r="HPJ14" s="86"/>
      <c r="HPK14" s="86"/>
      <c r="HPL14" s="86"/>
      <c r="HPM14" s="86"/>
      <c r="HPN14" s="86"/>
      <c r="HPO14" s="86"/>
      <c r="HPP14" s="86"/>
      <c r="HPQ14" s="86"/>
      <c r="HPR14" s="86"/>
      <c r="HPS14" s="86"/>
      <c r="HPT14" s="86"/>
      <c r="HPU14" s="86"/>
      <c r="HPV14" s="86"/>
      <c r="HPW14" s="86"/>
      <c r="HPX14" s="86"/>
      <c r="HPY14" s="86"/>
      <c r="HPZ14" s="86"/>
      <c r="HQA14" s="86"/>
      <c r="HQB14" s="86"/>
      <c r="HQC14" s="86"/>
      <c r="HQD14" s="86"/>
      <c r="HQE14" s="86"/>
      <c r="HQF14" s="86"/>
      <c r="HQG14" s="86"/>
      <c r="HQH14" s="86"/>
      <c r="HQI14" s="86"/>
      <c r="HQJ14" s="86"/>
      <c r="HQK14" s="86"/>
      <c r="HQL14" s="86"/>
      <c r="HQM14" s="86"/>
      <c r="HQN14" s="86"/>
      <c r="HQO14" s="86"/>
      <c r="HQP14" s="86"/>
      <c r="HQQ14" s="86"/>
      <c r="HQR14" s="86"/>
      <c r="HQS14" s="86"/>
      <c r="HQT14" s="86"/>
      <c r="HQU14" s="86"/>
      <c r="HQV14" s="86"/>
      <c r="HQW14" s="86"/>
      <c r="HQX14" s="86"/>
      <c r="HQY14" s="86"/>
      <c r="HQZ14" s="86"/>
      <c r="HRA14" s="86"/>
      <c r="HRB14" s="86"/>
      <c r="HRC14" s="86"/>
      <c r="HRD14" s="86"/>
      <c r="HRE14" s="86"/>
      <c r="HRF14" s="86"/>
      <c r="HRG14" s="86"/>
      <c r="HRH14" s="86"/>
      <c r="HRI14" s="86"/>
      <c r="HRJ14" s="86"/>
      <c r="HRK14" s="86"/>
      <c r="HRL14" s="86"/>
      <c r="HRM14" s="86"/>
      <c r="HRN14" s="86"/>
      <c r="HRO14" s="86"/>
      <c r="HRP14" s="86"/>
      <c r="HRQ14" s="86"/>
      <c r="HRR14" s="86"/>
      <c r="HRS14" s="86"/>
      <c r="HRT14" s="86"/>
      <c r="HRU14" s="86"/>
      <c r="HRV14" s="86"/>
      <c r="HRW14" s="86"/>
      <c r="HRX14" s="86"/>
      <c r="HRY14" s="86"/>
      <c r="HRZ14" s="86"/>
      <c r="HSA14" s="86"/>
      <c r="HSB14" s="86"/>
      <c r="HSC14" s="86"/>
      <c r="HSD14" s="86"/>
      <c r="HSE14" s="86"/>
      <c r="HSF14" s="86"/>
      <c r="HSG14" s="86"/>
      <c r="HSH14" s="86"/>
      <c r="HSI14" s="86"/>
      <c r="HSJ14" s="86"/>
      <c r="HSK14" s="86"/>
      <c r="HSL14" s="86"/>
      <c r="HSM14" s="86"/>
      <c r="HSN14" s="86"/>
      <c r="HSO14" s="86"/>
      <c r="HSP14" s="86"/>
      <c r="HSQ14" s="86"/>
      <c r="HSR14" s="86"/>
      <c r="HSS14" s="86"/>
      <c r="HST14" s="86"/>
      <c r="HSU14" s="86"/>
      <c r="HSV14" s="86"/>
      <c r="HSW14" s="86"/>
      <c r="HSX14" s="86"/>
      <c r="HSY14" s="86"/>
      <c r="HSZ14" s="86"/>
      <c r="HTA14" s="86"/>
      <c r="HTB14" s="86"/>
      <c r="HTC14" s="86"/>
      <c r="HTD14" s="86"/>
      <c r="HTE14" s="86"/>
      <c r="HTF14" s="86"/>
      <c r="HTG14" s="86"/>
      <c r="HTH14" s="86"/>
      <c r="HTI14" s="86"/>
      <c r="HTJ14" s="86"/>
      <c r="HTK14" s="86"/>
      <c r="HTL14" s="86"/>
      <c r="HTM14" s="86"/>
      <c r="HTN14" s="86"/>
      <c r="HTO14" s="86"/>
      <c r="HTP14" s="86"/>
      <c r="HTQ14" s="86"/>
      <c r="HTR14" s="86"/>
      <c r="HTS14" s="86"/>
      <c r="HTT14" s="86"/>
      <c r="HTU14" s="86"/>
      <c r="HTV14" s="86"/>
      <c r="HTW14" s="86"/>
      <c r="HTX14" s="86"/>
      <c r="HTY14" s="86"/>
      <c r="HTZ14" s="86"/>
      <c r="HUA14" s="86"/>
      <c r="HUB14" s="86"/>
      <c r="HUC14" s="86"/>
      <c r="HUD14" s="86"/>
      <c r="HUE14" s="86"/>
      <c r="HUF14" s="86"/>
      <c r="HUG14" s="86"/>
      <c r="HUH14" s="86"/>
      <c r="HUI14" s="86"/>
      <c r="HUJ14" s="86"/>
      <c r="HUK14" s="86"/>
      <c r="HUL14" s="86"/>
      <c r="HUM14" s="86"/>
      <c r="HUN14" s="86"/>
      <c r="HUO14" s="86"/>
      <c r="HUP14" s="86"/>
      <c r="HUQ14" s="86"/>
      <c r="HUR14" s="86"/>
      <c r="HUS14" s="86"/>
      <c r="HUT14" s="86"/>
      <c r="HUU14" s="86"/>
      <c r="HUV14" s="86"/>
      <c r="HUW14" s="86"/>
      <c r="HUX14" s="86"/>
      <c r="HUY14" s="86"/>
      <c r="HUZ14" s="86"/>
      <c r="HVA14" s="86"/>
      <c r="HVB14" s="86"/>
      <c r="HVC14" s="86"/>
      <c r="HVD14" s="86"/>
      <c r="HVE14" s="86"/>
      <c r="HVF14" s="86"/>
      <c r="HVG14" s="86"/>
      <c r="HVH14" s="86"/>
      <c r="HVI14" s="86"/>
      <c r="HVJ14" s="86"/>
      <c r="HVK14" s="86"/>
      <c r="HVL14" s="86"/>
      <c r="HVM14" s="86"/>
      <c r="HVN14" s="86"/>
      <c r="HVO14" s="86"/>
      <c r="HVP14" s="86"/>
      <c r="HVQ14" s="86"/>
      <c r="HVR14" s="86"/>
      <c r="HVS14" s="86"/>
      <c r="HVT14" s="86"/>
      <c r="HVU14" s="86"/>
      <c r="HVV14" s="86"/>
      <c r="HVW14" s="86"/>
      <c r="HVX14" s="86"/>
      <c r="HVY14" s="86"/>
      <c r="HVZ14" s="86"/>
      <c r="HWA14" s="86"/>
      <c r="HWB14" s="86"/>
      <c r="HWC14" s="86"/>
      <c r="HWD14" s="86"/>
      <c r="HWE14" s="86"/>
      <c r="HWF14" s="86"/>
      <c r="HWG14" s="86"/>
      <c r="HWH14" s="86"/>
      <c r="HWI14" s="86"/>
      <c r="HWJ14" s="86"/>
      <c r="HWK14" s="86"/>
      <c r="HWL14" s="86"/>
      <c r="HWM14" s="86"/>
      <c r="HWN14" s="86"/>
      <c r="HWO14" s="86"/>
      <c r="HWP14" s="86"/>
      <c r="HWQ14" s="86"/>
      <c r="HWR14" s="86"/>
      <c r="HWS14" s="86"/>
      <c r="HWT14" s="86"/>
      <c r="HWU14" s="86"/>
      <c r="HWV14" s="86"/>
      <c r="HWW14" s="86"/>
      <c r="HWX14" s="86"/>
      <c r="HWY14" s="86"/>
      <c r="HWZ14" s="86"/>
      <c r="HXA14" s="86"/>
      <c r="HXB14" s="86"/>
      <c r="HXC14" s="86"/>
      <c r="HXD14" s="86"/>
      <c r="HXE14" s="86"/>
      <c r="HXF14" s="86"/>
      <c r="HXG14" s="86"/>
      <c r="HXH14" s="86"/>
      <c r="HXI14" s="86"/>
      <c r="HXJ14" s="86"/>
      <c r="HXK14" s="86"/>
      <c r="HXL14" s="86"/>
      <c r="HXM14" s="86"/>
      <c r="HXN14" s="86"/>
      <c r="HXO14" s="86"/>
      <c r="HXP14" s="86"/>
      <c r="HXQ14" s="86"/>
      <c r="HXR14" s="86"/>
      <c r="HXS14" s="86"/>
      <c r="HXT14" s="86"/>
      <c r="HXU14" s="86"/>
      <c r="HXV14" s="86"/>
      <c r="HXW14" s="86"/>
      <c r="HXX14" s="86"/>
      <c r="HXY14" s="86"/>
      <c r="HXZ14" s="86"/>
      <c r="HYA14" s="86"/>
      <c r="HYB14" s="86"/>
      <c r="HYC14" s="86"/>
      <c r="HYD14" s="86"/>
      <c r="HYE14" s="86"/>
      <c r="HYF14" s="86"/>
      <c r="HYG14" s="86"/>
      <c r="HYH14" s="86"/>
      <c r="HYI14" s="86"/>
      <c r="HYJ14" s="86"/>
      <c r="HYK14" s="86"/>
      <c r="HYL14" s="86"/>
      <c r="HYM14" s="86"/>
      <c r="HYN14" s="86"/>
      <c r="HYO14" s="86"/>
      <c r="HYP14" s="86"/>
      <c r="HYQ14" s="86"/>
      <c r="HYR14" s="86"/>
      <c r="HYS14" s="86"/>
      <c r="HYT14" s="86"/>
      <c r="HYU14" s="86"/>
      <c r="HYV14" s="86"/>
      <c r="HYW14" s="86"/>
      <c r="HYX14" s="86"/>
      <c r="HYY14" s="86"/>
      <c r="HYZ14" s="86"/>
      <c r="HZA14" s="86"/>
      <c r="HZB14" s="86"/>
      <c r="HZC14" s="86"/>
      <c r="HZD14" s="86"/>
      <c r="HZE14" s="86"/>
      <c r="HZF14" s="86"/>
      <c r="HZG14" s="86"/>
      <c r="HZH14" s="86"/>
      <c r="HZI14" s="86"/>
      <c r="HZJ14" s="86"/>
      <c r="HZK14" s="86"/>
      <c r="HZL14" s="86"/>
      <c r="HZM14" s="86"/>
      <c r="HZN14" s="86"/>
      <c r="HZO14" s="86"/>
      <c r="HZP14" s="86"/>
      <c r="HZQ14" s="86"/>
      <c r="HZR14" s="86"/>
      <c r="HZS14" s="86"/>
      <c r="HZT14" s="86"/>
      <c r="HZU14" s="86"/>
      <c r="HZV14" s="86"/>
      <c r="HZW14" s="86"/>
      <c r="HZX14" s="86"/>
      <c r="HZY14" s="86"/>
      <c r="HZZ14" s="86"/>
      <c r="IAA14" s="86"/>
      <c r="IAB14" s="86"/>
      <c r="IAC14" s="86"/>
      <c r="IAD14" s="86"/>
      <c r="IAE14" s="86"/>
      <c r="IAF14" s="86"/>
      <c r="IAG14" s="86"/>
      <c r="IAH14" s="86"/>
      <c r="IAI14" s="86"/>
      <c r="IAJ14" s="86"/>
      <c r="IAK14" s="86"/>
      <c r="IAL14" s="86"/>
      <c r="IAM14" s="86"/>
      <c r="IAN14" s="86"/>
      <c r="IAO14" s="86"/>
      <c r="IAP14" s="86"/>
      <c r="IAQ14" s="86"/>
      <c r="IAR14" s="86"/>
      <c r="IAS14" s="86"/>
      <c r="IAT14" s="86"/>
      <c r="IAU14" s="86"/>
      <c r="IAV14" s="86"/>
      <c r="IAW14" s="86"/>
      <c r="IAX14" s="86"/>
      <c r="IAY14" s="86"/>
      <c r="IAZ14" s="86"/>
      <c r="IBA14" s="86"/>
      <c r="IBB14" s="86"/>
      <c r="IBC14" s="86"/>
      <c r="IBD14" s="86"/>
      <c r="IBE14" s="86"/>
      <c r="IBF14" s="86"/>
      <c r="IBG14" s="86"/>
      <c r="IBH14" s="86"/>
      <c r="IBI14" s="86"/>
      <c r="IBJ14" s="86"/>
      <c r="IBK14" s="86"/>
      <c r="IBL14" s="86"/>
      <c r="IBM14" s="86"/>
      <c r="IBN14" s="86"/>
      <c r="IBO14" s="86"/>
      <c r="IBP14" s="86"/>
      <c r="IBQ14" s="86"/>
      <c r="IBR14" s="86"/>
      <c r="IBS14" s="86"/>
      <c r="IBT14" s="86"/>
      <c r="IBU14" s="86"/>
      <c r="IBV14" s="86"/>
      <c r="IBW14" s="86"/>
      <c r="IBX14" s="86"/>
      <c r="IBY14" s="86"/>
      <c r="IBZ14" s="86"/>
      <c r="ICA14" s="86"/>
      <c r="ICB14" s="86"/>
      <c r="ICC14" s="86"/>
      <c r="ICD14" s="86"/>
      <c r="ICE14" s="86"/>
      <c r="ICF14" s="86"/>
      <c r="ICG14" s="86"/>
      <c r="ICH14" s="86"/>
      <c r="ICI14" s="86"/>
      <c r="ICJ14" s="86"/>
      <c r="ICK14" s="86"/>
      <c r="ICL14" s="86"/>
      <c r="ICM14" s="86"/>
      <c r="ICN14" s="86"/>
      <c r="ICO14" s="86"/>
      <c r="ICP14" s="86"/>
      <c r="ICQ14" s="86"/>
      <c r="ICR14" s="86"/>
      <c r="ICS14" s="86"/>
      <c r="ICT14" s="86"/>
      <c r="ICU14" s="86"/>
      <c r="ICV14" s="86"/>
      <c r="ICW14" s="86"/>
      <c r="ICX14" s="86"/>
      <c r="ICY14" s="86"/>
      <c r="ICZ14" s="86"/>
      <c r="IDA14" s="86"/>
      <c r="IDB14" s="86"/>
      <c r="IDC14" s="86"/>
      <c r="IDD14" s="86"/>
      <c r="IDE14" s="86"/>
      <c r="IDF14" s="86"/>
      <c r="IDG14" s="86"/>
      <c r="IDH14" s="86"/>
      <c r="IDI14" s="86"/>
      <c r="IDJ14" s="86"/>
      <c r="IDK14" s="86"/>
      <c r="IDL14" s="86"/>
      <c r="IDM14" s="86"/>
      <c r="IDN14" s="86"/>
      <c r="IDO14" s="86"/>
      <c r="IDP14" s="86"/>
      <c r="IDQ14" s="86"/>
      <c r="IDR14" s="86"/>
      <c r="IDS14" s="86"/>
      <c r="IDT14" s="86"/>
      <c r="IDU14" s="86"/>
      <c r="IDV14" s="86"/>
      <c r="IDW14" s="86"/>
      <c r="IDX14" s="86"/>
      <c r="IDY14" s="86"/>
      <c r="IDZ14" s="86"/>
      <c r="IEA14" s="86"/>
      <c r="IEB14" s="86"/>
      <c r="IEC14" s="86"/>
      <c r="IED14" s="86"/>
      <c r="IEE14" s="86"/>
      <c r="IEF14" s="86"/>
      <c r="IEG14" s="86"/>
      <c r="IEH14" s="86"/>
      <c r="IEI14" s="86"/>
      <c r="IEJ14" s="86"/>
      <c r="IEK14" s="86"/>
      <c r="IEL14" s="86"/>
      <c r="IEM14" s="86"/>
      <c r="IEN14" s="86"/>
      <c r="IEO14" s="86"/>
      <c r="IEP14" s="86"/>
      <c r="IEQ14" s="86"/>
      <c r="IER14" s="86"/>
      <c r="IES14" s="86"/>
      <c r="IET14" s="86"/>
      <c r="IEU14" s="86"/>
      <c r="IEV14" s="86"/>
      <c r="IEW14" s="86"/>
      <c r="IEX14" s="86"/>
      <c r="IEY14" s="86"/>
      <c r="IEZ14" s="86"/>
      <c r="IFA14" s="86"/>
      <c r="IFB14" s="86"/>
      <c r="IFC14" s="86"/>
      <c r="IFD14" s="86"/>
      <c r="IFE14" s="86"/>
      <c r="IFF14" s="86"/>
      <c r="IFG14" s="86"/>
      <c r="IFH14" s="86"/>
      <c r="IFI14" s="86"/>
      <c r="IFJ14" s="86"/>
      <c r="IFK14" s="86"/>
      <c r="IFL14" s="86"/>
      <c r="IFM14" s="86"/>
      <c r="IFN14" s="86"/>
      <c r="IFO14" s="86"/>
      <c r="IFP14" s="86"/>
      <c r="IFQ14" s="86"/>
      <c r="IFR14" s="86"/>
      <c r="IFS14" s="86"/>
      <c r="IFT14" s="86"/>
      <c r="IFU14" s="86"/>
      <c r="IFV14" s="86"/>
      <c r="IFW14" s="86"/>
      <c r="IFX14" s="86"/>
      <c r="IFY14" s="86"/>
      <c r="IFZ14" s="86"/>
      <c r="IGA14" s="86"/>
      <c r="IGB14" s="86"/>
      <c r="IGC14" s="86"/>
      <c r="IGD14" s="86"/>
      <c r="IGE14" s="86"/>
      <c r="IGF14" s="86"/>
      <c r="IGG14" s="86"/>
      <c r="IGH14" s="86"/>
      <c r="IGI14" s="86"/>
      <c r="IGJ14" s="86"/>
      <c r="IGK14" s="86"/>
      <c r="IGL14" s="86"/>
      <c r="IGM14" s="86"/>
      <c r="IGN14" s="86"/>
      <c r="IGO14" s="86"/>
      <c r="IGP14" s="86"/>
      <c r="IGQ14" s="86"/>
      <c r="IGR14" s="86"/>
      <c r="IGS14" s="86"/>
      <c r="IGT14" s="86"/>
      <c r="IGU14" s="86"/>
      <c r="IGV14" s="86"/>
      <c r="IGW14" s="86"/>
      <c r="IGX14" s="86"/>
      <c r="IGY14" s="86"/>
      <c r="IGZ14" s="86"/>
      <c r="IHA14" s="86"/>
      <c r="IHB14" s="86"/>
      <c r="IHC14" s="86"/>
      <c r="IHD14" s="86"/>
      <c r="IHE14" s="86"/>
      <c r="IHF14" s="86"/>
      <c r="IHG14" s="86"/>
      <c r="IHH14" s="86"/>
      <c r="IHI14" s="86"/>
      <c r="IHJ14" s="86"/>
      <c r="IHK14" s="86"/>
      <c r="IHL14" s="86"/>
      <c r="IHM14" s="86"/>
      <c r="IHN14" s="86"/>
      <c r="IHO14" s="86"/>
      <c r="IHP14" s="86"/>
      <c r="IHQ14" s="86"/>
      <c r="IHR14" s="86"/>
      <c r="IHS14" s="86"/>
      <c r="IHT14" s="86"/>
      <c r="IHU14" s="86"/>
      <c r="IHV14" s="86"/>
      <c r="IHW14" s="86"/>
      <c r="IHX14" s="86"/>
      <c r="IHY14" s="86"/>
      <c r="IHZ14" s="86"/>
      <c r="IIA14" s="86"/>
      <c r="IIB14" s="86"/>
      <c r="IIC14" s="86"/>
      <c r="IID14" s="86"/>
      <c r="IIE14" s="86"/>
      <c r="IIF14" s="86"/>
      <c r="IIG14" s="86"/>
      <c r="IIH14" s="86"/>
      <c r="III14" s="86"/>
      <c r="IIJ14" s="86"/>
      <c r="IIK14" s="86"/>
      <c r="IIL14" s="86"/>
      <c r="IIM14" s="86"/>
      <c r="IIN14" s="86"/>
      <c r="IIO14" s="86"/>
      <c r="IIP14" s="86"/>
      <c r="IIQ14" s="86"/>
      <c r="IIR14" s="86"/>
      <c r="IIS14" s="86"/>
      <c r="IIT14" s="86"/>
      <c r="IIU14" s="86"/>
      <c r="IIV14" s="86"/>
      <c r="IIW14" s="86"/>
      <c r="IIX14" s="86"/>
      <c r="IIY14" s="86"/>
      <c r="IIZ14" s="86"/>
      <c r="IJA14" s="86"/>
      <c r="IJB14" s="86"/>
      <c r="IJC14" s="86"/>
      <c r="IJD14" s="86"/>
      <c r="IJE14" s="86"/>
      <c r="IJF14" s="86"/>
      <c r="IJG14" s="86"/>
      <c r="IJH14" s="86"/>
      <c r="IJI14" s="86"/>
      <c r="IJJ14" s="86"/>
      <c r="IJK14" s="86"/>
      <c r="IJL14" s="86"/>
      <c r="IJM14" s="86"/>
      <c r="IJN14" s="86"/>
      <c r="IJO14" s="86"/>
      <c r="IJP14" s="86"/>
      <c r="IJQ14" s="86"/>
      <c r="IJR14" s="86"/>
      <c r="IJS14" s="86"/>
      <c r="IJT14" s="86"/>
      <c r="IJU14" s="86"/>
      <c r="IJV14" s="86"/>
      <c r="IJW14" s="86"/>
      <c r="IJX14" s="86"/>
      <c r="IJY14" s="86"/>
      <c r="IJZ14" s="86"/>
      <c r="IKA14" s="86"/>
      <c r="IKB14" s="86"/>
      <c r="IKC14" s="86"/>
      <c r="IKD14" s="86"/>
      <c r="IKE14" s="86"/>
      <c r="IKF14" s="86"/>
      <c r="IKG14" s="86"/>
      <c r="IKH14" s="86"/>
      <c r="IKI14" s="86"/>
      <c r="IKJ14" s="86"/>
      <c r="IKK14" s="86"/>
      <c r="IKL14" s="86"/>
      <c r="IKM14" s="86"/>
      <c r="IKN14" s="86"/>
      <c r="IKO14" s="86"/>
      <c r="IKP14" s="86"/>
      <c r="IKQ14" s="86"/>
      <c r="IKR14" s="86"/>
      <c r="IKS14" s="86"/>
      <c r="IKT14" s="86"/>
      <c r="IKU14" s="86"/>
      <c r="IKV14" s="86"/>
      <c r="IKW14" s="86"/>
      <c r="IKX14" s="86"/>
      <c r="IKY14" s="86"/>
      <c r="IKZ14" s="86"/>
      <c r="ILA14" s="86"/>
      <c r="ILB14" s="86"/>
      <c r="ILC14" s="86"/>
      <c r="ILD14" s="86"/>
      <c r="ILE14" s="86"/>
      <c r="ILF14" s="86"/>
      <c r="ILG14" s="86"/>
      <c r="ILH14" s="86"/>
      <c r="ILI14" s="86"/>
      <c r="ILJ14" s="86"/>
      <c r="ILK14" s="86"/>
      <c r="ILL14" s="86"/>
      <c r="ILM14" s="86"/>
      <c r="ILN14" s="86"/>
      <c r="ILO14" s="86"/>
      <c r="ILP14" s="86"/>
      <c r="ILQ14" s="86"/>
      <c r="ILR14" s="86"/>
      <c r="ILS14" s="86"/>
      <c r="ILT14" s="86"/>
      <c r="ILU14" s="86"/>
      <c r="ILV14" s="86"/>
      <c r="ILW14" s="86"/>
      <c r="ILX14" s="86"/>
      <c r="ILY14" s="86"/>
      <c r="ILZ14" s="86"/>
      <c r="IMA14" s="86"/>
      <c r="IMB14" s="86"/>
      <c r="IMC14" s="86"/>
      <c r="IMD14" s="86"/>
      <c r="IME14" s="86"/>
      <c r="IMF14" s="86"/>
      <c r="IMG14" s="86"/>
      <c r="IMH14" s="86"/>
      <c r="IMI14" s="86"/>
      <c r="IMJ14" s="86"/>
      <c r="IMK14" s="86"/>
      <c r="IML14" s="86"/>
      <c r="IMM14" s="86"/>
      <c r="IMN14" s="86"/>
      <c r="IMO14" s="86"/>
      <c r="IMP14" s="86"/>
      <c r="IMQ14" s="86"/>
      <c r="IMR14" s="86"/>
      <c r="IMS14" s="86"/>
      <c r="IMT14" s="86"/>
      <c r="IMU14" s="86"/>
      <c r="IMV14" s="86"/>
      <c r="IMW14" s="86"/>
      <c r="IMX14" s="86"/>
      <c r="IMY14" s="86"/>
      <c r="IMZ14" s="86"/>
      <c r="INA14" s="86"/>
      <c r="INB14" s="86"/>
      <c r="INC14" s="86"/>
      <c r="IND14" s="86"/>
      <c r="INE14" s="86"/>
      <c r="INF14" s="86"/>
      <c r="ING14" s="86"/>
      <c r="INH14" s="86"/>
      <c r="INI14" s="86"/>
      <c r="INJ14" s="86"/>
      <c r="INK14" s="86"/>
      <c r="INL14" s="86"/>
      <c r="INM14" s="86"/>
      <c r="INN14" s="86"/>
      <c r="INO14" s="86"/>
      <c r="INP14" s="86"/>
      <c r="INQ14" s="86"/>
      <c r="INR14" s="86"/>
      <c r="INS14" s="86"/>
      <c r="INT14" s="86"/>
      <c r="INU14" s="86"/>
      <c r="INV14" s="86"/>
      <c r="INW14" s="86"/>
      <c r="INX14" s="86"/>
      <c r="INY14" s="86"/>
      <c r="INZ14" s="86"/>
      <c r="IOA14" s="86"/>
      <c r="IOB14" s="86"/>
      <c r="IOC14" s="86"/>
      <c r="IOD14" s="86"/>
      <c r="IOE14" s="86"/>
      <c r="IOF14" s="86"/>
      <c r="IOG14" s="86"/>
      <c r="IOH14" s="86"/>
      <c r="IOI14" s="86"/>
      <c r="IOJ14" s="86"/>
      <c r="IOK14" s="86"/>
      <c r="IOL14" s="86"/>
      <c r="IOM14" s="86"/>
      <c r="ION14" s="86"/>
      <c r="IOO14" s="86"/>
      <c r="IOP14" s="86"/>
      <c r="IOQ14" s="86"/>
      <c r="IOR14" s="86"/>
      <c r="IOS14" s="86"/>
      <c r="IOT14" s="86"/>
      <c r="IOU14" s="86"/>
      <c r="IOV14" s="86"/>
      <c r="IOW14" s="86"/>
      <c r="IOX14" s="86"/>
      <c r="IOY14" s="86"/>
      <c r="IOZ14" s="86"/>
      <c r="IPA14" s="86"/>
      <c r="IPB14" s="86"/>
      <c r="IPC14" s="86"/>
      <c r="IPD14" s="86"/>
      <c r="IPE14" s="86"/>
      <c r="IPF14" s="86"/>
      <c r="IPG14" s="86"/>
      <c r="IPH14" s="86"/>
      <c r="IPI14" s="86"/>
      <c r="IPJ14" s="86"/>
      <c r="IPK14" s="86"/>
      <c r="IPL14" s="86"/>
      <c r="IPM14" s="86"/>
      <c r="IPN14" s="86"/>
      <c r="IPO14" s="86"/>
      <c r="IPP14" s="86"/>
      <c r="IPQ14" s="86"/>
      <c r="IPR14" s="86"/>
      <c r="IPS14" s="86"/>
      <c r="IPT14" s="86"/>
      <c r="IPU14" s="86"/>
      <c r="IPV14" s="86"/>
      <c r="IPW14" s="86"/>
      <c r="IPX14" s="86"/>
      <c r="IPY14" s="86"/>
      <c r="IPZ14" s="86"/>
      <c r="IQA14" s="86"/>
      <c r="IQB14" s="86"/>
      <c r="IQC14" s="86"/>
      <c r="IQD14" s="86"/>
      <c r="IQE14" s="86"/>
      <c r="IQF14" s="86"/>
      <c r="IQG14" s="86"/>
      <c r="IQH14" s="86"/>
      <c r="IQI14" s="86"/>
      <c r="IQJ14" s="86"/>
      <c r="IQK14" s="86"/>
      <c r="IQL14" s="86"/>
      <c r="IQM14" s="86"/>
      <c r="IQN14" s="86"/>
      <c r="IQO14" s="86"/>
      <c r="IQP14" s="86"/>
      <c r="IQQ14" s="86"/>
      <c r="IQR14" s="86"/>
      <c r="IQS14" s="86"/>
      <c r="IQT14" s="86"/>
      <c r="IQU14" s="86"/>
      <c r="IQV14" s="86"/>
      <c r="IQW14" s="86"/>
      <c r="IQX14" s="86"/>
      <c r="IQY14" s="86"/>
      <c r="IQZ14" s="86"/>
      <c r="IRA14" s="86"/>
      <c r="IRB14" s="86"/>
      <c r="IRC14" s="86"/>
      <c r="IRD14" s="86"/>
      <c r="IRE14" s="86"/>
      <c r="IRF14" s="86"/>
      <c r="IRG14" s="86"/>
      <c r="IRH14" s="86"/>
      <c r="IRI14" s="86"/>
      <c r="IRJ14" s="86"/>
      <c r="IRK14" s="86"/>
      <c r="IRL14" s="86"/>
      <c r="IRM14" s="86"/>
      <c r="IRN14" s="86"/>
      <c r="IRO14" s="86"/>
      <c r="IRP14" s="86"/>
      <c r="IRQ14" s="86"/>
      <c r="IRR14" s="86"/>
      <c r="IRS14" s="86"/>
      <c r="IRT14" s="86"/>
      <c r="IRU14" s="86"/>
      <c r="IRV14" s="86"/>
      <c r="IRW14" s="86"/>
      <c r="IRX14" s="86"/>
      <c r="IRY14" s="86"/>
      <c r="IRZ14" s="86"/>
      <c r="ISA14" s="86"/>
      <c r="ISB14" s="86"/>
      <c r="ISC14" s="86"/>
      <c r="ISD14" s="86"/>
      <c r="ISE14" s="86"/>
      <c r="ISF14" s="86"/>
      <c r="ISG14" s="86"/>
      <c r="ISH14" s="86"/>
      <c r="ISI14" s="86"/>
      <c r="ISJ14" s="86"/>
      <c r="ISK14" s="86"/>
      <c r="ISL14" s="86"/>
      <c r="ISM14" s="86"/>
      <c r="ISN14" s="86"/>
      <c r="ISO14" s="86"/>
      <c r="ISP14" s="86"/>
      <c r="ISQ14" s="86"/>
      <c r="ISR14" s="86"/>
      <c r="ISS14" s="86"/>
      <c r="IST14" s="86"/>
      <c r="ISU14" s="86"/>
      <c r="ISV14" s="86"/>
      <c r="ISW14" s="86"/>
      <c r="ISX14" s="86"/>
      <c r="ISY14" s="86"/>
      <c r="ISZ14" s="86"/>
      <c r="ITA14" s="86"/>
      <c r="ITB14" s="86"/>
      <c r="ITC14" s="86"/>
      <c r="ITD14" s="86"/>
      <c r="ITE14" s="86"/>
      <c r="ITF14" s="86"/>
      <c r="ITG14" s="86"/>
      <c r="ITH14" s="86"/>
      <c r="ITI14" s="86"/>
      <c r="ITJ14" s="86"/>
      <c r="ITK14" s="86"/>
      <c r="ITL14" s="86"/>
      <c r="ITM14" s="86"/>
      <c r="ITN14" s="86"/>
      <c r="ITO14" s="86"/>
      <c r="ITP14" s="86"/>
      <c r="ITQ14" s="86"/>
      <c r="ITR14" s="86"/>
      <c r="ITS14" s="86"/>
      <c r="ITT14" s="86"/>
      <c r="ITU14" s="86"/>
      <c r="ITV14" s="86"/>
      <c r="ITW14" s="86"/>
      <c r="ITX14" s="86"/>
      <c r="ITY14" s="86"/>
      <c r="ITZ14" s="86"/>
      <c r="IUA14" s="86"/>
      <c r="IUB14" s="86"/>
      <c r="IUC14" s="86"/>
      <c r="IUD14" s="86"/>
      <c r="IUE14" s="86"/>
      <c r="IUF14" s="86"/>
      <c r="IUG14" s="86"/>
      <c r="IUH14" s="86"/>
      <c r="IUI14" s="86"/>
      <c r="IUJ14" s="86"/>
      <c r="IUK14" s="86"/>
      <c r="IUL14" s="86"/>
      <c r="IUM14" s="86"/>
      <c r="IUN14" s="86"/>
      <c r="IUO14" s="86"/>
      <c r="IUP14" s="86"/>
      <c r="IUQ14" s="86"/>
      <c r="IUR14" s="86"/>
      <c r="IUS14" s="86"/>
      <c r="IUT14" s="86"/>
      <c r="IUU14" s="86"/>
      <c r="IUV14" s="86"/>
      <c r="IUW14" s="86"/>
      <c r="IUX14" s="86"/>
      <c r="IUY14" s="86"/>
      <c r="IUZ14" s="86"/>
      <c r="IVA14" s="86"/>
      <c r="IVB14" s="86"/>
      <c r="IVC14" s="86"/>
      <c r="IVD14" s="86"/>
      <c r="IVE14" s="86"/>
      <c r="IVF14" s="86"/>
      <c r="IVG14" s="86"/>
      <c r="IVH14" s="86"/>
      <c r="IVI14" s="86"/>
      <c r="IVJ14" s="86"/>
      <c r="IVK14" s="86"/>
      <c r="IVL14" s="86"/>
      <c r="IVM14" s="86"/>
      <c r="IVN14" s="86"/>
      <c r="IVO14" s="86"/>
      <c r="IVP14" s="86"/>
      <c r="IVQ14" s="86"/>
      <c r="IVR14" s="86"/>
      <c r="IVS14" s="86"/>
      <c r="IVT14" s="86"/>
      <c r="IVU14" s="86"/>
      <c r="IVV14" s="86"/>
      <c r="IVW14" s="86"/>
      <c r="IVX14" s="86"/>
      <c r="IVY14" s="86"/>
      <c r="IVZ14" s="86"/>
      <c r="IWA14" s="86"/>
      <c r="IWB14" s="86"/>
      <c r="IWC14" s="86"/>
      <c r="IWD14" s="86"/>
      <c r="IWE14" s="86"/>
      <c r="IWF14" s="86"/>
      <c r="IWG14" s="86"/>
      <c r="IWH14" s="86"/>
      <c r="IWI14" s="86"/>
      <c r="IWJ14" s="86"/>
      <c r="IWK14" s="86"/>
      <c r="IWL14" s="86"/>
      <c r="IWM14" s="86"/>
      <c r="IWN14" s="86"/>
      <c r="IWO14" s="86"/>
      <c r="IWP14" s="86"/>
      <c r="IWQ14" s="86"/>
      <c r="IWR14" s="86"/>
      <c r="IWS14" s="86"/>
      <c r="IWT14" s="86"/>
      <c r="IWU14" s="86"/>
      <c r="IWV14" s="86"/>
      <c r="IWW14" s="86"/>
      <c r="IWX14" s="86"/>
      <c r="IWY14" s="86"/>
      <c r="IWZ14" s="86"/>
      <c r="IXA14" s="86"/>
      <c r="IXB14" s="86"/>
      <c r="IXC14" s="86"/>
      <c r="IXD14" s="86"/>
      <c r="IXE14" s="86"/>
      <c r="IXF14" s="86"/>
      <c r="IXG14" s="86"/>
      <c r="IXH14" s="86"/>
      <c r="IXI14" s="86"/>
      <c r="IXJ14" s="86"/>
      <c r="IXK14" s="86"/>
      <c r="IXL14" s="86"/>
      <c r="IXM14" s="86"/>
      <c r="IXN14" s="86"/>
      <c r="IXO14" s="86"/>
      <c r="IXP14" s="86"/>
      <c r="IXQ14" s="86"/>
      <c r="IXR14" s="86"/>
      <c r="IXS14" s="86"/>
      <c r="IXT14" s="86"/>
      <c r="IXU14" s="86"/>
      <c r="IXV14" s="86"/>
      <c r="IXW14" s="86"/>
      <c r="IXX14" s="86"/>
      <c r="IXY14" s="86"/>
      <c r="IXZ14" s="86"/>
      <c r="IYA14" s="86"/>
      <c r="IYB14" s="86"/>
      <c r="IYC14" s="86"/>
      <c r="IYD14" s="86"/>
      <c r="IYE14" s="86"/>
      <c r="IYF14" s="86"/>
      <c r="IYG14" s="86"/>
      <c r="IYH14" s="86"/>
      <c r="IYI14" s="86"/>
      <c r="IYJ14" s="86"/>
      <c r="IYK14" s="86"/>
      <c r="IYL14" s="86"/>
      <c r="IYM14" s="86"/>
      <c r="IYN14" s="86"/>
      <c r="IYO14" s="86"/>
      <c r="IYP14" s="86"/>
      <c r="IYQ14" s="86"/>
      <c r="IYR14" s="86"/>
      <c r="IYS14" s="86"/>
      <c r="IYT14" s="86"/>
      <c r="IYU14" s="86"/>
      <c r="IYV14" s="86"/>
      <c r="IYW14" s="86"/>
      <c r="IYX14" s="86"/>
      <c r="IYY14" s="86"/>
      <c r="IYZ14" s="86"/>
      <c r="IZA14" s="86"/>
      <c r="IZB14" s="86"/>
      <c r="IZC14" s="86"/>
      <c r="IZD14" s="86"/>
      <c r="IZE14" s="86"/>
      <c r="IZF14" s="86"/>
      <c r="IZG14" s="86"/>
      <c r="IZH14" s="86"/>
      <c r="IZI14" s="86"/>
      <c r="IZJ14" s="86"/>
      <c r="IZK14" s="86"/>
      <c r="IZL14" s="86"/>
      <c r="IZM14" s="86"/>
      <c r="IZN14" s="86"/>
      <c r="IZO14" s="86"/>
      <c r="IZP14" s="86"/>
      <c r="IZQ14" s="86"/>
      <c r="IZR14" s="86"/>
      <c r="IZS14" s="86"/>
      <c r="IZT14" s="86"/>
      <c r="IZU14" s="86"/>
      <c r="IZV14" s="86"/>
      <c r="IZW14" s="86"/>
      <c r="IZX14" s="86"/>
      <c r="IZY14" s="86"/>
      <c r="IZZ14" s="86"/>
      <c r="JAA14" s="86"/>
      <c r="JAB14" s="86"/>
      <c r="JAC14" s="86"/>
      <c r="JAD14" s="86"/>
      <c r="JAE14" s="86"/>
      <c r="JAF14" s="86"/>
      <c r="JAG14" s="86"/>
      <c r="JAH14" s="86"/>
      <c r="JAI14" s="86"/>
      <c r="JAJ14" s="86"/>
      <c r="JAK14" s="86"/>
      <c r="JAL14" s="86"/>
      <c r="JAM14" s="86"/>
      <c r="JAN14" s="86"/>
      <c r="JAO14" s="86"/>
      <c r="JAP14" s="86"/>
      <c r="JAQ14" s="86"/>
      <c r="JAR14" s="86"/>
      <c r="JAS14" s="86"/>
      <c r="JAT14" s="86"/>
      <c r="JAU14" s="86"/>
      <c r="JAV14" s="86"/>
      <c r="JAW14" s="86"/>
      <c r="JAX14" s="86"/>
      <c r="JAY14" s="86"/>
      <c r="JAZ14" s="86"/>
      <c r="JBA14" s="86"/>
      <c r="JBB14" s="86"/>
      <c r="JBC14" s="86"/>
      <c r="JBD14" s="86"/>
      <c r="JBE14" s="86"/>
      <c r="JBF14" s="86"/>
      <c r="JBG14" s="86"/>
      <c r="JBH14" s="86"/>
      <c r="JBI14" s="86"/>
      <c r="JBJ14" s="86"/>
      <c r="JBK14" s="86"/>
      <c r="JBL14" s="86"/>
      <c r="JBM14" s="86"/>
      <c r="JBN14" s="86"/>
      <c r="JBO14" s="86"/>
      <c r="JBP14" s="86"/>
      <c r="JBQ14" s="86"/>
      <c r="JBR14" s="86"/>
      <c r="JBS14" s="86"/>
      <c r="JBT14" s="86"/>
      <c r="JBU14" s="86"/>
      <c r="JBV14" s="86"/>
      <c r="JBW14" s="86"/>
      <c r="JBX14" s="86"/>
      <c r="JBY14" s="86"/>
      <c r="JBZ14" s="86"/>
      <c r="JCA14" s="86"/>
      <c r="JCB14" s="86"/>
      <c r="JCC14" s="86"/>
      <c r="JCD14" s="86"/>
      <c r="JCE14" s="86"/>
      <c r="JCF14" s="86"/>
      <c r="JCG14" s="86"/>
      <c r="JCH14" s="86"/>
      <c r="JCI14" s="86"/>
      <c r="JCJ14" s="86"/>
      <c r="JCK14" s="86"/>
      <c r="JCL14" s="86"/>
      <c r="JCM14" s="86"/>
      <c r="JCN14" s="86"/>
      <c r="JCO14" s="86"/>
      <c r="JCP14" s="86"/>
      <c r="JCQ14" s="86"/>
      <c r="JCR14" s="86"/>
      <c r="JCS14" s="86"/>
      <c r="JCT14" s="86"/>
      <c r="JCU14" s="86"/>
      <c r="JCV14" s="86"/>
      <c r="JCW14" s="86"/>
      <c r="JCX14" s="86"/>
      <c r="JCY14" s="86"/>
      <c r="JCZ14" s="86"/>
      <c r="JDA14" s="86"/>
      <c r="JDB14" s="86"/>
      <c r="JDC14" s="86"/>
      <c r="JDD14" s="86"/>
      <c r="JDE14" s="86"/>
      <c r="JDF14" s="86"/>
      <c r="JDG14" s="86"/>
      <c r="JDH14" s="86"/>
      <c r="JDI14" s="86"/>
      <c r="JDJ14" s="86"/>
      <c r="JDK14" s="86"/>
      <c r="JDL14" s="86"/>
      <c r="JDM14" s="86"/>
      <c r="JDN14" s="86"/>
      <c r="JDO14" s="86"/>
      <c r="JDP14" s="86"/>
      <c r="JDQ14" s="86"/>
      <c r="JDR14" s="86"/>
      <c r="JDS14" s="86"/>
      <c r="JDT14" s="86"/>
      <c r="JDU14" s="86"/>
      <c r="JDV14" s="86"/>
      <c r="JDW14" s="86"/>
      <c r="JDX14" s="86"/>
      <c r="JDY14" s="86"/>
      <c r="JDZ14" s="86"/>
      <c r="JEA14" s="86"/>
      <c r="JEB14" s="86"/>
      <c r="JEC14" s="86"/>
      <c r="JED14" s="86"/>
      <c r="JEE14" s="86"/>
      <c r="JEF14" s="86"/>
      <c r="JEG14" s="86"/>
      <c r="JEH14" s="86"/>
      <c r="JEI14" s="86"/>
      <c r="JEJ14" s="86"/>
      <c r="JEK14" s="86"/>
      <c r="JEL14" s="86"/>
      <c r="JEM14" s="86"/>
      <c r="JEN14" s="86"/>
      <c r="JEO14" s="86"/>
      <c r="JEP14" s="86"/>
      <c r="JEQ14" s="86"/>
      <c r="JER14" s="86"/>
      <c r="JES14" s="86"/>
      <c r="JET14" s="86"/>
      <c r="JEU14" s="86"/>
      <c r="JEV14" s="86"/>
      <c r="JEW14" s="86"/>
      <c r="JEX14" s="86"/>
      <c r="JEY14" s="86"/>
      <c r="JEZ14" s="86"/>
      <c r="JFA14" s="86"/>
      <c r="JFB14" s="86"/>
      <c r="JFC14" s="86"/>
      <c r="JFD14" s="86"/>
      <c r="JFE14" s="86"/>
      <c r="JFF14" s="86"/>
      <c r="JFG14" s="86"/>
      <c r="JFH14" s="86"/>
      <c r="JFI14" s="86"/>
      <c r="JFJ14" s="86"/>
      <c r="JFK14" s="86"/>
      <c r="JFL14" s="86"/>
      <c r="JFM14" s="86"/>
      <c r="JFN14" s="86"/>
      <c r="JFO14" s="86"/>
      <c r="JFP14" s="86"/>
      <c r="JFQ14" s="86"/>
      <c r="JFR14" s="86"/>
      <c r="JFS14" s="86"/>
      <c r="JFT14" s="86"/>
      <c r="JFU14" s="86"/>
      <c r="JFV14" s="86"/>
      <c r="JFW14" s="86"/>
      <c r="JFX14" s="86"/>
      <c r="JFY14" s="86"/>
      <c r="JFZ14" s="86"/>
      <c r="JGA14" s="86"/>
      <c r="JGB14" s="86"/>
      <c r="JGC14" s="86"/>
      <c r="JGD14" s="86"/>
      <c r="JGE14" s="86"/>
      <c r="JGF14" s="86"/>
      <c r="JGG14" s="86"/>
      <c r="JGH14" s="86"/>
      <c r="JGI14" s="86"/>
      <c r="JGJ14" s="86"/>
      <c r="JGK14" s="86"/>
      <c r="JGL14" s="86"/>
      <c r="JGM14" s="86"/>
      <c r="JGN14" s="86"/>
      <c r="JGO14" s="86"/>
      <c r="JGP14" s="86"/>
      <c r="JGQ14" s="86"/>
      <c r="JGR14" s="86"/>
      <c r="JGS14" s="86"/>
      <c r="JGT14" s="86"/>
      <c r="JGU14" s="86"/>
      <c r="JGV14" s="86"/>
      <c r="JGW14" s="86"/>
      <c r="JGX14" s="86"/>
      <c r="JGY14" s="86"/>
      <c r="JGZ14" s="86"/>
      <c r="JHA14" s="86"/>
      <c r="JHB14" s="86"/>
      <c r="JHC14" s="86"/>
      <c r="JHD14" s="86"/>
      <c r="JHE14" s="86"/>
      <c r="JHF14" s="86"/>
      <c r="JHG14" s="86"/>
      <c r="JHH14" s="86"/>
      <c r="JHI14" s="86"/>
      <c r="JHJ14" s="86"/>
      <c r="JHK14" s="86"/>
      <c r="JHL14" s="86"/>
      <c r="JHM14" s="86"/>
      <c r="JHN14" s="86"/>
      <c r="JHO14" s="86"/>
      <c r="JHP14" s="86"/>
      <c r="JHQ14" s="86"/>
      <c r="JHR14" s="86"/>
      <c r="JHS14" s="86"/>
      <c r="JHT14" s="86"/>
      <c r="JHU14" s="86"/>
      <c r="JHV14" s="86"/>
      <c r="JHW14" s="86"/>
      <c r="JHX14" s="86"/>
      <c r="JHY14" s="86"/>
      <c r="JHZ14" s="86"/>
      <c r="JIA14" s="86"/>
      <c r="JIB14" s="86"/>
      <c r="JIC14" s="86"/>
      <c r="JID14" s="86"/>
      <c r="JIE14" s="86"/>
      <c r="JIF14" s="86"/>
      <c r="JIG14" s="86"/>
      <c r="JIH14" s="86"/>
      <c r="JII14" s="86"/>
      <c r="JIJ14" s="86"/>
      <c r="JIK14" s="86"/>
      <c r="JIL14" s="86"/>
      <c r="JIM14" s="86"/>
      <c r="JIN14" s="86"/>
      <c r="JIO14" s="86"/>
      <c r="JIP14" s="86"/>
      <c r="JIQ14" s="86"/>
      <c r="JIR14" s="86"/>
      <c r="JIS14" s="86"/>
      <c r="JIT14" s="86"/>
      <c r="JIU14" s="86"/>
      <c r="JIV14" s="86"/>
      <c r="JIW14" s="86"/>
      <c r="JIX14" s="86"/>
      <c r="JIY14" s="86"/>
      <c r="JIZ14" s="86"/>
      <c r="JJA14" s="86"/>
      <c r="JJB14" s="86"/>
      <c r="JJC14" s="86"/>
      <c r="JJD14" s="86"/>
      <c r="JJE14" s="86"/>
      <c r="JJF14" s="86"/>
      <c r="JJG14" s="86"/>
      <c r="JJH14" s="86"/>
      <c r="JJI14" s="86"/>
      <c r="JJJ14" s="86"/>
      <c r="JJK14" s="86"/>
      <c r="JJL14" s="86"/>
      <c r="JJM14" s="86"/>
      <c r="JJN14" s="86"/>
      <c r="JJO14" s="86"/>
      <c r="JJP14" s="86"/>
      <c r="JJQ14" s="86"/>
      <c r="JJR14" s="86"/>
      <c r="JJS14" s="86"/>
      <c r="JJT14" s="86"/>
      <c r="JJU14" s="86"/>
      <c r="JJV14" s="86"/>
      <c r="JJW14" s="86"/>
      <c r="JJX14" s="86"/>
      <c r="JJY14" s="86"/>
      <c r="JJZ14" s="86"/>
      <c r="JKA14" s="86"/>
      <c r="JKB14" s="86"/>
      <c r="JKC14" s="86"/>
      <c r="JKD14" s="86"/>
      <c r="JKE14" s="86"/>
      <c r="JKF14" s="86"/>
      <c r="JKG14" s="86"/>
      <c r="JKH14" s="86"/>
      <c r="JKI14" s="86"/>
      <c r="JKJ14" s="86"/>
      <c r="JKK14" s="86"/>
      <c r="JKL14" s="86"/>
      <c r="JKM14" s="86"/>
      <c r="JKN14" s="86"/>
      <c r="JKO14" s="86"/>
      <c r="JKP14" s="86"/>
      <c r="JKQ14" s="86"/>
      <c r="JKR14" s="86"/>
      <c r="JKS14" s="86"/>
      <c r="JKT14" s="86"/>
      <c r="JKU14" s="86"/>
      <c r="JKV14" s="86"/>
      <c r="JKW14" s="86"/>
      <c r="JKX14" s="86"/>
      <c r="JKY14" s="86"/>
      <c r="JKZ14" s="86"/>
      <c r="JLA14" s="86"/>
      <c r="JLB14" s="86"/>
      <c r="JLC14" s="86"/>
      <c r="JLD14" s="86"/>
      <c r="JLE14" s="86"/>
      <c r="JLF14" s="86"/>
      <c r="JLG14" s="86"/>
      <c r="JLH14" s="86"/>
      <c r="JLI14" s="86"/>
      <c r="JLJ14" s="86"/>
      <c r="JLK14" s="86"/>
      <c r="JLL14" s="86"/>
      <c r="JLM14" s="86"/>
      <c r="JLN14" s="86"/>
      <c r="JLO14" s="86"/>
      <c r="JLP14" s="86"/>
      <c r="JLQ14" s="86"/>
      <c r="JLR14" s="86"/>
      <c r="JLS14" s="86"/>
      <c r="JLT14" s="86"/>
      <c r="JLU14" s="86"/>
      <c r="JLV14" s="86"/>
      <c r="JLW14" s="86"/>
      <c r="JLX14" s="86"/>
      <c r="JLY14" s="86"/>
      <c r="JLZ14" s="86"/>
      <c r="JMA14" s="86"/>
      <c r="JMB14" s="86"/>
      <c r="JMC14" s="86"/>
      <c r="JMD14" s="86"/>
      <c r="JME14" s="86"/>
      <c r="JMF14" s="86"/>
      <c r="JMG14" s="86"/>
      <c r="JMH14" s="86"/>
      <c r="JMI14" s="86"/>
      <c r="JMJ14" s="86"/>
      <c r="JMK14" s="86"/>
      <c r="JML14" s="86"/>
      <c r="JMM14" s="86"/>
      <c r="JMN14" s="86"/>
      <c r="JMO14" s="86"/>
      <c r="JMP14" s="86"/>
      <c r="JMQ14" s="86"/>
      <c r="JMR14" s="86"/>
      <c r="JMS14" s="86"/>
      <c r="JMT14" s="86"/>
      <c r="JMU14" s="86"/>
      <c r="JMV14" s="86"/>
      <c r="JMW14" s="86"/>
      <c r="JMX14" s="86"/>
      <c r="JMY14" s="86"/>
      <c r="JMZ14" s="86"/>
      <c r="JNA14" s="86"/>
      <c r="JNB14" s="86"/>
      <c r="JNC14" s="86"/>
      <c r="JND14" s="86"/>
      <c r="JNE14" s="86"/>
      <c r="JNF14" s="86"/>
      <c r="JNG14" s="86"/>
      <c r="JNH14" s="86"/>
      <c r="JNI14" s="86"/>
      <c r="JNJ14" s="86"/>
      <c r="JNK14" s="86"/>
      <c r="JNL14" s="86"/>
      <c r="JNM14" s="86"/>
      <c r="JNN14" s="86"/>
      <c r="JNO14" s="86"/>
      <c r="JNP14" s="86"/>
      <c r="JNQ14" s="86"/>
      <c r="JNR14" s="86"/>
      <c r="JNS14" s="86"/>
      <c r="JNT14" s="86"/>
      <c r="JNU14" s="86"/>
      <c r="JNV14" s="86"/>
      <c r="JNW14" s="86"/>
      <c r="JNX14" s="86"/>
      <c r="JNY14" s="86"/>
      <c r="JNZ14" s="86"/>
      <c r="JOA14" s="86"/>
      <c r="JOB14" s="86"/>
      <c r="JOC14" s="86"/>
      <c r="JOD14" s="86"/>
      <c r="JOE14" s="86"/>
      <c r="JOF14" s="86"/>
      <c r="JOG14" s="86"/>
      <c r="JOH14" s="86"/>
      <c r="JOI14" s="86"/>
      <c r="JOJ14" s="86"/>
      <c r="JOK14" s="86"/>
      <c r="JOL14" s="86"/>
      <c r="JOM14" s="86"/>
      <c r="JON14" s="86"/>
      <c r="JOO14" s="86"/>
      <c r="JOP14" s="86"/>
      <c r="JOQ14" s="86"/>
      <c r="JOR14" s="86"/>
      <c r="JOS14" s="86"/>
      <c r="JOT14" s="86"/>
      <c r="JOU14" s="86"/>
      <c r="JOV14" s="86"/>
      <c r="JOW14" s="86"/>
      <c r="JOX14" s="86"/>
      <c r="JOY14" s="86"/>
      <c r="JOZ14" s="86"/>
      <c r="JPA14" s="86"/>
      <c r="JPB14" s="86"/>
      <c r="JPC14" s="86"/>
      <c r="JPD14" s="86"/>
      <c r="JPE14" s="86"/>
      <c r="JPF14" s="86"/>
      <c r="JPG14" s="86"/>
      <c r="JPH14" s="86"/>
      <c r="JPI14" s="86"/>
      <c r="JPJ14" s="86"/>
      <c r="JPK14" s="86"/>
      <c r="JPL14" s="86"/>
      <c r="JPM14" s="86"/>
      <c r="JPN14" s="86"/>
      <c r="JPO14" s="86"/>
      <c r="JPP14" s="86"/>
      <c r="JPQ14" s="86"/>
      <c r="JPR14" s="86"/>
      <c r="JPS14" s="86"/>
      <c r="JPT14" s="86"/>
      <c r="JPU14" s="86"/>
      <c r="JPV14" s="86"/>
      <c r="JPW14" s="86"/>
      <c r="JPX14" s="86"/>
      <c r="JPY14" s="86"/>
      <c r="JPZ14" s="86"/>
      <c r="JQA14" s="86"/>
      <c r="JQB14" s="86"/>
      <c r="JQC14" s="86"/>
      <c r="JQD14" s="86"/>
      <c r="JQE14" s="86"/>
      <c r="JQF14" s="86"/>
      <c r="JQG14" s="86"/>
      <c r="JQH14" s="86"/>
      <c r="JQI14" s="86"/>
      <c r="JQJ14" s="86"/>
      <c r="JQK14" s="86"/>
      <c r="JQL14" s="86"/>
      <c r="JQM14" s="86"/>
      <c r="JQN14" s="86"/>
      <c r="JQO14" s="86"/>
      <c r="JQP14" s="86"/>
      <c r="JQQ14" s="86"/>
      <c r="JQR14" s="86"/>
      <c r="JQS14" s="86"/>
      <c r="JQT14" s="86"/>
      <c r="JQU14" s="86"/>
      <c r="JQV14" s="86"/>
      <c r="JQW14" s="86"/>
      <c r="JQX14" s="86"/>
      <c r="JQY14" s="86"/>
      <c r="JQZ14" s="86"/>
      <c r="JRA14" s="86"/>
      <c r="JRB14" s="86"/>
      <c r="JRC14" s="86"/>
      <c r="JRD14" s="86"/>
      <c r="JRE14" s="86"/>
      <c r="JRF14" s="86"/>
      <c r="JRG14" s="86"/>
      <c r="JRH14" s="86"/>
      <c r="JRI14" s="86"/>
      <c r="JRJ14" s="86"/>
      <c r="JRK14" s="86"/>
      <c r="JRL14" s="86"/>
      <c r="JRM14" s="86"/>
      <c r="JRN14" s="86"/>
      <c r="JRO14" s="86"/>
      <c r="JRP14" s="86"/>
      <c r="JRQ14" s="86"/>
      <c r="JRR14" s="86"/>
      <c r="JRS14" s="86"/>
      <c r="JRT14" s="86"/>
      <c r="JRU14" s="86"/>
      <c r="JRV14" s="86"/>
      <c r="JRW14" s="86"/>
      <c r="JRX14" s="86"/>
      <c r="JRY14" s="86"/>
      <c r="JRZ14" s="86"/>
      <c r="JSA14" s="86"/>
      <c r="JSB14" s="86"/>
      <c r="JSC14" s="86"/>
      <c r="JSD14" s="86"/>
      <c r="JSE14" s="86"/>
      <c r="JSF14" s="86"/>
      <c r="JSG14" s="86"/>
      <c r="JSH14" s="86"/>
      <c r="JSI14" s="86"/>
      <c r="JSJ14" s="86"/>
      <c r="JSK14" s="86"/>
      <c r="JSL14" s="86"/>
      <c r="JSM14" s="86"/>
      <c r="JSN14" s="86"/>
      <c r="JSO14" s="86"/>
      <c r="JSP14" s="86"/>
      <c r="JSQ14" s="86"/>
      <c r="JSR14" s="86"/>
      <c r="JSS14" s="86"/>
      <c r="JST14" s="86"/>
      <c r="JSU14" s="86"/>
      <c r="JSV14" s="86"/>
      <c r="JSW14" s="86"/>
      <c r="JSX14" s="86"/>
      <c r="JSY14" s="86"/>
      <c r="JSZ14" s="86"/>
      <c r="JTA14" s="86"/>
      <c r="JTB14" s="86"/>
      <c r="JTC14" s="86"/>
      <c r="JTD14" s="86"/>
      <c r="JTE14" s="86"/>
      <c r="JTF14" s="86"/>
      <c r="JTG14" s="86"/>
      <c r="JTH14" s="86"/>
      <c r="JTI14" s="86"/>
      <c r="JTJ14" s="86"/>
      <c r="JTK14" s="86"/>
      <c r="JTL14" s="86"/>
      <c r="JTM14" s="86"/>
      <c r="JTN14" s="86"/>
      <c r="JTO14" s="86"/>
      <c r="JTP14" s="86"/>
      <c r="JTQ14" s="86"/>
      <c r="JTR14" s="86"/>
      <c r="JTS14" s="86"/>
      <c r="JTT14" s="86"/>
      <c r="JTU14" s="86"/>
      <c r="JTV14" s="86"/>
      <c r="JTW14" s="86"/>
      <c r="JTX14" s="86"/>
      <c r="JTY14" s="86"/>
      <c r="JTZ14" s="86"/>
      <c r="JUA14" s="86"/>
      <c r="JUB14" s="86"/>
      <c r="JUC14" s="86"/>
      <c r="JUD14" s="86"/>
      <c r="JUE14" s="86"/>
      <c r="JUF14" s="86"/>
      <c r="JUG14" s="86"/>
      <c r="JUH14" s="86"/>
      <c r="JUI14" s="86"/>
      <c r="JUJ14" s="86"/>
      <c r="JUK14" s="86"/>
      <c r="JUL14" s="86"/>
      <c r="JUM14" s="86"/>
      <c r="JUN14" s="86"/>
      <c r="JUO14" s="86"/>
      <c r="JUP14" s="86"/>
      <c r="JUQ14" s="86"/>
      <c r="JUR14" s="86"/>
      <c r="JUS14" s="86"/>
      <c r="JUT14" s="86"/>
      <c r="JUU14" s="86"/>
      <c r="JUV14" s="86"/>
      <c r="JUW14" s="86"/>
      <c r="JUX14" s="86"/>
      <c r="JUY14" s="86"/>
      <c r="JUZ14" s="86"/>
      <c r="JVA14" s="86"/>
      <c r="JVB14" s="86"/>
      <c r="JVC14" s="86"/>
      <c r="JVD14" s="86"/>
      <c r="JVE14" s="86"/>
      <c r="JVF14" s="86"/>
      <c r="JVG14" s="86"/>
      <c r="JVH14" s="86"/>
      <c r="JVI14" s="86"/>
      <c r="JVJ14" s="86"/>
      <c r="JVK14" s="86"/>
      <c r="JVL14" s="86"/>
      <c r="JVM14" s="86"/>
      <c r="JVN14" s="86"/>
      <c r="JVO14" s="86"/>
      <c r="JVP14" s="86"/>
      <c r="JVQ14" s="86"/>
      <c r="JVR14" s="86"/>
      <c r="JVS14" s="86"/>
      <c r="JVT14" s="86"/>
      <c r="JVU14" s="86"/>
      <c r="JVV14" s="86"/>
      <c r="JVW14" s="86"/>
      <c r="JVX14" s="86"/>
      <c r="JVY14" s="86"/>
      <c r="JVZ14" s="86"/>
      <c r="JWA14" s="86"/>
      <c r="JWB14" s="86"/>
      <c r="JWC14" s="86"/>
      <c r="JWD14" s="86"/>
      <c r="JWE14" s="86"/>
      <c r="JWF14" s="86"/>
      <c r="JWG14" s="86"/>
      <c r="JWH14" s="86"/>
      <c r="JWI14" s="86"/>
      <c r="JWJ14" s="86"/>
      <c r="JWK14" s="86"/>
      <c r="JWL14" s="86"/>
      <c r="JWM14" s="86"/>
      <c r="JWN14" s="86"/>
      <c r="JWO14" s="86"/>
      <c r="JWP14" s="86"/>
      <c r="JWQ14" s="86"/>
      <c r="JWR14" s="86"/>
      <c r="JWS14" s="86"/>
      <c r="JWT14" s="86"/>
      <c r="JWU14" s="86"/>
      <c r="JWV14" s="86"/>
      <c r="JWW14" s="86"/>
      <c r="JWX14" s="86"/>
      <c r="JWY14" s="86"/>
      <c r="JWZ14" s="86"/>
      <c r="JXA14" s="86"/>
      <c r="JXB14" s="86"/>
      <c r="JXC14" s="86"/>
      <c r="JXD14" s="86"/>
      <c r="JXE14" s="86"/>
      <c r="JXF14" s="86"/>
      <c r="JXG14" s="86"/>
      <c r="JXH14" s="86"/>
      <c r="JXI14" s="86"/>
      <c r="JXJ14" s="86"/>
      <c r="JXK14" s="86"/>
      <c r="JXL14" s="86"/>
      <c r="JXM14" s="86"/>
      <c r="JXN14" s="86"/>
      <c r="JXO14" s="86"/>
      <c r="JXP14" s="86"/>
      <c r="JXQ14" s="86"/>
      <c r="JXR14" s="86"/>
      <c r="JXS14" s="86"/>
      <c r="JXT14" s="86"/>
      <c r="JXU14" s="86"/>
      <c r="JXV14" s="86"/>
      <c r="JXW14" s="86"/>
      <c r="JXX14" s="86"/>
      <c r="JXY14" s="86"/>
      <c r="JXZ14" s="86"/>
      <c r="JYA14" s="86"/>
      <c r="JYB14" s="86"/>
      <c r="JYC14" s="86"/>
      <c r="JYD14" s="86"/>
      <c r="JYE14" s="86"/>
      <c r="JYF14" s="86"/>
      <c r="JYG14" s="86"/>
      <c r="JYH14" s="86"/>
      <c r="JYI14" s="86"/>
      <c r="JYJ14" s="86"/>
      <c r="JYK14" s="86"/>
      <c r="JYL14" s="86"/>
      <c r="JYM14" s="86"/>
      <c r="JYN14" s="86"/>
      <c r="JYO14" s="86"/>
      <c r="JYP14" s="86"/>
      <c r="JYQ14" s="86"/>
      <c r="JYR14" s="86"/>
      <c r="JYS14" s="86"/>
      <c r="JYT14" s="86"/>
      <c r="JYU14" s="86"/>
      <c r="JYV14" s="86"/>
      <c r="JYW14" s="86"/>
      <c r="JYX14" s="86"/>
      <c r="JYY14" s="86"/>
      <c r="JYZ14" s="86"/>
      <c r="JZA14" s="86"/>
      <c r="JZB14" s="86"/>
      <c r="JZC14" s="86"/>
      <c r="JZD14" s="86"/>
      <c r="JZE14" s="86"/>
      <c r="JZF14" s="86"/>
      <c r="JZG14" s="86"/>
      <c r="JZH14" s="86"/>
      <c r="JZI14" s="86"/>
      <c r="JZJ14" s="86"/>
      <c r="JZK14" s="86"/>
      <c r="JZL14" s="86"/>
      <c r="JZM14" s="86"/>
      <c r="JZN14" s="86"/>
      <c r="JZO14" s="86"/>
      <c r="JZP14" s="86"/>
      <c r="JZQ14" s="86"/>
      <c r="JZR14" s="86"/>
      <c r="JZS14" s="86"/>
      <c r="JZT14" s="86"/>
      <c r="JZU14" s="86"/>
      <c r="JZV14" s="86"/>
      <c r="JZW14" s="86"/>
      <c r="JZX14" s="86"/>
      <c r="JZY14" s="86"/>
      <c r="JZZ14" s="86"/>
      <c r="KAA14" s="86"/>
      <c r="KAB14" s="86"/>
      <c r="KAC14" s="86"/>
      <c r="KAD14" s="86"/>
      <c r="KAE14" s="86"/>
      <c r="KAF14" s="86"/>
      <c r="KAG14" s="86"/>
      <c r="KAH14" s="86"/>
      <c r="KAI14" s="86"/>
      <c r="KAJ14" s="86"/>
      <c r="KAK14" s="86"/>
      <c r="KAL14" s="86"/>
      <c r="KAM14" s="86"/>
      <c r="KAN14" s="86"/>
      <c r="KAO14" s="86"/>
      <c r="KAP14" s="86"/>
      <c r="KAQ14" s="86"/>
      <c r="KAR14" s="86"/>
      <c r="KAS14" s="86"/>
      <c r="KAT14" s="86"/>
      <c r="KAU14" s="86"/>
      <c r="KAV14" s="86"/>
      <c r="KAW14" s="86"/>
      <c r="KAX14" s="86"/>
      <c r="KAY14" s="86"/>
      <c r="KAZ14" s="86"/>
      <c r="KBA14" s="86"/>
      <c r="KBB14" s="86"/>
      <c r="KBC14" s="86"/>
      <c r="KBD14" s="86"/>
      <c r="KBE14" s="86"/>
      <c r="KBF14" s="86"/>
      <c r="KBG14" s="86"/>
      <c r="KBH14" s="86"/>
      <c r="KBI14" s="86"/>
      <c r="KBJ14" s="86"/>
      <c r="KBK14" s="86"/>
      <c r="KBL14" s="86"/>
      <c r="KBM14" s="86"/>
      <c r="KBN14" s="86"/>
      <c r="KBO14" s="86"/>
      <c r="KBP14" s="86"/>
      <c r="KBQ14" s="86"/>
      <c r="KBR14" s="86"/>
      <c r="KBS14" s="86"/>
      <c r="KBT14" s="86"/>
      <c r="KBU14" s="86"/>
      <c r="KBV14" s="86"/>
      <c r="KBW14" s="86"/>
      <c r="KBX14" s="86"/>
      <c r="KBY14" s="86"/>
      <c r="KBZ14" s="86"/>
      <c r="KCA14" s="86"/>
      <c r="KCB14" s="86"/>
      <c r="KCC14" s="86"/>
      <c r="KCD14" s="86"/>
      <c r="KCE14" s="86"/>
      <c r="KCF14" s="86"/>
      <c r="KCG14" s="86"/>
      <c r="KCH14" s="86"/>
      <c r="KCI14" s="86"/>
      <c r="KCJ14" s="86"/>
      <c r="KCK14" s="86"/>
      <c r="KCL14" s="86"/>
      <c r="KCM14" s="86"/>
      <c r="KCN14" s="86"/>
      <c r="KCO14" s="86"/>
      <c r="KCP14" s="86"/>
      <c r="KCQ14" s="86"/>
      <c r="KCR14" s="86"/>
      <c r="KCS14" s="86"/>
      <c r="KCT14" s="86"/>
      <c r="KCU14" s="86"/>
      <c r="KCV14" s="86"/>
      <c r="KCW14" s="86"/>
      <c r="KCX14" s="86"/>
      <c r="KCY14" s="86"/>
      <c r="KCZ14" s="86"/>
      <c r="KDA14" s="86"/>
      <c r="KDB14" s="86"/>
      <c r="KDC14" s="86"/>
      <c r="KDD14" s="86"/>
      <c r="KDE14" s="86"/>
      <c r="KDF14" s="86"/>
      <c r="KDG14" s="86"/>
      <c r="KDH14" s="86"/>
      <c r="KDI14" s="86"/>
      <c r="KDJ14" s="86"/>
      <c r="KDK14" s="86"/>
      <c r="KDL14" s="86"/>
      <c r="KDM14" s="86"/>
      <c r="KDN14" s="86"/>
      <c r="KDO14" s="86"/>
      <c r="KDP14" s="86"/>
      <c r="KDQ14" s="86"/>
      <c r="KDR14" s="86"/>
      <c r="KDS14" s="86"/>
      <c r="KDT14" s="86"/>
      <c r="KDU14" s="86"/>
      <c r="KDV14" s="86"/>
      <c r="KDW14" s="86"/>
      <c r="KDX14" s="86"/>
      <c r="KDY14" s="86"/>
      <c r="KDZ14" s="86"/>
      <c r="KEA14" s="86"/>
      <c r="KEB14" s="86"/>
      <c r="KEC14" s="86"/>
      <c r="KED14" s="86"/>
      <c r="KEE14" s="86"/>
      <c r="KEF14" s="86"/>
      <c r="KEG14" s="86"/>
      <c r="KEH14" s="86"/>
      <c r="KEI14" s="86"/>
      <c r="KEJ14" s="86"/>
      <c r="KEK14" s="86"/>
      <c r="KEL14" s="86"/>
      <c r="KEM14" s="86"/>
      <c r="KEN14" s="86"/>
      <c r="KEO14" s="86"/>
      <c r="KEP14" s="86"/>
      <c r="KEQ14" s="86"/>
      <c r="KER14" s="86"/>
      <c r="KES14" s="86"/>
      <c r="KET14" s="86"/>
      <c r="KEU14" s="86"/>
      <c r="KEV14" s="86"/>
      <c r="KEW14" s="86"/>
      <c r="KEX14" s="86"/>
      <c r="KEY14" s="86"/>
      <c r="KEZ14" s="86"/>
      <c r="KFA14" s="86"/>
      <c r="KFB14" s="86"/>
      <c r="KFC14" s="86"/>
      <c r="KFD14" s="86"/>
      <c r="KFE14" s="86"/>
      <c r="KFF14" s="86"/>
      <c r="KFG14" s="86"/>
      <c r="KFH14" s="86"/>
      <c r="KFI14" s="86"/>
      <c r="KFJ14" s="86"/>
      <c r="KFK14" s="86"/>
      <c r="KFL14" s="86"/>
      <c r="KFM14" s="86"/>
      <c r="KFN14" s="86"/>
      <c r="KFO14" s="86"/>
      <c r="KFP14" s="86"/>
      <c r="KFQ14" s="86"/>
      <c r="KFR14" s="86"/>
      <c r="KFS14" s="86"/>
      <c r="KFT14" s="86"/>
      <c r="KFU14" s="86"/>
      <c r="KFV14" s="86"/>
      <c r="KFW14" s="86"/>
      <c r="KFX14" s="86"/>
      <c r="KFY14" s="86"/>
      <c r="KFZ14" s="86"/>
      <c r="KGA14" s="86"/>
      <c r="KGB14" s="86"/>
      <c r="KGC14" s="86"/>
      <c r="KGD14" s="86"/>
      <c r="KGE14" s="86"/>
      <c r="KGF14" s="86"/>
      <c r="KGG14" s="86"/>
      <c r="KGH14" s="86"/>
      <c r="KGI14" s="86"/>
      <c r="KGJ14" s="86"/>
      <c r="KGK14" s="86"/>
      <c r="KGL14" s="86"/>
      <c r="KGM14" s="86"/>
      <c r="KGN14" s="86"/>
      <c r="KGO14" s="86"/>
      <c r="KGP14" s="86"/>
      <c r="KGQ14" s="86"/>
      <c r="KGR14" s="86"/>
      <c r="KGS14" s="86"/>
      <c r="KGT14" s="86"/>
      <c r="KGU14" s="86"/>
      <c r="KGV14" s="86"/>
      <c r="KGW14" s="86"/>
      <c r="KGX14" s="86"/>
      <c r="KGY14" s="86"/>
      <c r="KGZ14" s="86"/>
      <c r="KHA14" s="86"/>
      <c r="KHB14" s="86"/>
      <c r="KHC14" s="86"/>
      <c r="KHD14" s="86"/>
      <c r="KHE14" s="86"/>
      <c r="KHF14" s="86"/>
      <c r="KHG14" s="86"/>
      <c r="KHH14" s="86"/>
      <c r="KHI14" s="86"/>
      <c r="KHJ14" s="86"/>
      <c r="KHK14" s="86"/>
      <c r="KHL14" s="86"/>
      <c r="KHM14" s="86"/>
      <c r="KHN14" s="86"/>
      <c r="KHO14" s="86"/>
      <c r="KHP14" s="86"/>
      <c r="KHQ14" s="86"/>
      <c r="KHR14" s="86"/>
      <c r="KHS14" s="86"/>
      <c r="KHT14" s="86"/>
      <c r="KHU14" s="86"/>
      <c r="KHV14" s="86"/>
      <c r="KHW14" s="86"/>
      <c r="KHX14" s="86"/>
      <c r="KHY14" s="86"/>
      <c r="KHZ14" s="86"/>
      <c r="KIA14" s="86"/>
      <c r="KIB14" s="86"/>
      <c r="KIC14" s="86"/>
      <c r="KID14" s="86"/>
      <c r="KIE14" s="86"/>
      <c r="KIF14" s="86"/>
      <c r="KIG14" s="86"/>
      <c r="KIH14" s="86"/>
      <c r="KII14" s="86"/>
      <c r="KIJ14" s="86"/>
      <c r="KIK14" s="86"/>
      <c r="KIL14" s="86"/>
      <c r="KIM14" s="86"/>
      <c r="KIN14" s="86"/>
      <c r="KIO14" s="86"/>
      <c r="KIP14" s="86"/>
      <c r="KIQ14" s="86"/>
      <c r="KIR14" s="86"/>
      <c r="KIS14" s="86"/>
      <c r="KIT14" s="86"/>
      <c r="KIU14" s="86"/>
      <c r="KIV14" s="86"/>
      <c r="KIW14" s="86"/>
      <c r="KIX14" s="86"/>
      <c r="KIY14" s="86"/>
      <c r="KIZ14" s="86"/>
      <c r="KJA14" s="86"/>
      <c r="KJB14" s="86"/>
      <c r="KJC14" s="86"/>
      <c r="KJD14" s="86"/>
      <c r="KJE14" s="86"/>
      <c r="KJF14" s="86"/>
      <c r="KJG14" s="86"/>
      <c r="KJH14" s="86"/>
      <c r="KJI14" s="86"/>
      <c r="KJJ14" s="86"/>
      <c r="KJK14" s="86"/>
      <c r="KJL14" s="86"/>
      <c r="KJM14" s="86"/>
      <c r="KJN14" s="86"/>
      <c r="KJO14" s="86"/>
      <c r="KJP14" s="86"/>
      <c r="KJQ14" s="86"/>
      <c r="KJR14" s="86"/>
      <c r="KJS14" s="86"/>
      <c r="KJT14" s="86"/>
      <c r="KJU14" s="86"/>
      <c r="KJV14" s="86"/>
      <c r="KJW14" s="86"/>
      <c r="KJX14" s="86"/>
      <c r="KJY14" s="86"/>
      <c r="KJZ14" s="86"/>
      <c r="KKA14" s="86"/>
      <c r="KKB14" s="86"/>
      <c r="KKC14" s="86"/>
      <c r="KKD14" s="86"/>
      <c r="KKE14" s="86"/>
      <c r="KKF14" s="86"/>
      <c r="KKG14" s="86"/>
      <c r="KKH14" s="86"/>
      <c r="KKI14" s="86"/>
      <c r="KKJ14" s="86"/>
      <c r="KKK14" s="86"/>
      <c r="KKL14" s="86"/>
      <c r="KKM14" s="86"/>
      <c r="KKN14" s="86"/>
      <c r="KKO14" s="86"/>
      <c r="KKP14" s="86"/>
      <c r="KKQ14" s="86"/>
      <c r="KKR14" s="86"/>
      <c r="KKS14" s="86"/>
      <c r="KKT14" s="86"/>
      <c r="KKU14" s="86"/>
      <c r="KKV14" s="86"/>
      <c r="KKW14" s="86"/>
      <c r="KKX14" s="86"/>
      <c r="KKY14" s="86"/>
      <c r="KKZ14" s="86"/>
      <c r="KLA14" s="86"/>
      <c r="KLB14" s="86"/>
      <c r="KLC14" s="86"/>
      <c r="KLD14" s="86"/>
      <c r="KLE14" s="86"/>
      <c r="KLF14" s="86"/>
      <c r="KLG14" s="86"/>
      <c r="KLH14" s="86"/>
      <c r="KLI14" s="86"/>
      <c r="KLJ14" s="86"/>
      <c r="KLK14" s="86"/>
      <c r="KLL14" s="86"/>
      <c r="KLM14" s="86"/>
      <c r="KLN14" s="86"/>
      <c r="KLO14" s="86"/>
      <c r="KLP14" s="86"/>
      <c r="KLQ14" s="86"/>
      <c r="KLR14" s="86"/>
      <c r="KLS14" s="86"/>
      <c r="KLT14" s="86"/>
      <c r="KLU14" s="86"/>
      <c r="KLV14" s="86"/>
      <c r="KLW14" s="86"/>
      <c r="KLX14" s="86"/>
      <c r="KLY14" s="86"/>
      <c r="KLZ14" s="86"/>
      <c r="KMA14" s="86"/>
      <c r="KMB14" s="86"/>
      <c r="KMC14" s="86"/>
      <c r="KMD14" s="86"/>
      <c r="KME14" s="86"/>
      <c r="KMF14" s="86"/>
      <c r="KMG14" s="86"/>
      <c r="KMH14" s="86"/>
      <c r="KMI14" s="86"/>
      <c r="KMJ14" s="86"/>
      <c r="KMK14" s="86"/>
      <c r="KML14" s="86"/>
      <c r="KMM14" s="86"/>
      <c r="KMN14" s="86"/>
      <c r="KMO14" s="86"/>
      <c r="KMP14" s="86"/>
      <c r="KMQ14" s="86"/>
      <c r="KMR14" s="86"/>
      <c r="KMS14" s="86"/>
      <c r="KMT14" s="86"/>
      <c r="KMU14" s="86"/>
      <c r="KMV14" s="86"/>
      <c r="KMW14" s="86"/>
      <c r="KMX14" s="86"/>
      <c r="KMY14" s="86"/>
      <c r="KMZ14" s="86"/>
      <c r="KNA14" s="86"/>
      <c r="KNB14" s="86"/>
      <c r="KNC14" s="86"/>
      <c r="KND14" s="86"/>
      <c r="KNE14" s="86"/>
      <c r="KNF14" s="86"/>
      <c r="KNG14" s="86"/>
      <c r="KNH14" s="86"/>
      <c r="KNI14" s="86"/>
      <c r="KNJ14" s="86"/>
      <c r="KNK14" s="86"/>
      <c r="KNL14" s="86"/>
      <c r="KNM14" s="86"/>
      <c r="KNN14" s="86"/>
      <c r="KNO14" s="86"/>
      <c r="KNP14" s="86"/>
      <c r="KNQ14" s="86"/>
      <c r="KNR14" s="86"/>
      <c r="KNS14" s="86"/>
      <c r="KNT14" s="86"/>
      <c r="KNU14" s="86"/>
      <c r="KNV14" s="86"/>
      <c r="KNW14" s="86"/>
      <c r="KNX14" s="86"/>
      <c r="KNY14" s="86"/>
      <c r="KNZ14" s="86"/>
      <c r="KOA14" s="86"/>
      <c r="KOB14" s="86"/>
      <c r="KOC14" s="86"/>
      <c r="KOD14" s="86"/>
      <c r="KOE14" s="86"/>
      <c r="KOF14" s="86"/>
      <c r="KOG14" s="86"/>
      <c r="KOH14" s="86"/>
      <c r="KOI14" s="86"/>
      <c r="KOJ14" s="86"/>
      <c r="KOK14" s="86"/>
      <c r="KOL14" s="86"/>
      <c r="KOM14" s="86"/>
      <c r="KON14" s="86"/>
      <c r="KOO14" s="86"/>
      <c r="KOP14" s="86"/>
      <c r="KOQ14" s="86"/>
      <c r="KOR14" s="86"/>
      <c r="KOS14" s="86"/>
      <c r="KOT14" s="86"/>
      <c r="KOU14" s="86"/>
      <c r="KOV14" s="86"/>
      <c r="KOW14" s="86"/>
      <c r="KOX14" s="86"/>
      <c r="KOY14" s="86"/>
      <c r="KOZ14" s="86"/>
      <c r="KPA14" s="86"/>
      <c r="KPB14" s="86"/>
      <c r="KPC14" s="86"/>
      <c r="KPD14" s="86"/>
      <c r="KPE14" s="86"/>
      <c r="KPF14" s="86"/>
      <c r="KPG14" s="86"/>
      <c r="KPH14" s="86"/>
      <c r="KPI14" s="86"/>
      <c r="KPJ14" s="86"/>
      <c r="KPK14" s="86"/>
      <c r="KPL14" s="86"/>
      <c r="KPM14" s="86"/>
      <c r="KPN14" s="86"/>
      <c r="KPO14" s="86"/>
      <c r="KPP14" s="86"/>
      <c r="KPQ14" s="86"/>
      <c r="KPR14" s="86"/>
      <c r="KPS14" s="86"/>
      <c r="KPT14" s="86"/>
      <c r="KPU14" s="86"/>
      <c r="KPV14" s="86"/>
      <c r="KPW14" s="86"/>
      <c r="KPX14" s="86"/>
      <c r="KPY14" s="86"/>
      <c r="KPZ14" s="86"/>
      <c r="KQA14" s="86"/>
      <c r="KQB14" s="86"/>
      <c r="KQC14" s="86"/>
      <c r="KQD14" s="86"/>
      <c r="KQE14" s="86"/>
      <c r="KQF14" s="86"/>
      <c r="KQG14" s="86"/>
      <c r="KQH14" s="86"/>
      <c r="KQI14" s="86"/>
      <c r="KQJ14" s="86"/>
      <c r="KQK14" s="86"/>
      <c r="KQL14" s="86"/>
      <c r="KQM14" s="86"/>
      <c r="KQN14" s="86"/>
      <c r="KQO14" s="86"/>
      <c r="KQP14" s="86"/>
      <c r="KQQ14" s="86"/>
      <c r="KQR14" s="86"/>
      <c r="KQS14" s="86"/>
      <c r="KQT14" s="86"/>
      <c r="KQU14" s="86"/>
      <c r="KQV14" s="86"/>
      <c r="KQW14" s="86"/>
      <c r="KQX14" s="86"/>
      <c r="KQY14" s="86"/>
      <c r="KQZ14" s="86"/>
      <c r="KRA14" s="86"/>
      <c r="KRB14" s="86"/>
      <c r="KRC14" s="86"/>
      <c r="KRD14" s="86"/>
      <c r="KRE14" s="86"/>
      <c r="KRF14" s="86"/>
      <c r="KRG14" s="86"/>
      <c r="KRH14" s="86"/>
      <c r="KRI14" s="86"/>
      <c r="KRJ14" s="86"/>
      <c r="KRK14" s="86"/>
      <c r="KRL14" s="86"/>
      <c r="KRM14" s="86"/>
      <c r="KRN14" s="86"/>
      <c r="KRO14" s="86"/>
      <c r="KRP14" s="86"/>
      <c r="KRQ14" s="86"/>
      <c r="KRR14" s="86"/>
      <c r="KRS14" s="86"/>
      <c r="KRT14" s="86"/>
      <c r="KRU14" s="86"/>
      <c r="KRV14" s="86"/>
      <c r="KRW14" s="86"/>
      <c r="KRX14" s="86"/>
      <c r="KRY14" s="86"/>
      <c r="KRZ14" s="86"/>
      <c r="KSA14" s="86"/>
      <c r="KSB14" s="86"/>
      <c r="KSC14" s="86"/>
      <c r="KSD14" s="86"/>
      <c r="KSE14" s="86"/>
      <c r="KSF14" s="86"/>
      <c r="KSG14" s="86"/>
      <c r="KSH14" s="86"/>
      <c r="KSI14" s="86"/>
      <c r="KSJ14" s="86"/>
      <c r="KSK14" s="86"/>
      <c r="KSL14" s="86"/>
      <c r="KSM14" s="86"/>
      <c r="KSN14" s="86"/>
      <c r="KSO14" s="86"/>
      <c r="KSP14" s="86"/>
      <c r="KSQ14" s="86"/>
      <c r="KSR14" s="86"/>
      <c r="KSS14" s="86"/>
      <c r="KST14" s="86"/>
      <c r="KSU14" s="86"/>
      <c r="KSV14" s="86"/>
      <c r="KSW14" s="86"/>
      <c r="KSX14" s="86"/>
      <c r="KSY14" s="86"/>
      <c r="KSZ14" s="86"/>
      <c r="KTA14" s="86"/>
      <c r="KTB14" s="86"/>
      <c r="KTC14" s="86"/>
      <c r="KTD14" s="86"/>
      <c r="KTE14" s="86"/>
      <c r="KTF14" s="86"/>
      <c r="KTG14" s="86"/>
      <c r="KTH14" s="86"/>
      <c r="KTI14" s="86"/>
      <c r="KTJ14" s="86"/>
      <c r="KTK14" s="86"/>
      <c r="KTL14" s="86"/>
      <c r="KTM14" s="86"/>
      <c r="KTN14" s="86"/>
      <c r="KTO14" s="86"/>
      <c r="KTP14" s="86"/>
      <c r="KTQ14" s="86"/>
      <c r="KTR14" s="86"/>
      <c r="KTS14" s="86"/>
      <c r="KTT14" s="86"/>
      <c r="KTU14" s="86"/>
      <c r="KTV14" s="86"/>
      <c r="KTW14" s="86"/>
      <c r="KTX14" s="86"/>
      <c r="KTY14" s="86"/>
      <c r="KTZ14" s="86"/>
      <c r="KUA14" s="86"/>
      <c r="KUB14" s="86"/>
      <c r="KUC14" s="86"/>
      <c r="KUD14" s="86"/>
      <c r="KUE14" s="86"/>
      <c r="KUF14" s="86"/>
      <c r="KUG14" s="86"/>
      <c r="KUH14" s="86"/>
      <c r="KUI14" s="86"/>
      <c r="KUJ14" s="86"/>
      <c r="KUK14" s="86"/>
      <c r="KUL14" s="86"/>
      <c r="KUM14" s="86"/>
      <c r="KUN14" s="86"/>
      <c r="KUO14" s="86"/>
      <c r="KUP14" s="86"/>
      <c r="KUQ14" s="86"/>
      <c r="KUR14" s="86"/>
      <c r="KUS14" s="86"/>
      <c r="KUT14" s="86"/>
      <c r="KUU14" s="86"/>
      <c r="KUV14" s="86"/>
      <c r="KUW14" s="86"/>
      <c r="KUX14" s="86"/>
      <c r="KUY14" s="86"/>
      <c r="KUZ14" s="86"/>
      <c r="KVA14" s="86"/>
      <c r="KVB14" s="86"/>
      <c r="KVC14" s="86"/>
      <c r="KVD14" s="86"/>
      <c r="KVE14" s="86"/>
      <c r="KVF14" s="86"/>
      <c r="KVG14" s="86"/>
      <c r="KVH14" s="86"/>
      <c r="KVI14" s="86"/>
      <c r="KVJ14" s="86"/>
      <c r="KVK14" s="86"/>
      <c r="KVL14" s="86"/>
      <c r="KVM14" s="86"/>
      <c r="KVN14" s="86"/>
      <c r="KVO14" s="86"/>
      <c r="KVP14" s="86"/>
      <c r="KVQ14" s="86"/>
      <c r="KVR14" s="86"/>
      <c r="KVS14" s="86"/>
      <c r="KVT14" s="86"/>
      <c r="KVU14" s="86"/>
      <c r="KVV14" s="86"/>
      <c r="KVW14" s="86"/>
      <c r="KVX14" s="86"/>
      <c r="KVY14" s="86"/>
      <c r="KVZ14" s="86"/>
      <c r="KWA14" s="86"/>
      <c r="KWB14" s="86"/>
      <c r="KWC14" s="86"/>
      <c r="KWD14" s="86"/>
      <c r="KWE14" s="86"/>
      <c r="KWF14" s="86"/>
      <c r="KWG14" s="86"/>
      <c r="KWH14" s="86"/>
      <c r="KWI14" s="86"/>
      <c r="KWJ14" s="86"/>
      <c r="KWK14" s="86"/>
      <c r="KWL14" s="86"/>
      <c r="KWM14" s="86"/>
      <c r="KWN14" s="86"/>
      <c r="KWO14" s="86"/>
      <c r="KWP14" s="86"/>
      <c r="KWQ14" s="86"/>
      <c r="KWR14" s="86"/>
      <c r="KWS14" s="86"/>
      <c r="KWT14" s="86"/>
      <c r="KWU14" s="86"/>
      <c r="KWV14" s="86"/>
      <c r="KWW14" s="86"/>
      <c r="KWX14" s="86"/>
      <c r="KWY14" s="86"/>
      <c r="KWZ14" s="86"/>
      <c r="KXA14" s="86"/>
      <c r="KXB14" s="86"/>
      <c r="KXC14" s="86"/>
      <c r="KXD14" s="86"/>
      <c r="KXE14" s="86"/>
      <c r="KXF14" s="86"/>
      <c r="KXG14" s="86"/>
      <c r="KXH14" s="86"/>
      <c r="KXI14" s="86"/>
      <c r="KXJ14" s="86"/>
      <c r="KXK14" s="86"/>
      <c r="KXL14" s="86"/>
      <c r="KXM14" s="86"/>
      <c r="KXN14" s="86"/>
      <c r="KXO14" s="86"/>
      <c r="KXP14" s="86"/>
      <c r="KXQ14" s="86"/>
      <c r="KXR14" s="86"/>
      <c r="KXS14" s="86"/>
      <c r="KXT14" s="86"/>
      <c r="KXU14" s="86"/>
      <c r="KXV14" s="86"/>
      <c r="KXW14" s="86"/>
      <c r="KXX14" s="86"/>
      <c r="KXY14" s="86"/>
      <c r="KXZ14" s="86"/>
      <c r="KYA14" s="86"/>
      <c r="KYB14" s="86"/>
      <c r="KYC14" s="86"/>
      <c r="KYD14" s="86"/>
      <c r="KYE14" s="86"/>
      <c r="KYF14" s="86"/>
      <c r="KYG14" s="86"/>
      <c r="KYH14" s="86"/>
      <c r="KYI14" s="86"/>
      <c r="KYJ14" s="86"/>
      <c r="KYK14" s="86"/>
      <c r="KYL14" s="86"/>
      <c r="KYM14" s="86"/>
      <c r="KYN14" s="86"/>
      <c r="KYO14" s="86"/>
      <c r="KYP14" s="86"/>
      <c r="KYQ14" s="86"/>
      <c r="KYR14" s="86"/>
      <c r="KYS14" s="86"/>
      <c r="KYT14" s="86"/>
      <c r="KYU14" s="86"/>
      <c r="KYV14" s="86"/>
      <c r="KYW14" s="86"/>
      <c r="KYX14" s="86"/>
      <c r="KYY14" s="86"/>
      <c r="KYZ14" s="86"/>
      <c r="KZA14" s="86"/>
      <c r="KZB14" s="86"/>
      <c r="KZC14" s="86"/>
      <c r="KZD14" s="86"/>
      <c r="KZE14" s="86"/>
      <c r="KZF14" s="86"/>
      <c r="KZG14" s="86"/>
      <c r="KZH14" s="86"/>
      <c r="KZI14" s="86"/>
      <c r="KZJ14" s="86"/>
      <c r="KZK14" s="86"/>
      <c r="KZL14" s="86"/>
      <c r="KZM14" s="86"/>
      <c r="KZN14" s="86"/>
      <c r="KZO14" s="86"/>
      <c r="KZP14" s="86"/>
      <c r="KZQ14" s="86"/>
      <c r="KZR14" s="86"/>
      <c r="KZS14" s="86"/>
      <c r="KZT14" s="86"/>
      <c r="KZU14" s="86"/>
      <c r="KZV14" s="86"/>
      <c r="KZW14" s="86"/>
      <c r="KZX14" s="86"/>
      <c r="KZY14" s="86"/>
      <c r="KZZ14" s="86"/>
      <c r="LAA14" s="86"/>
      <c r="LAB14" s="86"/>
      <c r="LAC14" s="86"/>
      <c r="LAD14" s="86"/>
      <c r="LAE14" s="86"/>
      <c r="LAF14" s="86"/>
      <c r="LAG14" s="86"/>
      <c r="LAH14" s="86"/>
      <c r="LAI14" s="86"/>
      <c r="LAJ14" s="86"/>
      <c r="LAK14" s="86"/>
      <c r="LAL14" s="86"/>
      <c r="LAM14" s="86"/>
      <c r="LAN14" s="86"/>
      <c r="LAO14" s="86"/>
      <c r="LAP14" s="86"/>
      <c r="LAQ14" s="86"/>
      <c r="LAR14" s="86"/>
      <c r="LAS14" s="86"/>
      <c r="LAT14" s="86"/>
      <c r="LAU14" s="86"/>
      <c r="LAV14" s="86"/>
      <c r="LAW14" s="86"/>
      <c r="LAX14" s="86"/>
      <c r="LAY14" s="86"/>
      <c r="LAZ14" s="86"/>
      <c r="LBA14" s="86"/>
      <c r="LBB14" s="86"/>
      <c r="LBC14" s="86"/>
      <c r="LBD14" s="86"/>
      <c r="LBE14" s="86"/>
      <c r="LBF14" s="86"/>
      <c r="LBG14" s="86"/>
      <c r="LBH14" s="86"/>
      <c r="LBI14" s="86"/>
      <c r="LBJ14" s="86"/>
      <c r="LBK14" s="86"/>
      <c r="LBL14" s="86"/>
      <c r="LBM14" s="86"/>
      <c r="LBN14" s="86"/>
      <c r="LBO14" s="86"/>
      <c r="LBP14" s="86"/>
      <c r="LBQ14" s="86"/>
      <c r="LBR14" s="86"/>
      <c r="LBS14" s="86"/>
      <c r="LBT14" s="86"/>
      <c r="LBU14" s="86"/>
      <c r="LBV14" s="86"/>
      <c r="LBW14" s="86"/>
      <c r="LBX14" s="86"/>
      <c r="LBY14" s="86"/>
      <c r="LBZ14" s="86"/>
      <c r="LCA14" s="86"/>
      <c r="LCB14" s="86"/>
      <c r="LCC14" s="86"/>
      <c r="LCD14" s="86"/>
      <c r="LCE14" s="86"/>
      <c r="LCF14" s="86"/>
      <c r="LCG14" s="86"/>
      <c r="LCH14" s="86"/>
      <c r="LCI14" s="86"/>
      <c r="LCJ14" s="86"/>
      <c r="LCK14" s="86"/>
      <c r="LCL14" s="86"/>
      <c r="LCM14" s="86"/>
      <c r="LCN14" s="86"/>
      <c r="LCO14" s="86"/>
      <c r="LCP14" s="86"/>
      <c r="LCQ14" s="86"/>
      <c r="LCR14" s="86"/>
      <c r="LCS14" s="86"/>
      <c r="LCT14" s="86"/>
      <c r="LCU14" s="86"/>
      <c r="LCV14" s="86"/>
      <c r="LCW14" s="86"/>
      <c r="LCX14" s="86"/>
      <c r="LCY14" s="86"/>
      <c r="LCZ14" s="86"/>
      <c r="LDA14" s="86"/>
      <c r="LDB14" s="86"/>
      <c r="LDC14" s="86"/>
      <c r="LDD14" s="86"/>
      <c r="LDE14" s="86"/>
      <c r="LDF14" s="86"/>
      <c r="LDG14" s="86"/>
      <c r="LDH14" s="86"/>
      <c r="LDI14" s="86"/>
      <c r="LDJ14" s="86"/>
      <c r="LDK14" s="86"/>
      <c r="LDL14" s="86"/>
      <c r="LDM14" s="86"/>
      <c r="LDN14" s="86"/>
      <c r="LDO14" s="86"/>
      <c r="LDP14" s="86"/>
      <c r="LDQ14" s="86"/>
      <c r="LDR14" s="86"/>
      <c r="LDS14" s="86"/>
      <c r="LDT14" s="86"/>
      <c r="LDU14" s="86"/>
      <c r="LDV14" s="86"/>
      <c r="LDW14" s="86"/>
      <c r="LDX14" s="86"/>
      <c r="LDY14" s="86"/>
      <c r="LDZ14" s="86"/>
      <c r="LEA14" s="86"/>
      <c r="LEB14" s="86"/>
      <c r="LEC14" s="86"/>
      <c r="LED14" s="86"/>
      <c r="LEE14" s="86"/>
      <c r="LEF14" s="86"/>
      <c r="LEG14" s="86"/>
      <c r="LEH14" s="86"/>
      <c r="LEI14" s="86"/>
      <c r="LEJ14" s="86"/>
      <c r="LEK14" s="86"/>
      <c r="LEL14" s="86"/>
      <c r="LEM14" s="86"/>
      <c r="LEN14" s="86"/>
      <c r="LEO14" s="86"/>
      <c r="LEP14" s="86"/>
      <c r="LEQ14" s="86"/>
      <c r="LER14" s="86"/>
      <c r="LES14" s="86"/>
      <c r="LET14" s="86"/>
      <c r="LEU14" s="86"/>
      <c r="LEV14" s="86"/>
      <c r="LEW14" s="86"/>
      <c r="LEX14" s="86"/>
      <c r="LEY14" s="86"/>
      <c r="LEZ14" s="86"/>
      <c r="LFA14" s="86"/>
      <c r="LFB14" s="86"/>
      <c r="LFC14" s="86"/>
      <c r="LFD14" s="86"/>
      <c r="LFE14" s="86"/>
      <c r="LFF14" s="86"/>
      <c r="LFG14" s="86"/>
      <c r="LFH14" s="86"/>
      <c r="LFI14" s="86"/>
      <c r="LFJ14" s="86"/>
      <c r="LFK14" s="86"/>
      <c r="LFL14" s="86"/>
      <c r="LFM14" s="86"/>
      <c r="LFN14" s="86"/>
      <c r="LFO14" s="86"/>
      <c r="LFP14" s="86"/>
      <c r="LFQ14" s="86"/>
      <c r="LFR14" s="86"/>
      <c r="LFS14" s="86"/>
      <c r="LFT14" s="86"/>
      <c r="LFU14" s="86"/>
      <c r="LFV14" s="86"/>
      <c r="LFW14" s="86"/>
      <c r="LFX14" s="86"/>
      <c r="LFY14" s="86"/>
      <c r="LFZ14" s="86"/>
      <c r="LGA14" s="86"/>
      <c r="LGB14" s="86"/>
      <c r="LGC14" s="86"/>
      <c r="LGD14" s="86"/>
      <c r="LGE14" s="86"/>
      <c r="LGF14" s="86"/>
      <c r="LGG14" s="86"/>
      <c r="LGH14" s="86"/>
      <c r="LGI14" s="86"/>
      <c r="LGJ14" s="86"/>
      <c r="LGK14" s="86"/>
      <c r="LGL14" s="86"/>
      <c r="LGM14" s="86"/>
      <c r="LGN14" s="86"/>
      <c r="LGO14" s="86"/>
      <c r="LGP14" s="86"/>
      <c r="LGQ14" s="86"/>
      <c r="LGR14" s="86"/>
      <c r="LGS14" s="86"/>
      <c r="LGT14" s="86"/>
      <c r="LGU14" s="86"/>
      <c r="LGV14" s="86"/>
      <c r="LGW14" s="86"/>
      <c r="LGX14" s="86"/>
      <c r="LGY14" s="86"/>
      <c r="LGZ14" s="86"/>
      <c r="LHA14" s="86"/>
      <c r="LHB14" s="86"/>
      <c r="LHC14" s="86"/>
      <c r="LHD14" s="86"/>
      <c r="LHE14" s="86"/>
      <c r="LHF14" s="86"/>
      <c r="LHG14" s="86"/>
      <c r="LHH14" s="86"/>
      <c r="LHI14" s="86"/>
      <c r="LHJ14" s="86"/>
      <c r="LHK14" s="86"/>
      <c r="LHL14" s="86"/>
      <c r="LHM14" s="86"/>
      <c r="LHN14" s="86"/>
      <c r="LHO14" s="86"/>
      <c r="LHP14" s="86"/>
      <c r="LHQ14" s="86"/>
      <c r="LHR14" s="86"/>
      <c r="LHS14" s="86"/>
      <c r="LHT14" s="86"/>
      <c r="LHU14" s="86"/>
      <c r="LHV14" s="86"/>
      <c r="LHW14" s="86"/>
      <c r="LHX14" s="86"/>
      <c r="LHY14" s="86"/>
      <c r="LHZ14" s="86"/>
      <c r="LIA14" s="86"/>
      <c r="LIB14" s="86"/>
      <c r="LIC14" s="86"/>
      <c r="LID14" s="86"/>
      <c r="LIE14" s="86"/>
      <c r="LIF14" s="86"/>
      <c r="LIG14" s="86"/>
      <c r="LIH14" s="86"/>
      <c r="LII14" s="86"/>
      <c r="LIJ14" s="86"/>
      <c r="LIK14" s="86"/>
      <c r="LIL14" s="86"/>
      <c r="LIM14" s="86"/>
      <c r="LIN14" s="86"/>
      <c r="LIO14" s="86"/>
      <c r="LIP14" s="86"/>
      <c r="LIQ14" s="86"/>
      <c r="LIR14" s="86"/>
      <c r="LIS14" s="86"/>
      <c r="LIT14" s="86"/>
      <c r="LIU14" s="86"/>
      <c r="LIV14" s="86"/>
      <c r="LIW14" s="86"/>
      <c r="LIX14" s="86"/>
      <c r="LIY14" s="86"/>
      <c r="LIZ14" s="86"/>
      <c r="LJA14" s="86"/>
      <c r="LJB14" s="86"/>
      <c r="LJC14" s="86"/>
      <c r="LJD14" s="86"/>
      <c r="LJE14" s="86"/>
      <c r="LJF14" s="86"/>
      <c r="LJG14" s="86"/>
      <c r="LJH14" s="86"/>
      <c r="LJI14" s="86"/>
      <c r="LJJ14" s="86"/>
      <c r="LJK14" s="86"/>
      <c r="LJL14" s="86"/>
      <c r="LJM14" s="86"/>
      <c r="LJN14" s="86"/>
      <c r="LJO14" s="86"/>
      <c r="LJP14" s="86"/>
      <c r="LJQ14" s="86"/>
      <c r="LJR14" s="86"/>
      <c r="LJS14" s="86"/>
      <c r="LJT14" s="86"/>
      <c r="LJU14" s="86"/>
      <c r="LJV14" s="86"/>
      <c r="LJW14" s="86"/>
      <c r="LJX14" s="86"/>
      <c r="LJY14" s="86"/>
      <c r="LJZ14" s="86"/>
      <c r="LKA14" s="86"/>
      <c r="LKB14" s="86"/>
      <c r="LKC14" s="86"/>
      <c r="LKD14" s="86"/>
      <c r="LKE14" s="86"/>
      <c r="LKF14" s="86"/>
      <c r="LKG14" s="86"/>
      <c r="LKH14" s="86"/>
      <c r="LKI14" s="86"/>
      <c r="LKJ14" s="86"/>
      <c r="LKK14" s="86"/>
      <c r="LKL14" s="86"/>
      <c r="LKM14" s="86"/>
      <c r="LKN14" s="86"/>
      <c r="LKO14" s="86"/>
      <c r="LKP14" s="86"/>
      <c r="LKQ14" s="86"/>
      <c r="LKR14" s="86"/>
      <c r="LKS14" s="86"/>
      <c r="LKT14" s="86"/>
      <c r="LKU14" s="86"/>
      <c r="LKV14" s="86"/>
      <c r="LKW14" s="86"/>
      <c r="LKX14" s="86"/>
      <c r="LKY14" s="86"/>
      <c r="LKZ14" s="86"/>
      <c r="LLA14" s="86"/>
      <c r="LLB14" s="86"/>
      <c r="LLC14" s="86"/>
      <c r="LLD14" s="86"/>
      <c r="LLE14" s="86"/>
      <c r="LLF14" s="86"/>
      <c r="LLG14" s="86"/>
      <c r="LLH14" s="86"/>
      <c r="LLI14" s="86"/>
      <c r="LLJ14" s="86"/>
      <c r="LLK14" s="86"/>
      <c r="LLL14" s="86"/>
      <c r="LLM14" s="86"/>
      <c r="LLN14" s="86"/>
      <c r="LLO14" s="86"/>
      <c r="LLP14" s="86"/>
      <c r="LLQ14" s="86"/>
      <c r="LLR14" s="86"/>
      <c r="LLS14" s="86"/>
      <c r="LLT14" s="86"/>
      <c r="LLU14" s="86"/>
      <c r="LLV14" s="86"/>
      <c r="LLW14" s="86"/>
      <c r="LLX14" s="86"/>
      <c r="LLY14" s="86"/>
      <c r="LLZ14" s="86"/>
      <c r="LMA14" s="86"/>
      <c r="LMB14" s="86"/>
      <c r="LMC14" s="86"/>
      <c r="LMD14" s="86"/>
      <c r="LME14" s="86"/>
      <c r="LMF14" s="86"/>
      <c r="LMG14" s="86"/>
      <c r="LMH14" s="86"/>
      <c r="LMI14" s="86"/>
      <c r="LMJ14" s="86"/>
      <c r="LMK14" s="86"/>
      <c r="LML14" s="86"/>
      <c r="LMM14" s="86"/>
      <c r="LMN14" s="86"/>
      <c r="LMO14" s="86"/>
      <c r="LMP14" s="86"/>
      <c r="LMQ14" s="86"/>
      <c r="LMR14" s="86"/>
      <c r="LMS14" s="86"/>
      <c r="LMT14" s="86"/>
      <c r="LMU14" s="86"/>
      <c r="LMV14" s="86"/>
      <c r="LMW14" s="86"/>
      <c r="LMX14" s="86"/>
      <c r="LMY14" s="86"/>
      <c r="LMZ14" s="86"/>
      <c r="LNA14" s="86"/>
      <c r="LNB14" s="86"/>
      <c r="LNC14" s="86"/>
      <c r="LND14" s="86"/>
      <c r="LNE14" s="86"/>
      <c r="LNF14" s="86"/>
      <c r="LNG14" s="86"/>
      <c r="LNH14" s="86"/>
      <c r="LNI14" s="86"/>
      <c r="LNJ14" s="86"/>
      <c r="LNK14" s="86"/>
      <c r="LNL14" s="86"/>
      <c r="LNM14" s="86"/>
      <c r="LNN14" s="86"/>
      <c r="LNO14" s="86"/>
      <c r="LNP14" s="86"/>
      <c r="LNQ14" s="86"/>
      <c r="LNR14" s="86"/>
      <c r="LNS14" s="86"/>
      <c r="LNT14" s="86"/>
      <c r="LNU14" s="86"/>
      <c r="LNV14" s="86"/>
      <c r="LNW14" s="86"/>
      <c r="LNX14" s="86"/>
      <c r="LNY14" s="86"/>
      <c r="LNZ14" s="86"/>
      <c r="LOA14" s="86"/>
      <c r="LOB14" s="86"/>
      <c r="LOC14" s="86"/>
      <c r="LOD14" s="86"/>
      <c r="LOE14" s="86"/>
      <c r="LOF14" s="86"/>
      <c r="LOG14" s="86"/>
      <c r="LOH14" s="86"/>
      <c r="LOI14" s="86"/>
      <c r="LOJ14" s="86"/>
      <c r="LOK14" s="86"/>
      <c r="LOL14" s="86"/>
      <c r="LOM14" s="86"/>
      <c r="LON14" s="86"/>
      <c r="LOO14" s="86"/>
      <c r="LOP14" s="86"/>
      <c r="LOQ14" s="86"/>
      <c r="LOR14" s="86"/>
      <c r="LOS14" s="86"/>
      <c r="LOT14" s="86"/>
      <c r="LOU14" s="86"/>
      <c r="LOV14" s="86"/>
      <c r="LOW14" s="86"/>
      <c r="LOX14" s="86"/>
      <c r="LOY14" s="86"/>
      <c r="LOZ14" s="86"/>
      <c r="LPA14" s="86"/>
      <c r="LPB14" s="86"/>
      <c r="LPC14" s="86"/>
      <c r="LPD14" s="86"/>
      <c r="LPE14" s="86"/>
      <c r="LPF14" s="86"/>
      <c r="LPG14" s="86"/>
      <c r="LPH14" s="86"/>
      <c r="LPI14" s="86"/>
      <c r="LPJ14" s="86"/>
      <c r="LPK14" s="86"/>
      <c r="LPL14" s="86"/>
      <c r="LPM14" s="86"/>
      <c r="LPN14" s="86"/>
      <c r="LPO14" s="86"/>
      <c r="LPP14" s="86"/>
      <c r="LPQ14" s="86"/>
      <c r="LPR14" s="86"/>
      <c r="LPS14" s="86"/>
      <c r="LPT14" s="86"/>
      <c r="LPU14" s="86"/>
      <c r="LPV14" s="86"/>
      <c r="LPW14" s="86"/>
      <c r="LPX14" s="86"/>
      <c r="LPY14" s="86"/>
      <c r="LPZ14" s="86"/>
      <c r="LQA14" s="86"/>
      <c r="LQB14" s="86"/>
      <c r="LQC14" s="86"/>
      <c r="LQD14" s="86"/>
      <c r="LQE14" s="86"/>
      <c r="LQF14" s="86"/>
      <c r="LQG14" s="86"/>
      <c r="LQH14" s="86"/>
      <c r="LQI14" s="86"/>
      <c r="LQJ14" s="86"/>
      <c r="LQK14" s="86"/>
      <c r="LQL14" s="86"/>
      <c r="LQM14" s="86"/>
      <c r="LQN14" s="86"/>
      <c r="LQO14" s="86"/>
      <c r="LQP14" s="86"/>
      <c r="LQQ14" s="86"/>
      <c r="LQR14" s="86"/>
      <c r="LQS14" s="86"/>
      <c r="LQT14" s="86"/>
      <c r="LQU14" s="86"/>
      <c r="LQV14" s="86"/>
      <c r="LQW14" s="86"/>
      <c r="LQX14" s="86"/>
      <c r="LQY14" s="86"/>
      <c r="LQZ14" s="86"/>
      <c r="LRA14" s="86"/>
      <c r="LRB14" s="86"/>
      <c r="LRC14" s="86"/>
      <c r="LRD14" s="86"/>
      <c r="LRE14" s="86"/>
      <c r="LRF14" s="86"/>
      <c r="LRG14" s="86"/>
      <c r="LRH14" s="86"/>
      <c r="LRI14" s="86"/>
      <c r="LRJ14" s="86"/>
      <c r="LRK14" s="86"/>
      <c r="LRL14" s="86"/>
      <c r="LRM14" s="86"/>
      <c r="LRN14" s="86"/>
      <c r="LRO14" s="86"/>
      <c r="LRP14" s="86"/>
      <c r="LRQ14" s="86"/>
      <c r="LRR14" s="86"/>
      <c r="LRS14" s="86"/>
      <c r="LRT14" s="86"/>
      <c r="LRU14" s="86"/>
      <c r="LRV14" s="86"/>
      <c r="LRW14" s="86"/>
      <c r="LRX14" s="86"/>
      <c r="LRY14" s="86"/>
      <c r="LRZ14" s="86"/>
      <c r="LSA14" s="86"/>
      <c r="LSB14" s="86"/>
      <c r="LSC14" s="86"/>
      <c r="LSD14" s="86"/>
      <c r="LSE14" s="86"/>
      <c r="LSF14" s="86"/>
      <c r="LSG14" s="86"/>
      <c r="LSH14" s="86"/>
      <c r="LSI14" s="86"/>
      <c r="LSJ14" s="86"/>
      <c r="LSK14" s="86"/>
      <c r="LSL14" s="86"/>
      <c r="LSM14" s="86"/>
      <c r="LSN14" s="86"/>
      <c r="LSO14" s="86"/>
      <c r="LSP14" s="86"/>
      <c r="LSQ14" s="86"/>
      <c r="LSR14" s="86"/>
      <c r="LSS14" s="86"/>
      <c r="LST14" s="86"/>
      <c r="LSU14" s="86"/>
      <c r="LSV14" s="86"/>
      <c r="LSW14" s="86"/>
      <c r="LSX14" s="86"/>
      <c r="LSY14" s="86"/>
      <c r="LSZ14" s="86"/>
      <c r="LTA14" s="86"/>
      <c r="LTB14" s="86"/>
      <c r="LTC14" s="86"/>
      <c r="LTD14" s="86"/>
      <c r="LTE14" s="86"/>
      <c r="LTF14" s="86"/>
      <c r="LTG14" s="86"/>
      <c r="LTH14" s="86"/>
      <c r="LTI14" s="86"/>
      <c r="LTJ14" s="86"/>
      <c r="LTK14" s="86"/>
      <c r="LTL14" s="86"/>
      <c r="LTM14" s="86"/>
      <c r="LTN14" s="86"/>
      <c r="LTO14" s="86"/>
      <c r="LTP14" s="86"/>
      <c r="LTQ14" s="86"/>
      <c r="LTR14" s="86"/>
      <c r="LTS14" s="86"/>
      <c r="LTT14" s="86"/>
      <c r="LTU14" s="86"/>
      <c r="LTV14" s="86"/>
      <c r="LTW14" s="86"/>
      <c r="LTX14" s="86"/>
      <c r="LTY14" s="86"/>
      <c r="LTZ14" s="86"/>
      <c r="LUA14" s="86"/>
      <c r="LUB14" s="86"/>
      <c r="LUC14" s="86"/>
      <c r="LUD14" s="86"/>
      <c r="LUE14" s="86"/>
      <c r="LUF14" s="86"/>
      <c r="LUG14" s="86"/>
      <c r="LUH14" s="86"/>
      <c r="LUI14" s="86"/>
      <c r="LUJ14" s="86"/>
      <c r="LUK14" s="86"/>
      <c r="LUL14" s="86"/>
      <c r="LUM14" s="86"/>
      <c r="LUN14" s="86"/>
      <c r="LUO14" s="86"/>
      <c r="LUP14" s="86"/>
      <c r="LUQ14" s="86"/>
      <c r="LUR14" s="86"/>
      <c r="LUS14" s="86"/>
      <c r="LUT14" s="86"/>
      <c r="LUU14" s="86"/>
      <c r="LUV14" s="86"/>
      <c r="LUW14" s="86"/>
      <c r="LUX14" s="86"/>
      <c r="LUY14" s="86"/>
      <c r="LUZ14" s="86"/>
      <c r="LVA14" s="86"/>
      <c r="LVB14" s="86"/>
      <c r="LVC14" s="86"/>
      <c r="LVD14" s="86"/>
      <c r="LVE14" s="86"/>
      <c r="LVF14" s="86"/>
      <c r="LVG14" s="86"/>
      <c r="LVH14" s="86"/>
      <c r="LVI14" s="86"/>
      <c r="LVJ14" s="86"/>
      <c r="LVK14" s="86"/>
      <c r="LVL14" s="86"/>
      <c r="LVM14" s="86"/>
      <c r="LVN14" s="86"/>
      <c r="LVO14" s="86"/>
      <c r="LVP14" s="86"/>
      <c r="LVQ14" s="86"/>
      <c r="LVR14" s="86"/>
      <c r="LVS14" s="86"/>
      <c r="LVT14" s="86"/>
      <c r="LVU14" s="86"/>
      <c r="LVV14" s="86"/>
      <c r="LVW14" s="86"/>
      <c r="LVX14" s="86"/>
      <c r="LVY14" s="86"/>
      <c r="LVZ14" s="86"/>
      <c r="LWA14" s="86"/>
      <c r="LWB14" s="86"/>
      <c r="LWC14" s="86"/>
      <c r="LWD14" s="86"/>
      <c r="LWE14" s="86"/>
      <c r="LWF14" s="86"/>
      <c r="LWG14" s="86"/>
      <c r="LWH14" s="86"/>
      <c r="LWI14" s="86"/>
      <c r="LWJ14" s="86"/>
      <c r="LWK14" s="86"/>
      <c r="LWL14" s="86"/>
      <c r="LWM14" s="86"/>
      <c r="LWN14" s="86"/>
      <c r="LWO14" s="86"/>
      <c r="LWP14" s="86"/>
      <c r="LWQ14" s="86"/>
      <c r="LWR14" s="86"/>
      <c r="LWS14" s="86"/>
      <c r="LWT14" s="86"/>
      <c r="LWU14" s="86"/>
      <c r="LWV14" s="86"/>
      <c r="LWW14" s="86"/>
      <c r="LWX14" s="86"/>
      <c r="LWY14" s="86"/>
      <c r="LWZ14" s="86"/>
      <c r="LXA14" s="86"/>
      <c r="LXB14" s="86"/>
      <c r="LXC14" s="86"/>
      <c r="LXD14" s="86"/>
      <c r="LXE14" s="86"/>
      <c r="LXF14" s="86"/>
      <c r="LXG14" s="86"/>
      <c r="LXH14" s="86"/>
      <c r="LXI14" s="86"/>
      <c r="LXJ14" s="86"/>
      <c r="LXK14" s="86"/>
      <c r="LXL14" s="86"/>
      <c r="LXM14" s="86"/>
      <c r="LXN14" s="86"/>
      <c r="LXO14" s="86"/>
      <c r="LXP14" s="86"/>
      <c r="LXQ14" s="86"/>
      <c r="LXR14" s="86"/>
      <c r="LXS14" s="86"/>
      <c r="LXT14" s="86"/>
      <c r="LXU14" s="86"/>
      <c r="LXV14" s="86"/>
      <c r="LXW14" s="86"/>
      <c r="LXX14" s="86"/>
      <c r="LXY14" s="86"/>
      <c r="LXZ14" s="86"/>
      <c r="LYA14" s="86"/>
      <c r="LYB14" s="86"/>
      <c r="LYC14" s="86"/>
      <c r="LYD14" s="86"/>
      <c r="LYE14" s="86"/>
      <c r="LYF14" s="86"/>
      <c r="LYG14" s="86"/>
      <c r="LYH14" s="86"/>
      <c r="LYI14" s="86"/>
      <c r="LYJ14" s="86"/>
      <c r="LYK14" s="86"/>
      <c r="LYL14" s="86"/>
      <c r="LYM14" s="86"/>
      <c r="LYN14" s="86"/>
      <c r="LYO14" s="86"/>
      <c r="LYP14" s="86"/>
      <c r="LYQ14" s="86"/>
      <c r="LYR14" s="86"/>
      <c r="LYS14" s="86"/>
      <c r="LYT14" s="86"/>
      <c r="LYU14" s="86"/>
      <c r="LYV14" s="86"/>
      <c r="LYW14" s="86"/>
      <c r="LYX14" s="86"/>
      <c r="LYY14" s="86"/>
      <c r="LYZ14" s="86"/>
      <c r="LZA14" s="86"/>
      <c r="LZB14" s="86"/>
      <c r="LZC14" s="86"/>
      <c r="LZD14" s="86"/>
      <c r="LZE14" s="86"/>
      <c r="LZF14" s="86"/>
      <c r="LZG14" s="86"/>
      <c r="LZH14" s="86"/>
      <c r="LZI14" s="86"/>
      <c r="LZJ14" s="86"/>
      <c r="LZK14" s="86"/>
      <c r="LZL14" s="86"/>
      <c r="LZM14" s="86"/>
      <c r="LZN14" s="86"/>
      <c r="LZO14" s="86"/>
      <c r="LZP14" s="86"/>
      <c r="LZQ14" s="86"/>
      <c r="LZR14" s="86"/>
      <c r="LZS14" s="86"/>
      <c r="LZT14" s="86"/>
      <c r="LZU14" s="86"/>
      <c r="LZV14" s="86"/>
      <c r="LZW14" s="86"/>
      <c r="LZX14" s="86"/>
      <c r="LZY14" s="86"/>
      <c r="LZZ14" s="86"/>
      <c r="MAA14" s="86"/>
      <c r="MAB14" s="86"/>
      <c r="MAC14" s="86"/>
      <c r="MAD14" s="86"/>
      <c r="MAE14" s="86"/>
      <c r="MAF14" s="86"/>
      <c r="MAG14" s="86"/>
      <c r="MAH14" s="86"/>
      <c r="MAI14" s="86"/>
      <c r="MAJ14" s="86"/>
      <c r="MAK14" s="86"/>
      <c r="MAL14" s="86"/>
      <c r="MAM14" s="86"/>
      <c r="MAN14" s="86"/>
      <c r="MAO14" s="86"/>
      <c r="MAP14" s="86"/>
      <c r="MAQ14" s="86"/>
      <c r="MAR14" s="86"/>
      <c r="MAS14" s="86"/>
      <c r="MAT14" s="86"/>
      <c r="MAU14" s="86"/>
      <c r="MAV14" s="86"/>
      <c r="MAW14" s="86"/>
      <c r="MAX14" s="86"/>
      <c r="MAY14" s="86"/>
      <c r="MAZ14" s="86"/>
      <c r="MBA14" s="86"/>
      <c r="MBB14" s="86"/>
      <c r="MBC14" s="86"/>
      <c r="MBD14" s="86"/>
      <c r="MBE14" s="86"/>
      <c r="MBF14" s="86"/>
      <c r="MBG14" s="86"/>
      <c r="MBH14" s="86"/>
      <c r="MBI14" s="86"/>
      <c r="MBJ14" s="86"/>
      <c r="MBK14" s="86"/>
      <c r="MBL14" s="86"/>
      <c r="MBM14" s="86"/>
      <c r="MBN14" s="86"/>
      <c r="MBO14" s="86"/>
      <c r="MBP14" s="86"/>
      <c r="MBQ14" s="86"/>
      <c r="MBR14" s="86"/>
      <c r="MBS14" s="86"/>
      <c r="MBT14" s="86"/>
      <c r="MBU14" s="86"/>
      <c r="MBV14" s="86"/>
      <c r="MBW14" s="86"/>
      <c r="MBX14" s="86"/>
      <c r="MBY14" s="86"/>
      <c r="MBZ14" s="86"/>
      <c r="MCA14" s="86"/>
      <c r="MCB14" s="86"/>
      <c r="MCC14" s="86"/>
      <c r="MCD14" s="86"/>
      <c r="MCE14" s="86"/>
      <c r="MCF14" s="86"/>
      <c r="MCG14" s="86"/>
      <c r="MCH14" s="86"/>
      <c r="MCI14" s="86"/>
      <c r="MCJ14" s="86"/>
      <c r="MCK14" s="86"/>
      <c r="MCL14" s="86"/>
      <c r="MCM14" s="86"/>
      <c r="MCN14" s="86"/>
      <c r="MCO14" s="86"/>
      <c r="MCP14" s="86"/>
      <c r="MCQ14" s="86"/>
      <c r="MCR14" s="86"/>
      <c r="MCS14" s="86"/>
      <c r="MCT14" s="86"/>
      <c r="MCU14" s="86"/>
      <c r="MCV14" s="86"/>
      <c r="MCW14" s="86"/>
      <c r="MCX14" s="86"/>
      <c r="MCY14" s="86"/>
      <c r="MCZ14" s="86"/>
      <c r="MDA14" s="86"/>
      <c r="MDB14" s="86"/>
      <c r="MDC14" s="86"/>
      <c r="MDD14" s="86"/>
      <c r="MDE14" s="86"/>
      <c r="MDF14" s="86"/>
      <c r="MDG14" s="86"/>
      <c r="MDH14" s="86"/>
      <c r="MDI14" s="86"/>
      <c r="MDJ14" s="86"/>
      <c r="MDK14" s="86"/>
      <c r="MDL14" s="86"/>
      <c r="MDM14" s="86"/>
      <c r="MDN14" s="86"/>
      <c r="MDO14" s="86"/>
      <c r="MDP14" s="86"/>
      <c r="MDQ14" s="86"/>
      <c r="MDR14" s="86"/>
      <c r="MDS14" s="86"/>
      <c r="MDT14" s="86"/>
      <c r="MDU14" s="86"/>
      <c r="MDV14" s="86"/>
      <c r="MDW14" s="86"/>
      <c r="MDX14" s="86"/>
      <c r="MDY14" s="86"/>
      <c r="MDZ14" s="86"/>
      <c r="MEA14" s="86"/>
      <c r="MEB14" s="86"/>
      <c r="MEC14" s="86"/>
      <c r="MED14" s="86"/>
      <c r="MEE14" s="86"/>
      <c r="MEF14" s="86"/>
      <c r="MEG14" s="86"/>
      <c r="MEH14" s="86"/>
      <c r="MEI14" s="86"/>
      <c r="MEJ14" s="86"/>
      <c r="MEK14" s="86"/>
      <c r="MEL14" s="86"/>
      <c r="MEM14" s="86"/>
      <c r="MEN14" s="86"/>
      <c r="MEO14" s="86"/>
      <c r="MEP14" s="86"/>
      <c r="MEQ14" s="86"/>
      <c r="MER14" s="86"/>
      <c r="MES14" s="86"/>
      <c r="MET14" s="86"/>
      <c r="MEU14" s="86"/>
      <c r="MEV14" s="86"/>
      <c r="MEW14" s="86"/>
      <c r="MEX14" s="86"/>
      <c r="MEY14" s="86"/>
      <c r="MEZ14" s="86"/>
      <c r="MFA14" s="86"/>
      <c r="MFB14" s="86"/>
      <c r="MFC14" s="86"/>
      <c r="MFD14" s="86"/>
      <c r="MFE14" s="86"/>
      <c r="MFF14" s="86"/>
      <c r="MFG14" s="86"/>
      <c r="MFH14" s="86"/>
      <c r="MFI14" s="86"/>
      <c r="MFJ14" s="86"/>
      <c r="MFK14" s="86"/>
      <c r="MFL14" s="86"/>
      <c r="MFM14" s="86"/>
      <c r="MFN14" s="86"/>
      <c r="MFO14" s="86"/>
      <c r="MFP14" s="86"/>
      <c r="MFQ14" s="86"/>
      <c r="MFR14" s="86"/>
      <c r="MFS14" s="86"/>
      <c r="MFT14" s="86"/>
      <c r="MFU14" s="86"/>
      <c r="MFV14" s="86"/>
      <c r="MFW14" s="86"/>
      <c r="MFX14" s="86"/>
      <c r="MFY14" s="86"/>
      <c r="MFZ14" s="86"/>
      <c r="MGA14" s="86"/>
      <c r="MGB14" s="86"/>
      <c r="MGC14" s="86"/>
      <c r="MGD14" s="86"/>
      <c r="MGE14" s="86"/>
      <c r="MGF14" s="86"/>
      <c r="MGG14" s="86"/>
      <c r="MGH14" s="86"/>
      <c r="MGI14" s="86"/>
      <c r="MGJ14" s="86"/>
      <c r="MGK14" s="86"/>
      <c r="MGL14" s="86"/>
      <c r="MGM14" s="86"/>
      <c r="MGN14" s="86"/>
      <c r="MGO14" s="86"/>
      <c r="MGP14" s="86"/>
      <c r="MGQ14" s="86"/>
      <c r="MGR14" s="86"/>
      <c r="MGS14" s="86"/>
      <c r="MGT14" s="86"/>
      <c r="MGU14" s="86"/>
      <c r="MGV14" s="86"/>
      <c r="MGW14" s="86"/>
      <c r="MGX14" s="86"/>
      <c r="MGY14" s="86"/>
      <c r="MGZ14" s="86"/>
      <c r="MHA14" s="86"/>
      <c r="MHB14" s="86"/>
      <c r="MHC14" s="86"/>
      <c r="MHD14" s="86"/>
      <c r="MHE14" s="86"/>
      <c r="MHF14" s="86"/>
      <c r="MHG14" s="86"/>
      <c r="MHH14" s="86"/>
      <c r="MHI14" s="86"/>
      <c r="MHJ14" s="86"/>
      <c r="MHK14" s="86"/>
      <c r="MHL14" s="86"/>
      <c r="MHM14" s="86"/>
      <c r="MHN14" s="86"/>
      <c r="MHO14" s="86"/>
      <c r="MHP14" s="86"/>
      <c r="MHQ14" s="86"/>
      <c r="MHR14" s="86"/>
      <c r="MHS14" s="86"/>
      <c r="MHT14" s="86"/>
      <c r="MHU14" s="86"/>
      <c r="MHV14" s="86"/>
      <c r="MHW14" s="86"/>
      <c r="MHX14" s="86"/>
      <c r="MHY14" s="86"/>
      <c r="MHZ14" s="86"/>
      <c r="MIA14" s="86"/>
      <c r="MIB14" s="86"/>
      <c r="MIC14" s="86"/>
      <c r="MID14" s="86"/>
      <c r="MIE14" s="86"/>
      <c r="MIF14" s="86"/>
      <c r="MIG14" s="86"/>
      <c r="MIH14" s="86"/>
      <c r="MII14" s="86"/>
      <c r="MIJ14" s="86"/>
      <c r="MIK14" s="86"/>
      <c r="MIL14" s="86"/>
      <c r="MIM14" s="86"/>
      <c r="MIN14" s="86"/>
      <c r="MIO14" s="86"/>
      <c r="MIP14" s="86"/>
      <c r="MIQ14" s="86"/>
      <c r="MIR14" s="86"/>
      <c r="MIS14" s="86"/>
      <c r="MIT14" s="86"/>
      <c r="MIU14" s="86"/>
      <c r="MIV14" s="86"/>
      <c r="MIW14" s="86"/>
      <c r="MIX14" s="86"/>
      <c r="MIY14" s="86"/>
      <c r="MIZ14" s="86"/>
      <c r="MJA14" s="86"/>
      <c r="MJB14" s="86"/>
      <c r="MJC14" s="86"/>
      <c r="MJD14" s="86"/>
      <c r="MJE14" s="86"/>
      <c r="MJF14" s="86"/>
      <c r="MJG14" s="86"/>
      <c r="MJH14" s="86"/>
      <c r="MJI14" s="86"/>
      <c r="MJJ14" s="86"/>
      <c r="MJK14" s="86"/>
      <c r="MJL14" s="86"/>
      <c r="MJM14" s="86"/>
      <c r="MJN14" s="86"/>
      <c r="MJO14" s="86"/>
      <c r="MJP14" s="86"/>
      <c r="MJQ14" s="86"/>
      <c r="MJR14" s="86"/>
      <c r="MJS14" s="86"/>
      <c r="MJT14" s="86"/>
      <c r="MJU14" s="86"/>
      <c r="MJV14" s="86"/>
      <c r="MJW14" s="86"/>
      <c r="MJX14" s="86"/>
      <c r="MJY14" s="86"/>
      <c r="MJZ14" s="86"/>
      <c r="MKA14" s="86"/>
      <c r="MKB14" s="86"/>
      <c r="MKC14" s="86"/>
      <c r="MKD14" s="86"/>
      <c r="MKE14" s="86"/>
      <c r="MKF14" s="86"/>
      <c r="MKG14" s="86"/>
      <c r="MKH14" s="86"/>
      <c r="MKI14" s="86"/>
      <c r="MKJ14" s="86"/>
      <c r="MKK14" s="86"/>
      <c r="MKL14" s="86"/>
      <c r="MKM14" s="86"/>
      <c r="MKN14" s="86"/>
      <c r="MKO14" s="86"/>
      <c r="MKP14" s="86"/>
      <c r="MKQ14" s="86"/>
      <c r="MKR14" s="86"/>
      <c r="MKS14" s="86"/>
      <c r="MKT14" s="86"/>
      <c r="MKU14" s="86"/>
      <c r="MKV14" s="86"/>
      <c r="MKW14" s="86"/>
      <c r="MKX14" s="86"/>
      <c r="MKY14" s="86"/>
      <c r="MKZ14" s="86"/>
      <c r="MLA14" s="86"/>
      <c r="MLB14" s="86"/>
      <c r="MLC14" s="86"/>
      <c r="MLD14" s="86"/>
      <c r="MLE14" s="86"/>
      <c r="MLF14" s="86"/>
      <c r="MLG14" s="86"/>
      <c r="MLH14" s="86"/>
      <c r="MLI14" s="86"/>
      <c r="MLJ14" s="86"/>
      <c r="MLK14" s="86"/>
      <c r="MLL14" s="86"/>
      <c r="MLM14" s="86"/>
      <c r="MLN14" s="86"/>
      <c r="MLO14" s="86"/>
      <c r="MLP14" s="86"/>
      <c r="MLQ14" s="86"/>
      <c r="MLR14" s="86"/>
      <c r="MLS14" s="86"/>
      <c r="MLT14" s="86"/>
      <c r="MLU14" s="86"/>
      <c r="MLV14" s="86"/>
      <c r="MLW14" s="86"/>
      <c r="MLX14" s="86"/>
      <c r="MLY14" s="86"/>
      <c r="MLZ14" s="86"/>
      <c r="MMA14" s="86"/>
      <c r="MMB14" s="86"/>
      <c r="MMC14" s="86"/>
      <c r="MMD14" s="86"/>
      <c r="MME14" s="86"/>
      <c r="MMF14" s="86"/>
      <c r="MMG14" s="86"/>
      <c r="MMH14" s="86"/>
      <c r="MMI14" s="86"/>
      <c r="MMJ14" s="86"/>
      <c r="MMK14" s="86"/>
      <c r="MML14" s="86"/>
      <c r="MMM14" s="86"/>
      <c r="MMN14" s="86"/>
      <c r="MMO14" s="86"/>
      <c r="MMP14" s="86"/>
      <c r="MMQ14" s="86"/>
      <c r="MMR14" s="86"/>
      <c r="MMS14" s="86"/>
      <c r="MMT14" s="86"/>
      <c r="MMU14" s="86"/>
      <c r="MMV14" s="86"/>
      <c r="MMW14" s="86"/>
      <c r="MMX14" s="86"/>
      <c r="MMY14" s="86"/>
      <c r="MMZ14" s="86"/>
      <c r="MNA14" s="86"/>
      <c r="MNB14" s="86"/>
      <c r="MNC14" s="86"/>
      <c r="MND14" s="86"/>
      <c r="MNE14" s="86"/>
      <c r="MNF14" s="86"/>
      <c r="MNG14" s="86"/>
      <c r="MNH14" s="86"/>
      <c r="MNI14" s="86"/>
      <c r="MNJ14" s="86"/>
      <c r="MNK14" s="86"/>
      <c r="MNL14" s="86"/>
      <c r="MNM14" s="86"/>
      <c r="MNN14" s="86"/>
      <c r="MNO14" s="86"/>
      <c r="MNP14" s="86"/>
      <c r="MNQ14" s="86"/>
      <c r="MNR14" s="86"/>
      <c r="MNS14" s="86"/>
      <c r="MNT14" s="86"/>
      <c r="MNU14" s="86"/>
      <c r="MNV14" s="86"/>
      <c r="MNW14" s="86"/>
      <c r="MNX14" s="86"/>
      <c r="MNY14" s="86"/>
      <c r="MNZ14" s="86"/>
      <c r="MOA14" s="86"/>
      <c r="MOB14" s="86"/>
      <c r="MOC14" s="86"/>
      <c r="MOD14" s="86"/>
      <c r="MOE14" s="86"/>
      <c r="MOF14" s="86"/>
      <c r="MOG14" s="86"/>
      <c r="MOH14" s="86"/>
      <c r="MOI14" s="86"/>
      <c r="MOJ14" s="86"/>
      <c r="MOK14" s="86"/>
      <c r="MOL14" s="86"/>
      <c r="MOM14" s="86"/>
      <c r="MON14" s="86"/>
      <c r="MOO14" s="86"/>
      <c r="MOP14" s="86"/>
      <c r="MOQ14" s="86"/>
      <c r="MOR14" s="86"/>
      <c r="MOS14" s="86"/>
      <c r="MOT14" s="86"/>
      <c r="MOU14" s="86"/>
      <c r="MOV14" s="86"/>
      <c r="MOW14" s="86"/>
      <c r="MOX14" s="86"/>
      <c r="MOY14" s="86"/>
      <c r="MOZ14" s="86"/>
      <c r="MPA14" s="86"/>
      <c r="MPB14" s="86"/>
      <c r="MPC14" s="86"/>
      <c r="MPD14" s="86"/>
      <c r="MPE14" s="86"/>
      <c r="MPF14" s="86"/>
      <c r="MPG14" s="86"/>
      <c r="MPH14" s="86"/>
      <c r="MPI14" s="86"/>
      <c r="MPJ14" s="86"/>
      <c r="MPK14" s="86"/>
      <c r="MPL14" s="86"/>
      <c r="MPM14" s="86"/>
      <c r="MPN14" s="86"/>
      <c r="MPO14" s="86"/>
      <c r="MPP14" s="86"/>
      <c r="MPQ14" s="86"/>
      <c r="MPR14" s="86"/>
      <c r="MPS14" s="86"/>
      <c r="MPT14" s="86"/>
      <c r="MPU14" s="86"/>
      <c r="MPV14" s="86"/>
      <c r="MPW14" s="86"/>
      <c r="MPX14" s="86"/>
      <c r="MPY14" s="86"/>
      <c r="MPZ14" s="86"/>
      <c r="MQA14" s="86"/>
      <c r="MQB14" s="86"/>
      <c r="MQC14" s="86"/>
      <c r="MQD14" s="86"/>
      <c r="MQE14" s="86"/>
      <c r="MQF14" s="86"/>
      <c r="MQG14" s="86"/>
      <c r="MQH14" s="86"/>
      <c r="MQI14" s="86"/>
      <c r="MQJ14" s="86"/>
      <c r="MQK14" s="86"/>
      <c r="MQL14" s="86"/>
      <c r="MQM14" s="86"/>
      <c r="MQN14" s="86"/>
      <c r="MQO14" s="86"/>
      <c r="MQP14" s="86"/>
      <c r="MQQ14" s="86"/>
      <c r="MQR14" s="86"/>
      <c r="MQS14" s="86"/>
      <c r="MQT14" s="86"/>
      <c r="MQU14" s="86"/>
      <c r="MQV14" s="86"/>
      <c r="MQW14" s="86"/>
      <c r="MQX14" s="86"/>
      <c r="MQY14" s="86"/>
      <c r="MQZ14" s="86"/>
      <c r="MRA14" s="86"/>
      <c r="MRB14" s="86"/>
      <c r="MRC14" s="86"/>
      <c r="MRD14" s="86"/>
      <c r="MRE14" s="86"/>
      <c r="MRF14" s="86"/>
      <c r="MRG14" s="86"/>
      <c r="MRH14" s="86"/>
      <c r="MRI14" s="86"/>
      <c r="MRJ14" s="86"/>
      <c r="MRK14" s="86"/>
      <c r="MRL14" s="86"/>
      <c r="MRM14" s="86"/>
      <c r="MRN14" s="86"/>
      <c r="MRO14" s="86"/>
      <c r="MRP14" s="86"/>
      <c r="MRQ14" s="86"/>
      <c r="MRR14" s="86"/>
      <c r="MRS14" s="86"/>
      <c r="MRT14" s="86"/>
      <c r="MRU14" s="86"/>
      <c r="MRV14" s="86"/>
      <c r="MRW14" s="86"/>
      <c r="MRX14" s="86"/>
      <c r="MRY14" s="86"/>
      <c r="MRZ14" s="86"/>
      <c r="MSA14" s="86"/>
      <c r="MSB14" s="86"/>
      <c r="MSC14" s="86"/>
      <c r="MSD14" s="86"/>
      <c r="MSE14" s="86"/>
      <c r="MSF14" s="86"/>
      <c r="MSG14" s="86"/>
      <c r="MSH14" s="86"/>
      <c r="MSI14" s="86"/>
      <c r="MSJ14" s="86"/>
      <c r="MSK14" s="86"/>
      <c r="MSL14" s="86"/>
      <c r="MSM14" s="86"/>
      <c r="MSN14" s="86"/>
      <c r="MSO14" s="86"/>
      <c r="MSP14" s="86"/>
      <c r="MSQ14" s="86"/>
      <c r="MSR14" s="86"/>
      <c r="MSS14" s="86"/>
      <c r="MST14" s="86"/>
      <c r="MSU14" s="86"/>
      <c r="MSV14" s="86"/>
      <c r="MSW14" s="86"/>
      <c r="MSX14" s="86"/>
      <c r="MSY14" s="86"/>
      <c r="MSZ14" s="86"/>
      <c r="MTA14" s="86"/>
      <c r="MTB14" s="86"/>
      <c r="MTC14" s="86"/>
      <c r="MTD14" s="86"/>
      <c r="MTE14" s="86"/>
      <c r="MTF14" s="86"/>
      <c r="MTG14" s="86"/>
      <c r="MTH14" s="86"/>
      <c r="MTI14" s="86"/>
      <c r="MTJ14" s="86"/>
      <c r="MTK14" s="86"/>
      <c r="MTL14" s="86"/>
      <c r="MTM14" s="86"/>
      <c r="MTN14" s="86"/>
      <c r="MTO14" s="86"/>
      <c r="MTP14" s="86"/>
      <c r="MTQ14" s="86"/>
      <c r="MTR14" s="86"/>
      <c r="MTS14" s="86"/>
      <c r="MTT14" s="86"/>
      <c r="MTU14" s="86"/>
      <c r="MTV14" s="86"/>
      <c r="MTW14" s="86"/>
      <c r="MTX14" s="86"/>
      <c r="MTY14" s="86"/>
      <c r="MTZ14" s="86"/>
      <c r="MUA14" s="86"/>
      <c r="MUB14" s="86"/>
      <c r="MUC14" s="86"/>
      <c r="MUD14" s="86"/>
      <c r="MUE14" s="86"/>
      <c r="MUF14" s="86"/>
      <c r="MUG14" s="86"/>
      <c r="MUH14" s="86"/>
      <c r="MUI14" s="86"/>
      <c r="MUJ14" s="86"/>
      <c r="MUK14" s="86"/>
      <c r="MUL14" s="86"/>
      <c r="MUM14" s="86"/>
      <c r="MUN14" s="86"/>
      <c r="MUO14" s="86"/>
      <c r="MUP14" s="86"/>
      <c r="MUQ14" s="86"/>
      <c r="MUR14" s="86"/>
      <c r="MUS14" s="86"/>
      <c r="MUT14" s="86"/>
      <c r="MUU14" s="86"/>
      <c r="MUV14" s="86"/>
      <c r="MUW14" s="86"/>
      <c r="MUX14" s="86"/>
      <c r="MUY14" s="86"/>
      <c r="MUZ14" s="86"/>
      <c r="MVA14" s="86"/>
      <c r="MVB14" s="86"/>
      <c r="MVC14" s="86"/>
      <c r="MVD14" s="86"/>
      <c r="MVE14" s="86"/>
      <c r="MVF14" s="86"/>
      <c r="MVG14" s="86"/>
      <c r="MVH14" s="86"/>
      <c r="MVI14" s="86"/>
      <c r="MVJ14" s="86"/>
      <c r="MVK14" s="86"/>
      <c r="MVL14" s="86"/>
      <c r="MVM14" s="86"/>
      <c r="MVN14" s="86"/>
      <c r="MVO14" s="86"/>
      <c r="MVP14" s="86"/>
      <c r="MVQ14" s="86"/>
      <c r="MVR14" s="86"/>
      <c r="MVS14" s="86"/>
      <c r="MVT14" s="86"/>
      <c r="MVU14" s="86"/>
      <c r="MVV14" s="86"/>
      <c r="MVW14" s="86"/>
      <c r="MVX14" s="86"/>
      <c r="MVY14" s="86"/>
      <c r="MVZ14" s="86"/>
      <c r="MWA14" s="86"/>
      <c r="MWB14" s="86"/>
      <c r="MWC14" s="86"/>
      <c r="MWD14" s="86"/>
      <c r="MWE14" s="86"/>
      <c r="MWF14" s="86"/>
      <c r="MWG14" s="86"/>
      <c r="MWH14" s="86"/>
      <c r="MWI14" s="86"/>
      <c r="MWJ14" s="86"/>
      <c r="MWK14" s="86"/>
      <c r="MWL14" s="86"/>
      <c r="MWM14" s="86"/>
      <c r="MWN14" s="86"/>
      <c r="MWO14" s="86"/>
      <c r="MWP14" s="86"/>
      <c r="MWQ14" s="86"/>
      <c r="MWR14" s="86"/>
      <c r="MWS14" s="86"/>
      <c r="MWT14" s="86"/>
      <c r="MWU14" s="86"/>
      <c r="MWV14" s="86"/>
      <c r="MWW14" s="86"/>
      <c r="MWX14" s="86"/>
      <c r="MWY14" s="86"/>
      <c r="MWZ14" s="86"/>
      <c r="MXA14" s="86"/>
      <c r="MXB14" s="86"/>
      <c r="MXC14" s="86"/>
      <c r="MXD14" s="86"/>
      <c r="MXE14" s="86"/>
      <c r="MXF14" s="86"/>
      <c r="MXG14" s="86"/>
      <c r="MXH14" s="86"/>
      <c r="MXI14" s="86"/>
      <c r="MXJ14" s="86"/>
      <c r="MXK14" s="86"/>
      <c r="MXL14" s="86"/>
      <c r="MXM14" s="86"/>
      <c r="MXN14" s="86"/>
      <c r="MXO14" s="86"/>
      <c r="MXP14" s="86"/>
      <c r="MXQ14" s="86"/>
      <c r="MXR14" s="86"/>
      <c r="MXS14" s="86"/>
      <c r="MXT14" s="86"/>
      <c r="MXU14" s="86"/>
      <c r="MXV14" s="86"/>
      <c r="MXW14" s="86"/>
      <c r="MXX14" s="86"/>
      <c r="MXY14" s="86"/>
      <c r="MXZ14" s="86"/>
      <c r="MYA14" s="86"/>
      <c r="MYB14" s="86"/>
      <c r="MYC14" s="86"/>
      <c r="MYD14" s="86"/>
      <c r="MYE14" s="86"/>
      <c r="MYF14" s="86"/>
      <c r="MYG14" s="86"/>
      <c r="MYH14" s="86"/>
      <c r="MYI14" s="86"/>
      <c r="MYJ14" s="86"/>
      <c r="MYK14" s="86"/>
      <c r="MYL14" s="86"/>
      <c r="MYM14" s="86"/>
      <c r="MYN14" s="86"/>
      <c r="MYO14" s="86"/>
      <c r="MYP14" s="86"/>
      <c r="MYQ14" s="86"/>
      <c r="MYR14" s="86"/>
      <c r="MYS14" s="86"/>
      <c r="MYT14" s="86"/>
      <c r="MYU14" s="86"/>
      <c r="MYV14" s="86"/>
      <c r="MYW14" s="86"/>
      <c r="MYX14" s="86"/>
      <c r="MYY14" s="86"/>
      <c r="MYZ14" s="86"/>
      <c r="MZA14" s="86"/>
      <c r="MZB14" s="86"/>
      <c r="MZC14" s="86"/>
      <c r="MZD14" s="86"/>
      <c r="MZE14" s="86"/>
      <c r="MZF14" s="86"/>
      <c r="MZG14" s="86"/>
      <c r="MZH14" s="86"/>
      <c r="MZI14" s="86"/>
      <c r="MZJ14" s="86"/>
      <c r="MZK14" s="86"/>
      <c r="MZL14" s="86"/>
      <c r="MZM14" s="86"/>
      <c r="MZN14" s="86"/>
      <c r="MZO14" s="86"/>
      <c r="MZP14" s="86"/>
      <c r="MZQ14" s="86"/>
      <c r="MZR14" s="86"/>
      <c r="MZS14" s="86"/>
      <c r="MZT14" s="86"/>
      <c r="MZU14" s="86"/>
      <c r="MZV14" s="86"/>
      <c r="MZW14" s="86"/>
      <c r="MZX14" s="86"/>
      <c r="MZY14" s="86"/>
      <c r="MZZ14" s="86"/>
      <c r="NAA14" s="86"/>
      <c r="NAB14" s="86"/>
      <c r="NAC14" s="86"/>
      <c r="NAD14" s="86"/>
      <c r="NAE14" s="86"/>
      <c r="NAF14" s="86"/>
      <c r="NAG14" s="86"/>
      <c r="NAH14" s="86"/>
      <c r="NAI14" s="86"/>
      <c r="NAJ14" s="86"/>
      <c r="NAK14" s="86"/>
      <c r="NAL14" s="86"/>
      <c r="NAM14" s="86"/>
      <c r="NAN14" s="86"/>
      <c r="NAO14" s="86"/>
      <c r="NAP14" s="86"/>
      <c r="NAQ14" s="86"/>
      <c r="NAR14" s="86"/>
      <c r="NAS14" s="86"/>
      <c r="NAT14" s="86"/>
      <c r="NAU14" s="86"/>
      <c r="NAV14" s="86"/>
      <c r="NAW14" s="86"/>
      <c r="NAX14" s="86"/>
      <c r="NAY14" s="86"/>
      <c r="NAZ14" s="86"/>
      <c r="NBA14" s="86"/>
      <c r="NBB14" s="86"/>
      <c r="NBC14" s="86"/>
      <c r="NBD14" s="86"/>
      <c r="NBE14" s="86"/>
      <c r="NBF14" s="86"/>
      <c r="NBG14" s="86"/>
      <c r="NBH14" s="86"/>
      <c r="NBI14" s="86"/>
      <c r="NBJ14" s="86"/>
      <c r="NBK14" s="86"/>
      <c r="NBL14" s="86"/>
      <c r="NBM14" s="86"/>
      <c r="NBN14" s="86"/>
      <c r="NBO14" s="86"/>
      <c r="NBP14" s="86"/>
      <c r="NBQ14" s="86"/>
      <c r="NBR14" s="86"/>
      <c r="NBS14" s="86"/>
      <c r="NBT14" s="86"/>
      <c r="NBU14" s="86"/>
      <c r="NBV14" s="86"/>
      <c r="NBW14" s="86"/>
      <c r="NBX14" s="86"/>
      <c r="NBY14" s="86"/>
      <c r="NBZ14" s="86"/>
      <c r="NCA14" s="86"/>
      <c r="NCB14" s="86"/>
      <c r="NCC14" s="86"/>
      <c r="NCD14" s="86"/>
      <c r="NCE14" s="86"/>
      <c r="NCF14" s="86"/>
      <c r="NCG14" s="86"/>
      <c r="NCH14" s="86"/>
      <c r="NCI14" s="86"/>
      <c r="NCJ14" s="86"/>
      <c r="NCK14" s="86"/>
      <c r="NCL14" s="86"/>
      <c r="NCM14" s="86"/>
      <c r="NCN14" s="86"/>
      <c r="NCO14" s="86"/>
      <c r="NCP14" s="86"/>
      <c r="NCQ14" s="86"/>
      <c r="NCR14" s="86"/>
      <c r="NCS14" s="86"/>
      <c r="NCT14" s="86"/>
      <c r="NCU14" s="86"/>
      <c r="NCV14" s="86"/>
      <c r="NCW14" s="86"/>
      <c r="NCX14" s="86"/>
      <c r="NCY14" s="86"/>
      <c r="NCZ14" s="86"/>
      <c r="NDA14" s="86"/>
      <c r="NDB14" s="86"/>
      <c r="NDC14" s="86"/>
      <c r="NDD14" s="86"/>
      <c r="NDE14" s="86"/>
      <c r="NDF14" s="86"/>
      <c r="NDG14" s="86"/>
      <c r="NDH14" s="86"/>
      <c r="NDI14" s="86"/>
      <c r="NDJ14" s="86"/>
      <c r="NDK14" s="86"/>
      <c r="NDL14" s="86"/>
      <c r="NDM14" s="86"/>
      <c r="NDN14" s="86"/>
      <c r="NDO14" s="86"/>
      <c r="NDP14" s="86"/>
      <c r="NDQ14" s="86"/>
      <c r="NDR14" s="86"/>
      <c r="NDS14" s="86"/>
      <c r="NDT14" s="86"/>
      <c r="NDU14" s="86"/>
      <c r="NDV14" s="86"/>
      <c r="NDW14" s="86"/>
      <c r="NDX14" s="86"/>
      <c r="NDY14" s="86"/>
      <c r="NDZ14" s="86"/>
      <c r="NEA14" s="86"/>
      <c r="NEB14" s="86"/>
      <c r="NEC14" s="86"/>
      <c r="NED14" s="86"/>
      <c r="NEE14" s="86"/>
      <c r="NEF14" s="86"/>
      <c r="NEG14" s="86"/>
      <c r="NEH14" s="86"/>
      <c r="NEI14" s="86"/>
      <c r="NEJ14" s="86"/>
      <c r="NEK14" s="86"/>
      <c r="NEL14" s="86"/>
      <c r="NEM14" s="86"/>
      <c r="NEN14" s="86"/>
      <c r="NEO14" s="86"/>
      <c r="NEP14" s="86"/>
      <c r="NEQ14" s="86"/>
      <c r="NER14" s="86"/>
      <c r="NES14" s="86"/>
      <c r="NET14" s="86"/>
      <c r="NEU14" s="86"/>
      <c r="NEV14" s="86"/>
      <c r="NEW14" s="86"/>
      <c r="NEX14" s="86"/>
      <c r="NEY14" s="86"/>
      <c r="NEZ14" s="86"/>
      <c r="NFA14" s="86"/>
      <c r="NFB14" s="86"/>
      <c r="NFC14" s="86"/>
      <c r="NFD14" s="86"/>
      <c r="NFE14" s="86"/>
      <c r="NFF14" s="86"/>
      <c r="NFG14" s="86"/>
      <c r="NFH14" s="86"/>
      <c r="NFI14" s="86"/>
      <c r="NFJ14" s="86"/>
      <c r="NFK14" s="86"/>
      <c r="NFL14" s="86"/>
      <c r="NFM14" s="86"/>
      <c r="NFN14" s="86"/>
      <c r="NFO14" s="86"/>
      <c r="NFP14" s="86"/>
      <c r="NFQ14" s="86"/>
      <c r="NFR14" s="86"/>
      <c r="NFS14" s="86"/>
      <c r="NFT14" s="86"/>
      <c r="NFU14" s="86"/>
      <c r="NFV14" s="86"/>
      <c r="NFW14" s="86"/>
      <c r="NFX14" s="86"/>
      <c r="NFY14" s="86"/>
      <c r="NFZ14" s="86"/>
      <c r="NGA14" s="86"/>
      <c r="NGB14" s="86"/>
      <c r="NGC14" s="86"/>
      <c r="NGD14" s="86"/>
      <c r="NGE14" s="86"/>
      <c r="NGF14" s="86"/>
      <c r="NGG14" s="86"/>
      <c r="NGH14" s="86"/>
      <c r="NGI14" s="86"/>
      <c r="NGJ14" s="86"/>
      <c r="NGK14" s="86"/>
      <c r="NGL14" s="86"/>
      <c r="NGM14" s="86"/>
      <c r="NGN14" s="86"/>
      <c r="NGO14" s="86"/>
      <c r="NGP14" s="86"/>
      <c r="NGQ14" s="86"/>
      <c r="NGR14" s="86"/>
      <c r="NGS14" s="86"/>
      <c r="NGT14" s="86"/>
      <c r="NGU14" s="86"/>
      <c r="NGV14" s="86"/>
      <c r="NGW14" s="86"/>
      <c r="NGX14" s="86"/>
      <c r="NGY14" s="86"/>
      <c r="NGZ14" s="86"/>
      <c r="NHA14" s="86"/>
      <c r="NHB14" s="86"/>
      <c r="NHC14" s="86"/>
      <c r="NHD14" s="86"/>
      <c r="NHE14" s="86"/>
      <c r="NHF14" s="86"/>
      <c r="NHG14" s="86"/>
      <c r="NHH14" s="86"/>
      <c r="NHI14" s="86"/>
      <c r="NHJ14" s="86"/>
      <c r="NHK14" s="86"/>
      <c r="NHL14" s="86"/>
      <c r="NHM14" s="86"/>
      <c r="NHN14" s="86"/>
      <c r="NHO14" s="86"/>
      <c r="NHP14" s="86"/>
      <c r="NHQ14" s="86"/>
      <c r="NHR14" s="86"/>
      <c r="NHS14" s="86"/>
      <c r="NHT14" s="86"/>
      <c r="NHU14" s="86"/>
      <c r="NHV14" s="86"/>
      <c r="NHW14" s="86"/>
      <c r="NHX14" s="86"/>
      <c r="NHY14" s="86"/>
      <c r="NHZ14" s="86"/>
      <c r="NIA14" s="86"/>
      <c r="NIB14" s="86"/>
      <c r="NIC14" s="86"/>
      <c r="NID14" s="86"/>
      <c r="NIE14" s="86"/>
      <c r="NIF14" s="86"/>
      <c r="NIG14" s="86"/>
      <c r="NIH14" s="86"/>
      <c r="NII14" s="86"/>
      <c r="NIJ14" s="86"/>
      <c r="NIK14" s="86"/>
      <c r="NIL14" s="86"/>
      <c r="NIM14" s="86"/>
      <c r="NIN14" s="86"/>
      <c r="NIO14" s="86"/>
      <c r="NIP14" s="86"/>
      <c r="NIQ14" s="86"/>
      <c r="NIR14" s="86"/>
      <c r="NIS14" s="86"/>
      <c r="NIT14" s="86"/>
      <c r="NIU14" s="86"/>
      <c r="NIV14" s="86"/>
      <c r="NIW14" s="86"/>
      <c r="NIX14" s="86"/>
      <c r="NIY14" s="86"/>
      <c r="NIZ14" s="86"/>
      <c r="NJA14" s="86"/>
      <c r="NJB14" s="86"/>
      <c r="NJC14" s="86"/>
      <c r="NJD14" s="86"/>
      <c r="NJE14" s="86"/>
      <c r="NJF14" s="86"/>
      <c r="NJG14" s="86"/>
      <c r="NJH14" s="86"/>
      <c r="NJI14" s="86"/>
      <c r="NJJ14" s="86"/>
      <c r="NJK14" s="86"/>
      <c r="NJL14" s="86"/>
      <c r="NJM14" s="86"/>
      <c r="NJN14" s="86"/>
      <c r="NJO14" s="86"/>
      <c r="NJP14" s="86"/>
      <c r="NJQ14" s="86"/>
      <c r="NJR14" s="86"/>
      <c r="NJS14" s="86"/>
      <c r="NJT14" s="86"/>
      <c r="NJU14" s="86"/>
      <c r="NJV14" s="86"/>
      <c r="NJW14" s="86"/>
      <c r="NJX14" s="86"/>
      <c r="NJY14" s="86"/>
      <c r="NJZ14" s="86"/>
      <c r="NKA14" s="86"/>
      <c r="NKB14" s="86"/>
      <c r="NKC14" s="86"/>
      <c r="NKD14" s="86"/>
      <c r="NKE14" s="86"/>
      <c r="NKF14" s="86"/>
      <c r="NKG14" s="86"/>
      <c r="NKH14" s="86"/>
      <c r="NKI14" s="86"/>
      <c r="NKJ14" s="86"/>
      <c r="NKK14" s="86"/>
      <c r="NKL14" s="86"/>
      <c r="NKM14" s="86"/>
      <c r="NKN14" s="86"/>
      <c r="NKO14" s="86"/>
      <c r="NKP14" s="86"/>
      <c r="NKQ14" s="86"/>
      <c r="NKR14" s="86"/>
      <c r="NKS14" s="86"/>
      <c r="NKT14" s="86"/>
      <c r="NKU14" s="86"/>
      <c r="NKV14" s="86"/>
      <c r="NKW14" s="86"/>
      <c r="NKX14" s="86"/>
      <c r="NKY14" s="86"/>
      <c r="NKZ14" s="86"/>
      <c r="NLA14" s="86"/>
      <c r="NLB14" s="86"/>
      <c r="NLC14" s="86"/>
      <c r="NLD14" s="86"/>
      <c r="NLE14" s="86"/>
      <c r="NLF14" s="86"/>
      <c r="NLG14" s="86"/>
      <c r="NLH14" s="86"/>
      <c r="NLI14" s="86"/>
      <c r="NLJ14" s="86"/>
      <c r="NLK14" s="86"/>
      <c r="NLL14" s="86"/>
      <c r="NLM14" s="86"/>
      <c r="NLN14" s="86"/>
      <c r="NLO14" s="86"/>
      <c r="NLP14" s="86"/>
      <c r="NLQ14" s="86"/>
      <c r="NLR14" s="86"/>
      <c r="NLS14" s="86"/>
      <c r="NLT14" s="86"/>
      <c r="NLU14" s="86"/>
      <c r="NLV14" s="86"/>
      <c r="NLW14" s="86"/>
      <c r="NLX14" s="86"/>
      <c r="NLY14" s="86"/>
      <c r="NLZ14" s="86"/>
      <c r="NMA14" s="86"/>
      <c r="NMB14" s="86"/>
      <c r="NMC14" s="86"/>
      <c r="NMD14" s="86"/>
      <c r="NME14" s="86"/>
      <c r="NMF14" s="86"/>
      <c r="NMG14" s="86"/>
      <c r="NMH14" s="86"/>
      <c r="NMI14" s="86"/>
      <c r="NMJ14" s="86"/>
      <c r="NMK14" s="86"/>
      <c r="NML14" s="86"/>
      <c r="NMM14" s="86"/>
      <c r="NMN14" s="86"/>
      <c r="NMO14" s="86"/>
      <c r="NMP14" s="86"/>
      <c r="NMQ14" s="86"/>
      <c r="NMR14" s="86"/>
      <c r="NMS14" s="86"/>
      <c r="NMT14" s="86"/>
      <c r="NMU14" s="86"/>
      <c r="NMV14" s="86"/>
      <c r="NMW14" s="86"/>
      <c r="NMX14" s="86"/>
      <c r="NMY14" s="86"/>
      <c r="NMZ14" s="86"/>
      <c r="NNA14" s="86"/>
      <c r="NNB14" s="86"/>
      <c r="NNC14" s="86"/>
      <c r="NND14" s="86"/>
      <c r="NNE14" s="86"/>
      <c r="NNF14" s="86"/>
      <c r="NNG14" s="86"/>
      <c r="NNH14" s="86"/>
      <c r="NNI14" s="86"/>
      <c r="NNJ14" s="86"/>
      <c r="NNK14" s="86"/>
      <c r="NNL14" s="86"/>
      <c r="NNM14" s="86"/>
      <c r="NNN14" s="86"/>
      <c r="NNO14" s="86"/>
      <c r="NNP14" s="86"/>
      <c r="NNQ14" s="86"/>
      <c r="NNR14" s="86"/>
      <c r="NNS14" s="86"/>
      <c r="NNT14" s="86"/>
      <c r="NNU14" s="86"/>
      <c r="NNV14" s="86"/>
      <c r="NNW14" s="86"/>
      <c r="NNX14" s="86"/>
      <c r="NNY14" s="86"/>
      <c r="NNZ14" s="86"/>
      <c r="NOA14" s="86"/>
      <c r="NOB14" s="86"/>
      <c r="NOC14" s="86"/>
      <c r="NOD14" s="86"/>
      <c r="NOE14" s="86"/>
      <c r="NOF14" s="86"/>
      <c r="NOG14" s="86"/>
      <c r="NOH14" s="86"/>
      <c r="NOI14" s="86"/>
      <c r="NOJ14" s="86"/>
      <c r="NOK14" s="86"/>
      <c r="NOL14" s="86"/>
      <c r="NOM14" s="86"/>
      <c r="NON14" s="86"/>
      <c r="NOO14" s="86"/>
      <c r="NOP14" s="86"/>
      <c r="NOQ14" s="86"/>
      <c r="NOR14" s="86"/>
      <c r="NOS14" s="86"/>
      <c r="NOT14" s="86"/>
      <c r="NOU14" s="86"/>
      <c r="NOV14" s="86"/>
      <c r="NOW14" s="86"/>
      <c r="NOX14" s="86"/>
      <c r="NOY14" s="86"/>
      <c r="NOZ14" s="86"/>
      <c r="NPA14" s="86"/>
      <c r="NPB14" s="86"/>
      <c r="NPC14" s="86"/>
      <c r="NPD14" s="86"/>
      <c r="NPE14" s="86"/>
      <c r="NPF14" s="86"/>
      <c r="NPG14" s="86"/>
      <c r="NPH14" s="86"/>
      <c r="NPI14" s="86"/>
      <c r="NPJ14" s="86"/>
      <c r="NPK14" s="86"/>
      <c r="NPL14" s="86"/>
      <c r="NPM14" s="86"/>
      <c r="NPN14" s="86"/>
      <c r="NPO14" s="86"/>
      <c r="NPP14" s="86"/>
      <c r="NPQ14" s="86"/>
      <c r="NPR14" s="86"/>
      <c r="NPS14" s="86"/>
      <c r="NPT14" s="86"/>
      <c r="NPU14" s="86"/>
      <c r="NPV14" s="86"/>
      <c r="NPW14" s="86"/>
      <c r="NPX14" s="86"/>
      <c r="NPY14" s="86"/>
      <c r="NPZ14" s="86"/>
      <c r="NQA14" s="86"/>
      <c r="NQB14" s="86"/>
      <c r="NQC14" s="86"/>
      <c r="NQD14" s="86"/>
      <c r="NQE14" s="86"/>
      <c r="NQF14" s="86"/>
      <c r="NQG14" s="86"/>
      <c r="NQH14" s="86"/>
      <c r="NQI14" s="86"/>
      <c r="NQJ14" s="86"/>
      <c r="NQK14" s="86"/>
      <c r="NQL14" s="86"/>
      <c r="NQM14" s="86"/>
      <c r="NQN14" s="86"/>
      <c r="NQO14" s="86"/>
      <c r="NQP14" s="86"/>
      <c r="NQQ14" s="86"/>
      <c r="NQR14" s="86"/>
      <c r="NQS14" s="86"/>
      <c r="NQT14" s="86"/>
      <c r="NQU14" s="86"/>
      <c r="NQV14" s="86"/>
      <c r="NQW14" s="86"/>
      <c r="NQX14" s="86"/>
      <c r="NQY14" s="86"/>
      <c r="NQZ14" s="86"/>
      <c r="NRA14" s="86"/>
      <c r="NRB14" s="86"/>
      <c r="NRC14" s="86"/>
      <c r="NRD14" s="86"/>
      <c r="NRE14" s="86"/>
      <c r="NRF14" s="86"/>
      <c r="NRG14" s="86"/>
      <c r="NRH14" s="86"/>
      <c r="NRI14" s="86"/>
      <c r="NRJ14" s="86"/>
      <c r="NRK14" s="86"/>
      <c r="NRL14" s="86"/>
      <c r="NRM14" s="86"/>
      <c r="NRN14" s="86"/>
      <c r="NRO14" s="86"/>
      <c r="NRP14" s="86"/>
      <c r="NRQ14" s="86"/>
      <c r="NRR14" s="86"/>
      <c r="NRS14" s="86"/>
      <c r="NRT14" s="86"/>
      <c r="NRU14" s="86"/>
      <c r="NRV14" s="86"/>
      <c r="NRW14" s="86"/>
      <c r="NRX14" s="86"/>
      <c r="NRY14" s="86"/>
      <c r="NRZ14" s="86"/>
      <c r="NSA14" s="86"/>
      <c r="NSB14" s="86"/>
      <c r="NSC14" s="86"/>
      <c r="NSD14" s="86"/>
      <c r="NSE14" s="86"/>
      <c r="NSF14" s="86"/>
      <c r="NSG14" s="86"/>
      <c r="NSH14" s="86"/>
      <c r="NSI14" s="86"/>
      <c r="NSJ14" s="86"/>
      <c r="NSK14" s="86"/>
      <c r="NSL14" s="86"/>
      <c r="NSM14" s="86"/>
      <c r="NSN14" s="86"/>
      <c r="NSO14" s="86"/>
      <c r="NSP14" s="86"/>
      <c r="NSQ14" s="86"/>
      <c r="NSR14" s="86"/>
      <c r="NSS14" s="86"/>
      <c r="NST14" s="86"/>
      <c r="NSU14" s="86"/>
      <c r="NSV14" s="86"/>
      <c r="NSW14" s="86"/>
      <c r="NSX14" s="86"/>
      <c r="NSY14" s="86"/>
      <c r="NSZ14" s="86"/>
      <c r="NTA14" s="86"/>
      <c r="NTB14" s="86"/>
      <c r="NTC14" s="86"/>
      <c r="NTD14" s="86"/>
      <c r="NTE14" s="86"/>
      <c r="NTF14" s="86"/>
      <c r="NTG14" s="86"/>
      <c r="NTH14" s="86"/>
      <c r="NTI14" s="86"/>
      <c r="NTJ14" s="86"/>
      <c r="NTK14" s="86"/>
      <c r="NTL14" s="86"/>
      <c r="NTM14" s="86"/>
      <c r="NTN14" s="86"/>
      <c r="NTO14" s="86"/>
      <c r="NTP14" s="86"/>
      <c r="NTQ14" s="86"/>
      <c r="NTR14" s="86"/>
      <c r="NTS14" s="86"/>
      <c r="NTT14" s="86"/>
      <c r="NTU14" s="86"/>
      <c r="NTV14" s="86"/>
      <c r="NTW14" s="86"/>
      <c r="NTX14" s="86"/>
      <c r="NTY14" s="86"/>
      <c r="NTZ14" s="86"/>
      <c r="NUA14" s="86"/>
      <c r="NUB14" s="86"/>
      <c r="NUC14" s="86"/>
      <c r="NUD14" s="86"/>
      <c r="NUE14" s="86"/>
      <c r="NUF14" s="86"/>
      <c r="NUG14" s="86"/>
      <c r="NUH14" s="86"/>
      <c r="NUI14" s="86"/>
      <c r="NUJ14" s="86"/>
      <c r="NUK14" s="86"/>
      <c r="NUL14" s="86"/>
      <c r="NUM14" s="86"/>
      <c r="NUN14" s="86"/>
      <c r="NUO14" s="86"/>
      <c r="NUP14" s="86"/>
      <c r="NUQ14" s="86"/>
      <c r="NUR14" s="86"/>
      <c r="NUS14" s="86"/>
      <c r="NUT14" s="86"/>
      <c r="NUU14" s="86"/>
      <c r="NUV14" s="86"/>
      <c r="NUW14" s="86"/>
      <c r="NUX14" s="86"/>
      <c r="NUY14" s="86"/>
      <c r="NUZ14" s="86"/>
      <c r="NVA14" s="86"/>
      <c r="NVB14" s="86"/>
      <c r="NVC14" s="86"/>
      <c r="NVD14" s="86"/>
      <c r="NVE14" s="86"/>
      <c r="NVF14" s="86"/>
      <c r="NVG14" s="86"/>
      <c r="NVH14" s="86"/>
      <c r="NVI14" s="86"/>
      <c r="NVJ14" s="86"/>
      <c r="NVK14" s="86"/>
      <c r="NVL14" s="86"/>
      <c r="NVM14" s="86"/>
      <c r="NVN14" s="86"/>
      <c r="NVO14" s="86"/>
      <c r="NVP14" s="86"/>
      <c r="NVQ14" s="86"/>
      <c r="NVR14" s="86"/>
      <c r="NVS14" s="86"/>
      <c r="NVT14" s="86"/>
      <c r="NVU14" s="86"/>
      <c r="NVV14" s="86"/>
      <c r="NVW14" s="86"/>
      <c r="NVX14" s="86"/>
      <c r="NVY14" s="86"/>
      <c r="NVZ14" s="86"/>
      <c r="NWA14" s="86"/>
      <c r="NWB14" s="86"/>
      <c r="NWC14" s="86"/>
      <c r="NWD14" s="86"/>
      <c r="NWE14" s="86"/>
      <c r="NWF14" s="86"/>
      <c r="NWG14" s="86"/>
      <c r="NWH14" s="86"/>
      <c r="NWI14" s="86"/>
      <c r="NWJ14" s="86"/>
      <c r="NWK14" s="86"/>
      <c r="NWL14" s="86"/>
      <c r="NWM14" s="86"/>
      <c r="NWN14" s="86"/>
      <c r="NWO14" s="86"/>
      <c r="NWP14" s="86"/>
      <c r="NWQ14" s="86"/>
      <c r="NWR14" s="86"/>
      <c r="NWS14" s="86"/>
      <c r="NWT14" s="86"/>
      <c r="NWU14" s="86"/>
      <c r="NWV14" s="86"/>
      <c r="NWW14" s="86"/>
      <c r="NWX14" s="86"/>
      <c r="NWY14" s="86"/>
      <c r="NWZ14" s="86"/>
      <c r="NXA14" s="86"/>
      <c r="NXB14" s="86"/>
      <c r="NXC14" s="86"/>
      <c r="NXD14" s="86"/>
      <c r="NXE14" s="86"/>
      <c r="NXF14" s="86"/>
      <c r="NXG14" s="86"/>
      <c r="NXH14" s="86"/>
      <c r="NXI14" s="86"/>
      <c r="NXJ14" s="86"/>
      <c r="NXK14" s="86"/>
      <c r="NXL14" s="86"/>
      <c r="NXM14" s="86"/>
      <c r="NXN14" s="86"/>
      <c r="NXO14" s="86"/>
      <c r="NXP14" s="86"/>
      <c r="NXQ14" s="86"/>
      <c r="NXR14" s="86"/>
      <c r="NXS14" s="86"/>
      <c r="NXT14" s="86"/>
      <c r="NXU14" s="86"/>
      <c r="NXV14" s="86"/>
      <c r="NXW14" s="86"/>
      <c r="NXX14" s="86"/>
      <c r="NXY14" s="86"/>
      <c r="NXZ14" s="86"/>
      <c r="NYA14" s="86"/>
      <c r="NYB14" s="86"/>
      <c r="NYC14" s="86"/>
      <c r="NYD14" s="86"/>
      <c r="NYE14" s="86"/>
      <c r="NYF14" s="86"/>
      <c r="NYG14" s="86"/>
      <c r="NYH14" s="86"/>
      <c r="NYI14" s="86"/>
      <c r="NYJ14" s="86"/>
      <c r="NYK14" s="86"/>
      <c r="NYL14" s="86"/>
      <c r="NYM14" s="86"/>
      <c r="NYN14" s="86"/>
      <c r="NYO14" s="86"/>
      <c r="NYP14" s="86"/>
      <c r="NYQ14" s="86"/>
      <c r="NYR14" s="86"/>
      <c r="NYS14" s="86"/>
      <c r="NYT14" s="86"/>
      <c r="NYU14" s="86"/>
      <c r="NYV14" s="86"/>
      <c r="NYW14" s="86"/>
      <c r="NYX14" s="86"/>
      <c r="NYY14" s="86"/>
      <c r="NYZ14" s="86"/>
      <c r="NZA14" s="86"/>
      <c r="NZB14" s="86"/>
      <c r="NZC14" s="86"/>
      <c r="NZD14" s="86"/>
      <c r="NZE14" s="86"/>
      <c r="NZF14" s="86"/>
      <c r="NZG14" s="86"/>
      <c r="NZH14" s="86"/>
      <c r="NZI14" s="86"/>
      <c r="NZJ14" s="86"/>
      <c r="NZK14" s="86"/>
      <c r="NZL14" s="86"/>
      <c r="NZM14" s="86"/>
      <c r="NZN14" s="86"/>
      <c r="NZO14" s="86"/>
      <c r="NZP14" s="86"/>
      <c r="NZQ14" s="86"/>
      <c r="NZR14" s="86"/>
      <c r="NZS14" s="86"/>
      <c r="NZT14" s="86"/>
      <c r="NZU14" s="86"/>
      <c r="NZV14" s="86"/>
      <c r="NZW14" s="86"/>
      <c r="NZX14" s="86"/>
      <c r="NZY14" s="86"/>
      <c r="NZZ14" s="86"/>
      <c r="OAA14" s="86"/>
      <c r="OAB14" s="86"/>
      <c r="OAC14" s="86"/>
      <c r="OAD14" s="86"/>
      <c r="OAE14" s="86"/>
      <c r="OAF14" s="86"/>
      <c r="OAG14" s="86"/>
      <c r="OAH14" s="86"/>
      <c r="OAI14" s="86"/>
      <c r="OAJ14" s="86"/>
      <c r="OAK14" s="86"/>
      <c r="OAL14" s="86"/>
      <c r="OAM14" s="86"/>
      <c r="OAN14" s="86"/>
      <c r="OAO14" s="86"/>
      <c r="OAP14" s="86"/>
      <c r="OAQ14" s="86"/>
      <c r="OAR14" s="86"/>
      <c r="OAS14" s="86"/>
      <c r="OAT14" s="86"/>
      <c r="OAU14" s="86"/>
      <c r="OAV14" s="86"/>
      <c r="OAW14" s="86"/>
      <c r="OAX14" s="86"/>
      <c r="OAY14" s="86"/>
      <c r="OAZ14" s="86"/>
      <c r="OBA14" s="86"/>
      <c r="OBB14" s="86"/>
      <c r="OBC14" s="86"/>
      <c r="OBD14" s="86"/>
      <c r="OBE14" s="86"/>
      <c r="OBF14" s="86"/>
      <c r="OBG14" s="86"/>
      <c r="OBH14" s="86"/>
      <c r="OBI14" s="86"/>
      <c r="OBJ14" s="86"/>
      <c r="OBK14" s="86"/>
      <c r="OBL14" s="86"/>
      <c r="OBM14" s="86"/>
      <c r="OBN14" s="86"/>
      <c r="OBO14" s="86"/>
      <c r="OBP14" s="86"/>
      <c r="OBQ14" s="86"/>
      <c r="OBR14" s="86"/>
      <c r="OBS14" s="86"/>
      <c r="OBT14" s="86"/>
      <c r="OBU14" s="86"/>
      <c r="OBV14" s="86"/>
      <c r="OBW14" s="86"/>
      <c r="OBX14" s="86"/>
      <c r="OBY14" s="86"/>
      <c r="OBZ14" s="86"/>
      <c r="OCA14" s="86"/>
      <c r="OCB14" s="86"/>
      <c r="OCC14" s="86"/>
      <c r="OCD14" s="86"/>
      <c r="OCE14" s="86"/>
      <c r="OCF14" s="86"/>
      <c r="OCG14" s="86"/>
      <c r="OCH14" s="86"/>
      <c r="OCI14" s="86"/>
      <c r="OCJ14" s="86"/>
      <c r="OCK14" s="86"/>
      <c r="OCL14" s="86"/>
      <c r="OCM14" s="86"/>
      <c r="OCN14" s="86"/>
      <c r="OCO14" s="86"/>
      <c r="OCP14" s="86"/>
      <c r="OCQ14" s="86"/>
      <c r="OCR14" s="86"/>
      <c r="OCS14" s="86"/>
      <c r="OCT14" s="86"/>
      <c r="OCU14" s="86"/>
      <c r="OCV14" s="86"/>
      <c r="OCW14" s="86"/>
      <c r="OCX14" s="86"/>
      <c r="OCY14" s="86"/>
      <c r="OCZ14" s="86"/>
      <c r="ODA14" s="86"/>
      <c r="ODB14" s="86"/>
      <c r="ODC14" s="86"/>
      <c r="ODD14" s="86"/>
      <c r="ODE14" s="86"/>
      <c r="ODF14" s="86"/>
      <c r="ODG14" s="86"/>
      <c r="ODH14" s="86"/>
      <c r="ODI14" s="86"/>
      <c r="ODJ14" s="86"/>
      <c r="ODK14" s="86"/>
      <c r="ODL14" s="86"/>
      <c r="ODM14" s="86"/>
      <c r="ODN14" s="86"/>
      <c r="ODO14" s="86"/>
      <c r="ODP14" s="86"/>
      <c r="ODQ14" s="86"/>
      <c r="ODR14" s="86"/>
      <c r="ODS14" s="86"/>
      <c r="ODT14" s="86"/>
      <c r="ODU14" s="86"/>
      <c r="ODV14" s="86"/>
      <c r="ODW14" s="86"/>
      <c r="ODX14" s="86"/>
      <c r="ODY14" s="86"/>
      <c r="ODZ14" s="86"/>
      <c r="OEA14" s="86"/>
      <c r="OEB14" s="86"/>
      <c r="OEC14" s="86"/>
      <c r="OED14" s="86"/>
      <c r="OEE14" s="86"/>
      <c r="OEF14" s="86"/>
      <c r="OEG14" s="86"/>
      <c r="OEH14" s="86"/>
      <c r="OEI14" s="86"/>
      <c r="OEJ14" s="86"/>
      <c r="OEK14" s="86"/>
      <c r="OEL14" s="86"/>
      <c r="OEM14" s="86"/>
      <c r="OEN14" s="86"/>
      <c r="OEO14" s="86"/>
      <c r="OEP14" s="86"/>
      <c r="OEQ14" s="86"/>
      <c r="OER14" s="86"/>
      <c r="OES14" s="86"/>
      <c r="OET14" s="86"/>
      <c r="OEU14" s="86"/>
      <c r="OEV14" s="86"/>
      <c r="OEW14" s="86"/>
      <c r="OEX14" s="86"/>
      <c r="OEY14" s="86"/>
      <c r="OEZ14" s="86"/>
      <c r="OFA14" s="86"/>
      <c r="OFB14" s="86"/>
      <c r="OFC14" s="86"/>
      <c r="OFD14" s="86"/>
      <c r="OFE14" s="86"/>
      <c r="OFF14" s="86"/>
      <c r="OFG14" s="86"/>
      <c r="OFH14" s="86"/>
      <c r="OFI14" s="86"/>
      <c r="OFJ14" s="86"/>
      <c r="OFK14" s="86"/>
      <c r="OFL14" s="86"/>
      <c r="OFM14" s="86"/>
      <c r="OFN14" s="86"/>
      <c r="OFO14" s="86"/>
      <c r="OFP14" s="86"/>
      <c r="OFQ14" s="86"/>
      <c r="OFR14" s="86"/>
      <c r="OFS14" s="86"/>
      <c r="OFT14" s="86"/>
      <c r="OFU14" s="86"/>
      <c r="OFV14" s="86"/>
      <c r="OFW14" s="86"/>
      <c r="OFX14" s="86"/>
      <c r="OFY14" s="86"/>
      <c r="OFZ14" s="86"/>
      <c r="OGA14" s="86"/>
      <c r="OGB14" s="86"/>
      <c r="OGC14" s="86"/>
      <c r="OGD14" s="86"/>
      <c r="OGE14" s="86"/>
      <c r="OGF14" s="86"/>
      <c r="OGG14" s="86"/>
      <c r="OGH14" s="86"/>
      <c r="OGI14" s="86"/>
      <c r="OGJ14" s="86"/>
      <c r="OGK14" s="86"/>
      <c r="OGL14" s="86"/>
      <c r="OGM14" s="86"/>
      <c r="OGN14" s="86"/>
      <c r="OGO14" s="86"/>
      <c r="OGP14" s="86"/>
      <c r="OGQ14" s="86"/>
      <c r="OGR14" s="86"/>
      <c r="OGS14" s="86"/>
      <c r="OGT14" s="86"/>
      <c r="OGU14" s="86"/>
      <c r="OGV14" s="86"/>
      <c r="OGW14" s="86"/>
      <c r="OGX14" s="86"/>
      <c r="OGY14" s="86"/>
      <c r="OGZ14" s="86"/>
      <c r="OHA14" s="86"/>
      <c r="OHB14" s="86"/>
      <c r="OHC14" s="86"/>
      <c r="OHD14" s="86"/>
      <c r="OHE14" s="86"/>
      <c r="OHF14" s="86"/>
      <c r="OHG14" s="86"/>
      <c r="OHH14" s="86"/>
      <c r="OHI14" s="86"/>
      <c r="OHJ14" s="86"/>
      <c r="OHK14" s="86"/>
      <c r="OHL14" s="86"/>
      <c r="OHM14" s="86"/>
      <c r="OHN14" s="86"/>
      <c r="OHO14" s="86"/>
      <c r="OHP14" s="86"/>
      <c r="OHQ14" s="86"/>
      <c r="OHR14" s="86"/>
      <c r="OHS14" s="86"/>
      <c r="OHT14" s="86"/>
      <c r="OHU14" s="86"/>
      <c r="OHV14" s="86"/>
      <c r="OHW14" s="86"/>
      <c r="OHX14" s="86"/>
      <c r="OHY14" s="86"/>
      <c r="OHZ14" s="86"/>
      <c r="OIA14" s="86"/>
      <c r="OIB14" s="86"/>
      <c r="OIC14" s="86"/>
      <c r="OID14" s="86"/>
      <c r="OIE14" s="86"/>
      <c r="OIF14" s="86"/>
      <c r="OIG14" s="86"/>
      <c r="OIH14" s="86"/>
      <c r="OII14" s="86"/>
      <c r="OIJ14" s="86"/>
      <c r="OIK14" s="86"/>
      <c r="OIL14" s="86"/>
      <c r="OIM14" s="86"/>
      <c r="OIN14" s="86"/>
      <c r="OIO14" s="86"/>
      <c r="OIP14" s="86"/>
      <c r="OIQ14" s="86"/>
      <c r="OIR14" s="86"/>
      <c r="OIS14" s="86"/>
      <c r="OIT14" s="86"/>
      <c r="OIU14" s="86"/>
      <c r="OIV14" s="86"/>
      <c r="OIW14" s="86"/>
      <c r="OIX14" s="86"/>
      <c r="OIY14" s="86"/>
      <c r="OIZ14" s="86"/>
      <c r="OJA14" s="86"/>
      <c r="OJB14" s="86"/>
      <c r="OJC14" s="86"/>
      <c r="OJD14" s="86"/>
      <c r="OJE14" s="86"/>
      <c r="OJF14" s="86"/>
      <c r="OJG14" s="86"/>
      <c r="OJH14" s="86"/>
      <c r="OJI14" s="86"/>
      <c r="OJJ14" s="86"/>
      <c r="OJK14" s="86"/>
      <c r="OJL14" s="86"/>
      <c r="OJM14" s="86"/>
      <c r="OJN14" s="86"/>
      <c r="OJO14" s="86"/>
      <c r="OJP14" s="86"/>
      <c r="OJQ14" s="86"/>
      <c r="OJR14" s="86"/>
      <c r="OJS14" s="86"/>
      <c r="OJT14" s="86"/>
      <c r="OJU14" s="86"/>
      <c r="OJV14" s="86"/>
      <c r="OJW14" s="86"/>
      <c r="OJX14" s="86"/>
      <c r="OJY14" s="86"/>
      <c r="OJZ14" s="86"/>
      <c r="OKA14" s="86"/>
      <c r="OKB14" s="86"/>
      <c r="OKC14" s="86"/>
      <c r="OKD14" s="86"/>
      <c r="OKE14" s="86"/>
      <c r="OKF14" s="86"/>
      <c r="OKG14" s="86"/>
      <c r="OKH14" s="86"/>
      <c r="OKI14" s="86"/>
      <c r="OKJ14" s="86"/>
      <c r="OKK14" s="86"/>
      <c r="OKL14" s="86"/>
      <c r="OKM14" s="86"/>
      <c r="OKN14" s="86"/>
      <c r="OKO14" s="86"/>
      <c r="OKP14" s="86"/>
      <c r="OKQ14" s="86"/>
      <c r="OKR14" s="86"/>
      <c r="OKS14" s="86"/>
      <c r="OKT14" s="86"/>
      <c r="OKU14" s="86"/>
      <c r="OKV14" s="86"/>
      <c r="OKW14" s="86"/>
      <c r="OKX14" s="86"/>
      <c r="OKY14" s="86"/>
      <c r="OKZ14" s="86"/>
      <c r="OLA14" s="86"/>
      <c r="OLB14" s="86"/>
      <c r="OLC14" s="86"/>
      <c r="OLD14" s="86"/>
      <c r="OLE14" s="86"/>
      <c r="OLF14" s="86"/>
      <c r="OLG14" s="86"/>
      <c r="OLH14" s="86"/>
      <c r="OLI14" s="86"/>
      <c r="OLJ14" s="86"/>
      <c r="OLK14" s="86"/>
      <c r="OLL14" s="86"/>
      <c r="OLM14" s="86"/>
      <c r="OLN14" s="86"/>
      <c r="OLO14" s="86"/>
      <c r="OLP14" s="86"/>
      <c r="OLQ14" s="86"/>
      <c r="OLR14" s="86"/>
      <c r="OLS14" s="86"/>
      <c r="OLT14" s="86"/>
      <c r="OLU14" s="86"/>
      <c r="OLV14" s="86"/>
      <c r="OLW14" s="86"/>
      <c r="OLX14" s="86"/>
      <c r="OLY14" s="86"/>
      <c r="OLZ14" s="86"/>
      <c r="OMA14" s="86"/>
      <c r="OMB14" s="86"/>
      <c r="OMC14" s="86"/>
      <c r="OMD14" s="86"/>
      <c r="OME14" s="86"/>
      <c r="OMF14" s="86"/>
      <c r="OMG14" s="86"/>
      <c r="OMH14" s="86"/>
      <c r="OMI14" s="86"/>
      <c r="OMJ14" s="86"/>
      <c r="OMK14" s="86"/>
      <c r="OML14" s="86"/>
      <c r="OMM14" s="86"/>
      <c r="OMN14" s="86"/>
      <c r="OMO14" s="86"/>
      <c r="OMP14" s="86"/>
      <c r="OMQ14" s="86"/>
      <c r="OMR14" s="86"/>
      <c r="OMS14" s="86"/>
      <c r="OMT14" s="86"/>
      <c r="OMU14" s="86"/>
      <c r="OMV14" s="86"/>
      <c r="OMW14" s="86"/>
      <c r="OMX14" s="86"/>
      <c r="OMY14" s="86"/>
      <c r="OMZ14" s="86"/>
      <c r="ONA14" s="86"/>
      <c r="ONB14" s="86"/>
      <c r="ONC14" s="86"/>
      <c r="OND14" s="86"/>
      <c r="ONE14" s="86"/>
      <c r="ONF14" s="86"/>
      <c r="ONG14" s="86"/>
      <c r="ONH14" s="86"/>
      <c r="ONI14" s="86"/>
      <c r="ONJ14" s="86"/>
      <c r="ONK14" s="86"/>
      <c r="ONL14" s="86"/>
      <c r="ONM14" s="86"/>
      <c r="ONN14" s="86"/>
      <c r="ONO14" s="86"/>
      <c r="ONP14" s="86"/>
      <c r="ONQ14" s="86"/>
      <c r="ONR14" s="86"/>
      <c r="ONS14" s="86"/>
      <c r="ONT14" s="86"/>
      <c r="ONU14" s="86"/>
      <c r="ONV14" s="86"/>
      <c r="ONW14" s="86"/>
      <c r="ONX14" s="86"/>
      <c r="ONY14" s="86"/>
      <c r="ONZ14" s="86"/>
      <c r="OOA14" s="86"/>
      <c r="OOB14" s="86"/>
      <c r="OOC14" s="86"/>
      <c r="OOD14" s="86"/>
      <c r="OOE14" s="86"/>
      <c r="OOF14" s="86"/>
      <c r="OOG14" s="86"/>
      <c r="OOH14" s="86"/>
      <c r="OOI14" s="86"/>
      <c r="OOJ14" s="86"/>
      <c r="OOK14" s="86"/>
      <c r="OOL14" s="86"/>
      <c r="OOM14" s="86"/>
      <c r="OON14" s="86"/>
      <c r="OOO14" s="86"/>
      <c r="OOP14" s="86"/>
      <c r="OOQ14" s="86"/>
      <c r="OOR14" s="86"/>
      <c r="OOS14" s="86"/>
      <c r="OOT14" s="86"/>
      <c r="OOU14" s="86"/>
      <c r="OOV14" s="86"/>
      <c r="OOW14" s="86"/>
      <c r="OOX14" s="86"/>
      <c r="OOY14" s="86"/>
      <c r="OOZ14" s="86"/>
      <c r="OPA14" s="86"/>
      <c r="OPB14" s="86"/>
      <c r="OPC14" s="86"/>
      <c r="OPD14" s="86"/>
      <c r="OPE14" s="86"/>
      <c r="OPF14" s="86"/>
      <c r="OPG14" s="86"/>
      <c r="OPH14" s="86"/>
      <c r="OPI14" s="86"/>
      <c r="OPJ14" s="86"/>
      <c r="OPK14" s="86"/>
      <c r="OPL14" s="86"/>
      <c r="OPM14" s="86"/>
      <c r="OPN14" s="86"/>
      <c r="OPO14" s="86"/>
      <c r="OPP14" s="86"/>
      <c r="OPQ14" s="86"/>
      <c r="OPR14" s="86"/>
      <c r="OPS14" s="86"/>
      <c r="OPT14" s="86"/>
      <c r="OPU14" s="86"/>
      <c r="OPV14" s="86"/>
      <c r="OPW14" s="86"/>
      <c r="OPX14" s="86"/>
      <c r="OPY14" s="86"/>
      <c r="OPZ14" s="86"/>
      <c r="OQA14" s="86"/>
      <c r="OQB14" s="86"/>
      <c r="OQC14" s="86"/>
      <c r="OQD14" s="86"/>
      <c r="OQE14" s="86"/>
      <c r="OQF14" s="86"/>
      <c r="OQG14" s="86"/>
      <c r="OQH14" s="86"/>
      <c r="OQI14" s="86"/>
      <c r="OQJ14" s="86"/>
      <c r="OQK14" s="86"/>
      <c r="OQL14" s="86"/>
      <c r="OQM14" s="86"/>
      <c r="OQN14" s="86"/>
      <c r="OQO14" s="86"/>
      <c r="OQP14" s="86"/>
      <c r="OQQ14" s="86"/>
      <c r="OQR14" s="86"/>
      <c r="OQS14" s="86"/>
      <c r="OQT14" s="86"/>
      <c r="OQU14" s="86"/>
      <c r="OQV14" s="86"/>
      <c r="OQW14" s="86"/>
      <c r="OQX14" s="86"/>
      <c r="OQY14" s="86"/>
      <c r="OQZ14" s="86"/>
      <c r="ORA14" s="86"/>
      <c r="ORB14" s="86"/>
      <c r="ORC14" s="86"/>
      <c r="ORD14" s="86"/>
      <c r="ORE14" s="86"/>
      <c r="ORF14" s="86"/>
      <c r="ORG14" s="86"/>
      <c r="ORH14" s="86"/>
      <c r="ORI14" s="86"/>
      <c r="ORJ14" s="86"/>
      <c r="ORK14" s="86"/>
      <c r="ORL14" s="86"/>
      <c r="ORM14" s="86"/>
      <c r="ORN14" s="86"/>
      <c r="ORO14" s="86"/>
      <c r="ORP14" s="86"/>
      <c r="ORQ14" s="86"/>
      <c r="ORR14" s="86"/>
      <c r="ORS14" s="86"/>
      <c r="ORT14" s="86"/>
      <c r="ORU14" s="86"/>
      <c r="ORV14" s="86"/>
      <c r="ORW14" s="86"/>
      <c r="ORX14" s="86"/>
      <c r="ORY14" s="86"/>
      <c r="ORZ14" s="86"/>
      <c r="OSA14" s="86"/>
      <c r="OSB14" s="86"/>
      <c r="OSC14" s="86"/>
      <c r="OSD14" s="86"/>
      <c r="OSE14" s="86"/>
      <c r="OSF14" s="86"/>
      <c r="OSG14" s="86"/>
      <c r="OSH14" s="86"/>
      <c r="OSI14" s="86"/>
      <c r="OSJ14" s="86"/>
      <c r="OSK14" s="86"/>
      <c r="OSL14" s="86"/>
      <c r="OSM14" s="86"/>
      <c r="OSN14" s="86"/>
      <c r="OSO14" s="86"/>
      <c r="OSP14" s="86"/>
      <c r="OSQ14" s="86"/>
      <c r="OSR14" s="86"/>
      <c r="OSS14" s="86"/>
      <c r="OST14" s="86"/>
      <c r="OSU14" s="86"/>
      <c r="OSV14" s="86"/>
      <c r="OSW14" s="86"/>
      <c r="OSX14" s="86"/>
      <c r="OSY14" s="86"/>
      <c r="OSZ14" s="86"/>
      <c r="OTA14" s="86"/>
      <c r="OTB14" s="86"/>
      <c r="OTC14" s="86"/>
      <c r="OTD14" s="86"/>
      <c r="OTE14" s="86"/>
      <c r="OTF14" s="86"/>
      <c r="OTG14" s="86"/>
      <c r="OTH14" s="86"/>
      <c r="OTI14" s="86"/>
      <c r="OTJ14" s="86"/>
      <c r="OTK14" s="86"/>
      <c r="OTL14" s="86"/>
      <c r="OTM14" s="86"/>
      <c r="OTN14" s="86"/>
      <c r="OTO14" s="86"/>
      <c r="OTP14" s="86"/>
      <c r="OTQ14" s="86"/>
      <c r="OTR14" s="86"/>
      <c r="OTS14" s="86"/>
      <c r="OTT14" s="86"/>
      <c r="OTU14" s="86"/>
      <c r="OTV14" s="86"/>
      <c r="OTW14" s="86"/>
      <c r="OTX14" s="86"/>
      <c r="OTY14" s="86"/>
      <c r="OTZ14" s="86"/>
      <c r="OUA14" s="86"/>
      <c r="OUB14" s="86"/>
      <c r="OUC14" s="86"/>
      <c r="OUD14" s="86"/>
      <c r="OUE14" s="86"/>
      <c r="OUF14" s="86"/>
      <c r="OUG14" s="86"/>
      <c r="OUH14" s="86"/>
      <c r="OUI14" s="86"/>
      <c r="OUJ14" s="86"/>
      <c r="OUK14" s="86"/>
      <c r="OUL14" s="86"/>
      <c r="OUM14" s="86"/>
      <c r="OUN14" s="86"/>
      <c r="OUO14" s="86"/>
      <c r="OUP14" s="86"/>
      <c r="OUQ14" s="86"/>
      <c r="OUR14" s="86"/>
      <c r="OUS14" s="86"/>
      <c r="OUT14" s="86"/>
      <c r="OUU14" s="86"/>
      <c r="OUV14" s="86"/>
      <c r="OUW14" s="86"/>
      <c r="OUX14" s="86"/>
      <c r="OUY14" s="86"/>
      <c r="OUZ14" s="86"/>
      <c r="OVA14" s="86"/>
      <c r="OVB14" s="86"/>
      <c r="OVC14" s="86"/>
      <c r="OVD14" s="86"/>
      <c r="OVE14" s="86"/>
      <c r="OVF14" s="86"/>
      <c r="OVG14" s="86"/>
      <c r="OVH14" s="86"/>
      <c r="OVI14" s="86"/>
      <c r="OVJ14" s="86"/>
      <c r="OVK14" s="86"/>
      <c r="OVL14" s="86"/>
      <c r="OVM14" s="86"/>
      <c r="OVN14" s="86"/>
      <c r="OVO14" s="86"/>
      <c r="OVP14" s="86"/>
      <c r="OVQ14" s="86"/>
      <c r="OVR14" s="86"/>
      <c r="OVS14" s="86"/>
      <c r="OVT14" s="86"/>
      <c r="OVU14" s="86"/>
      <c r="OVV14" s="86"/>
      <c r="OVW14" s="86"/>
      <c r="OVX14" s="86"/>
      <c r="OVY14" s="86"/>
      <c r="OVZ14" s="86"/>
      <c r="OWA14" s="86"/>
      <c r="OWB14" s="86"/>
      <c r="OWC14" s="86"/>
      <c r="OWD14" s="86"/>
      <c r="OWE14" s="86"/>
      <c r="OWF14" s="86"/>
      <c r="OWG14" s="86"/>
      <c r="OWH14" s="86"/>
      <c r="OWI14" s="86"/>
      <c r="OWJ14" s="86"/>
      <c r="OWK14" s="86"/>
      <c r="OWL14" s="86"/>
      <c r="OWM14" s="86"/>
      <c r="OWN14" s="86"/>
      <c r="OWO14" s="86"/>
      <c r="OWP14" s="86"/>
      <c r="OWQ14" s="86"/>
      <c r="OWR14" s="86"/>
      <c r="OWS14" s="86"/>
      <c r="OWT14" s="86"/>
      <c r="OWU14" s="86"/>
      <c r="OWV14" s="86"/>
      <c r="OWW14" s="86"/>
      <c r="OWX14" s="86"/>
      <c r="OWY14" s="86"/>
      <c r="OWZ14" s="86"/>
      <c r="OXA14" s="86"/>
      <c r="OXB14" s="86"/>
      <c r="OXC14" s="86"/>
      <c r="OXD14" s="86"/>
      <c r="OXE14" s="86"/>
      <c r="OXF14" s="86"/>
      <c r="OXG14" s="86"/>
      <c r="OXH14" s="86"/>
      <c r="OXI14" s="86"/>
      <c r="OXJ14" s="86"/>
      <c r="OXK14" s="86"/>
      <c r="OXL14" s="86"/>
      <c r="OXM14" s="86"/>
      <c r="OXN14" s="86"/>
      <c r="OXO14" s="86"/>
      <c r="OXP14" s="86"/>
      <c r="OXQ14" s="86"/>
      <c r="OXR14" s="86"/>
      <c r="OXS14" s="86"/>
      <c r="OXT14" s="86"/>
      <c r="OXU14" s="86"/>
      <c r="OXV14" s="86"/>
      <c r="OXW14" s="86"/>
      <c r="OXX14" s="86"/>
      <c r="OXY14" s="86"/>
      <c r="OXZ14" s="86"/>
      <c r="OYA14" s="86"/>
      <c r="OYB14" s="86"/>
      <c r="OYC14" s="86"/>
      <c r="OYD14" s="86"/>
      <c r="OYE14" s="86"/>
      <c r="OYF14" s="86"/>
      <c r="OYG14" s="86"/>
      <c r="OYH14" s="86"/>
      <c r="OYI14" s="86"/>
      <c r="OYJ14" s="86"/>
      <c r="OYK14" s="86"/>
      <c r="OYL14" s="86"/>
      <c r="OYM14" s="86"/>
      <c r="OYN14" s="86"/>
      <c r="OYO14" s="86"/>
      <c r="OYP14" s="86"/>
      <c r="OYQ14" s="86"/>
      <c r="OYR14" s="86"/>
      <c r="OYS14" s="86"/>
      <c r="OYT14" s="86"/>
      <c r="OYU14" s="86"/>
      <c r="OYV14" s="86"/>
      <c r="OYW14" s="86"/>
      <c r="OYX14" s="86"/>
      <c r="OYY14" s="86"/>
      <c r="OYZ14" s="86"/>
      <c r="OZA14" s="86"/>
      <c r="OZB14" s="86"/>
      <c r="OZC14" s="86"/>
      <c r="OZD14" s="86"/>
      <c r="OZE14" s="86"/>
      <c r="OZF14" s="86"/>
      <c r="OZG14" s="86"/>
      <c r="OZH14" s="86"/>
      <c r="OZI14" s="86"/>
      <c r="OZJ14" s="86"/>
      <c r="OZK14" s="86"/>
      <c r="OZL14" s="86"/>
      <c r="OZM14" s="86"/>
      <c r="OZN14" s="86"/>
      <c r="OZO14" s="86"/>
      <c r="OZP14" s="86"/>
      <c r="OZQ14" s="86"/>
      <c r="OZR14" s="86"/>
      <c r="OZS14" s="86"/>
      <c r="OZT14" s="86"/>
      <c r="OZU14" s="86"/>
      <c r="OZV14" s="86"/>
      <c r="OZW14" s="86"/>
      <c r="OZX14" s="86"/>
      <c r="OZY14" s="86"/>
      <c r="OZZ14" s="86"/>
      <c r="PAA14" s="86"/>
      <c r="PAB14" s="86"/>
      <c r="PAC14" s="86"/>
      <c r="PAD14" s="86"/>
      <c r="PAE14" s="86"/>
      <c r="PAF14" s="86"/>
      <c r="PAG14" s="86"/>
      <c r="PAH14" s="86"/>
      <c r="PAI14" s="86"/>
      <c r="PAJ14" s="86"/>
      <c r="PAK14" s="86"/>
      <c r="PAL14" s="86"/>
      <c r="PAM14" s="86"/>
      <c r="PAN14" s="86"/>
      <c r="PAO14" s="86"/>
      <c r="PAP14" s="86"/>
      <c r="PAQ14" s="86"/>
      <c r="PAR14" s="86"/>
      <c r="PAS14" s="86"/>
      <c r="PAT14" s="86"/>
      <c r="PAU14" s="86"/>
      <c r="PAV14" s="86"/>
      <c r="PAW14" s="86"/>
      <c r="PAX14" s="86"/>
      <c r="PAY14" s="86"/>
      <c r="PAZ14" s="86"/>
      <c r="PBA14" s="86"/>
      <c r="PBB14" s="86"/>
      <c r="PBC14" s="86"/>
      <c r="PBD14" s="86"/>
      <c r="PBE14" s="86"/>
      <c r="PBF14" s="86"/>
      <c r="PBG14" s="86"/>
      <c r="PBH14" s="86"/>
      <c r="PBI14" s="86"/>
      <c r="PBJ14" s="86"/>
      <c r="PBK14" s="86"/>
      <c r="PBL14" s="86"/>
      <c r="PBM14" s="86"/>
      <c r="PBN14" s="86"/>
      <c r="PBO14" s="86"/>
      <c r="PBP14" s="86"/>
      <c r="PBQ14" s="86"/>
      <c r="PBR14" s="86"/>
      <c r="PBS14" s="86"/>
      <c r="PBT14" s="86"/>
      <c r="PBU14" s="86"/>
      <c r="PBV14" s="86"/>
      <c r="PBW14" s="86"/>
      <c r="PBX14" s="86"/>
      <c r="PBY14" s="86"/>
      <c r="PBZ14" s="86"/>
      <c r="PCA14" s="86"/>
      <c r="PCB14" s="86"/>
      <c r="PCC14" s="86"/>
      <c r="PCD14" s="86"/>
      <c r="PCE14" s="86"/>
      <c r="PCF14" s="86"/>
      <c r="PCG14" s="86"/>
      <c r="PCH14" s="86"/>
      <c r="PCI14" s="86"/>
      <c r="PCJ14" s="86"/>
      <c r="PCK14" s="86"/>
      <c r="PCL14" s="86"/>
      <c r="PCM14" s="86"/>
      <c r="PCN14" s="86"/>
      <c r="PCO14" s="86"/>
      <c r="PCP14" s="86"/>
      <c r="PCQ14" s="86"/>
      <c r="PCR14" s="86"/>
      <c r="PCS14" s="86"/>
      <c r="PCT14" s="86"/>
      <c r="PCU14" s="86"/>
      <c r="PCV14" s="86"/>
      <c r="PCW14" s="86"/>
      <c r="PCX14" s="86"/>
      <c r="PCY14" s="86"/>
      <c r="PCZ14" s="86"/>
      <c r="PDA14" s="86"/>
      <c r="PDB14" s="86"/>
      <c r="PDC14" s="86"/>
      <c r="PDD14" s="86"/>
      <c r="PDE14" s="86"/>
      <c r="PDF14" s="86"/>
      <c r="PDG14" s="86"/>
      <c r="PDH14" s="86"/>
      <c r="PDI14" s="86"/>
      <c r="PDJ14" s="86"/>
      <c r="PDK14" s="86"/>
      <c r="PDL14" s="86"/>
      <c r="PDM14" s="86"/>
      <c r="PDN14" s="86"/>
      <c r="PDO14" s="86"/>
      <c r="PDP14" s="86"/>
      <c r="PDQ14" s="86"/>
      <c r="PDR14" s="86"/>
      <c r="PDS14" s="86"/>
      <c r="PDT14" s="86"/>
      <c r="PDU14" s="86"/>
      <c r="PDV14" s="86"/>
      <c r="PDW14" s="86"/>
      <c r="PDX14" s="86"/>
      <c r="PDY14" s="86"/>
      <c r="PDZ14" s="86"/>
      <c r="PEA14" s="86"/>
      <c r="PEB14" s="86"/>
      <c r="PEC14" s="86"/>
      <c r="PED14" s="86"/>
      <c r="PEE14" s="86"/>
      <c r="PEF14" s="86"/>
      <c r="PEG14" s="86"/>
      <c r="PEH14" s="86"/>
      <c r="PEI14" s="86"/>
      <c r="PEJ14" s="86"/>
      <c r="PEK14" s="86"/>
      <c r="PEL14" s="86"/>
      <c r="PEM14" s="86"/>
      <c r="PEN14" s="86"/>
      <c r="PEO14" s="86"/>
      <c r="PEP14" s="86"/>
      <c r="PEQ14" s="86"/>
      <c r="PER14" s="86"/>
      <c r="PES14" s="86"/>
      <c r="PET14" s="86"/>
      <c r="PEU14" s="86"/>
      <c r="PEV14" s="86"/>
      <c r="PEW14" s="86"/>
      <c r="PEX14" s="86"/>
      <c r="PEY14" s="86"/>
      <c r="PEZ14" s="86"/>
      <c r="PFA14" s="86"/>
      <c r="PFB14" s="86"/>
      <c r="PFC14" s="86"/>
      <c r="PFD14" s="86"/>
      <c r="PFE14" s="86"/>
      <c r="PFF14" s="86"/>
      <c r="PFG14" s="86"/>
      <c r="PFH14" s="86"/>
      <c r="PFI14" s="86"/>
      <c r="PFJ14" s="86"/>
      <c r="PFK14" s="86"/>
      <c r="PFL14" s="86"/>
      <c r="PFM14" s="86"/>
      <c r="PFN14" s="86"/>
      <c r="PFO14" s="86"/>
      <c r="PFP14" s="86"/>
      <c r="PFQ14" s="86"/>
      <c r="PFR14" s="86"/>
      <c r="PFS14" s="86"/>
      <c r="PFT14" s="86"/>
      <c r="PFU14" s="86"/>
      <c r="PFV14" s="86"/>
      <c r="PFW14" s="86"/>
      <c r="PFX14" s="86"/>
      <c r="PFY14" s="86"/>
      <c r="PFZ14" s="86"/>
      <c r="PGA14" s="86"/>
      <c r="PGB14" s="86"/>
      <c r="PGC14" s="86"/>
      <c r="PGD14" s="86"/>
      <c r="PGE14" s="86"/>
      <c r="PGF14" s="86"/>
      <c r="PGG14" s="86"/>
      <c r="PGH14" s="86"/>
      <c r="PGI14" s="86"/>
      <c r="PGJ14" s="86"/>
      <c r="PGK14" s="86"/>
      <c r="PGL14" s="86"/>
      <c r="PGM14" s="86"/>
      <c r="PGN14" s="86"/>
      <c r="PGO14" s="86"/>
      <c r="PGP14" s="86"/>
      <c r="PGQ14" s="86"/>
      <c r="PGR14" s="86"/>
      <c r="PGS14" s="86"/>
      <c r="PGT14" s="86"/>
      <c r="PGU14" s="86"/>
      <c r="PGV14" s="86"/>
      <c r="PGW14" s="86"/>
      <c r="PGX14" s="86"/>
      <c r="PGY14" s="86"/>
      <c r="PGZ14" s="86"/>
      <c r="PHA14" s="86"/>
      <c r="PHB14" s="86"/>
      <c r="PHC14" s="86"/>
      <c r="PHD14" s="86"/>
      <c r="PHE14" s="86"/>
      <c r="PHF14" s="86"/>
      <c r="PHG14" s="86"/>
      <c r="PHH14" s="86"/>
      <c r="PHI14" s="86"/>
      <c r="PHJ14" s="86"/>
      <c r="PHK14" s="86"/>
      <c r="PHL14" s="86"/>
      <c r="PHM14" s="86"/>
      <c r="PHN14" s="86"/>
      <c r="PHO14" s="86"/>
      <c r="PHP14" s="86"/>
      <c r="PHQ14" s="86"/>
      <c r="PHR14" s="86"/>
      <c r="PHS14" s="86"/>
      <c r="PHT14" s="86"/>
      <c r="PHU14" s="86"/>
      <c r="PHV14" s="86"/>
      <c r="PHW14" s="86"/>
      <c r="PHX14" s="86"/>
      <c r="PHY14" s="86"/>
      <c r="PHZ14" s="86"/>
      <c r="PIA14" s="86"/>
      <c r="PIB14" s="86"/>
      <c r="PIC14" s="86"/>
      <c r="PID14" s="86"/>
      <c r="PIE14" s="86"/>
      <c r="PIF14" s="86"/>
      <c r="PIG14" s="86"/>
      <c r="PIH14" s="86"/>
      <c r="PII14" s="86"/>
      <c r="PIJ14" s="86"/>
      <c r="PIK14" s="86"/>
      <c r="PIL14" s="86"/>
      <c r="PIM14" s="86"/>
      <c r="PIN14" s="86"/>
      <c r="PIO14" s="86"/>
      <c r="PIP14" s="86"/>
      <c r="PIQ14" s="86"/>
      <c r="PIR14" s="86"/>
      <c r="PIS14" s="86"/>
      <c r="PIT14" s="86"/>
      <c r="PIU14" s="86"/>
      <c r="PIV14" s="86"/>
      <c r="PIW14" s="86"/>
      <c r="PIX14" s="86"/>
      <c r="PIY14" s="86"/>
      <c r="PIZ14" s="86"/>
      <c r="PJA14" s="86"/>
      <c r="PJB14" s="86"/>
      <c r="PJC14" s="86"/>
      <c r="PJD14" s="86"/>
      <c r="PJE14" s="86"/>
      <c r="PJF14" s="86"/>
      <c r="PJG14" s="86"/>
      <c r="PJH14" s="86"/>
      <c r="PJI14" s="86"/>
      <c r="PJJ14" s="86"/>
      <c r="PJK14" s="86"/>
      <c r="PJL14" s="86"/>
      <c r="PJM14" s="86"/>
      <c r="PJN14" s="86"/>
      <c r="PJO14" s="86"/>
      <c r="PJP14" s="86"/>
      <c r="PJQ14" s="86"/>
      <c r="PJR14" s="86"/>
      <c r="PJS14" s="86"/>
      <c r="PJT14" s="86"/>
      <c r="PJU14" s="86"/>
      <c r="PJV14" s="86"/>
      <c r="PJW14" s="86"/>
      <c r="PJX14" s="86"/>
      <c r="PJY14" s="86"/>
      <c r="PJZ14" s="86"/>
      <c r="PKA14" s="86"/>
      <c r="PKB14" s="86"/>
      <c r="PKC14" s="86"/>
      <c r="PKD14" s="86"/>
      <c r="PKE14" s="86"/>
      <c r="PKF14" s="86"/>
      <c r="PKG14" s="86"/>
      <c r="PKH14" s="86"/>
      <c r="PKI14" s="86"/>
      <c r="PKJ14" s="86"/>
      <c r="PKK14" s="86"/>
      <c r="PKL14" s="86"/>
      <c r="PKM14" s="86"/>
      <c r="PKN14" s="86"/>
      <c r="PKO14" s="86"/>
      <c r="PKP14" s="86"/>
      <c r="PKQ14" s="86"/>
      <c r="PKR14" s="86"/>
      <c r="PKS14" s="86"/>
      <c r="PKT14" s="86"/>
      <c r="PKU14" s="86"/>
      <c r="PKV14" s="86"/>
      <c r="PKW14" s="86"/>
      <c r="PKX14" s="86"/>
      <c r="PKY14" s="86"/>
      <c r="PKZ14" s="86"/>
      <c r="PLA14" s="86"/>
      <c r="PLB14" s="86"/>
      <c r="PLC14" s="86"/>
      <c r="PLD14" s="86"/>
      <c r="PLE14" s="86"/>
      <c r="PLF14" s="86"/>
      <c r="PLG14" s="86"/>
      <c r="PLH14" s="86"/>
      <c r="PLI14" s="86"/>
      <c r="PLJ14" s="86"/>
      <c r="PLK14" s="86"/>
      <c r="PLL14" s="86"/>
      <c r="PLM14" s="86"/>
      <c r="PLN14" s="86"/>
      <c r="PLO14" s="86"/>
      <c r="PLP14" s="86"/>
      <c r="PLQ14" s="86"/>
      <c r="PLR14" s="86"/>
      <c r="PLS14" s="86"/>
      <c r="PLT14" s="86"/>
      <c r="PLU14" s="86"/>
      <c r="PLV14" s="86"/>
      <c r="PLW14" s="86"/>
      <c r="PLX14" s="86"/>
      <c r="PLY14" s="86"/>
      <c r="PLZ14" s="86"/>
      <c r="PMA14" s="86"/>
      <c r="PMB14" s="86"/>
      <c r="PMC14" s="86"/>
      <c r="PMD14" s="86"/>
      <c r="PME14" s="86"/>
      <c r="PMF14" s="86"/>
      <c r="PMG14" s="86"/>
      <c r="PMH14" s="86"/>
      <c r="PMI14" s="86"/>
      <c r="PMJ14" s="86"/>
      <c r="PMK14" s="86"/>
      <c r="PML14" s="86"/>
      <c r="PMM14" s="86"/>
      <c r="PMN14" s="86"/>
      <c r="PMO14" s="86"/>
      <c r="PMP14" s="86"/>
      <c r="PMQ14" s="86"/>
      <c r="PMR14" s="86"/>
      <c r="PMS14" s="86"/>
      <c r="PMT14" s="86"/>
      <c r="PMU14" s="86"/>
      <c r="PMV14" s="86"/>
      <c r="PMW14" s="86"/>
      <c r="PMX14" s="86"/>
      <c r="PMY14" s="86"/>
      <c r="PMZ14" s="86"/>
      <c r="PNA14" s="86"/>
      <c r="PNB14" s="86"/>
      <c r="PNC14" s="86"/>
      <c r="PND14" s="86"/>
      <c r="PNE14" s="86"/>
      <c r="PNF14" s="86"/>
      <c r="PNG14" s="86"/>
      <c r="PNH14" s="86"/>
      <c r="PNI14" s="86"/>
      <c r="PNJ14" s="86"/>
      <c r="PNK14" s="86"/>
      <c r="PNL14" s="86"/>
      <c r="PNM14" s="86"/>
      <c r="PNN14" s="86"/>
      <c r="PNO14" s="86"/>
      <c r="PNP14" s="86"/>
      <c r="PNQ14" s="86"/>
      <c r="PNR14" s="86"/>
      <c r="PNS14" s="86"/>
      <c r="PNT14" s="86"/>
      <c r="PNU14" s="86"/>
      <c r="PNV14" s="86"/>
      <c r="PNW14" s="86"/>
      <c r="PNX14" s="86"/>
      <c r="PNY14" s="86"/>
      <c r="PNZ14" s="86"/>
      <c r="POA14" s="86"/>
      <c r="POB14" s="86"/>
      <c r="POC14" s="86"/>
      <c r="POD14" s="86"/>
      <c r="POE14" s="86"/>
      <c r="POF14" s="86"/>
      <c r="POG14" s="86"/>
      <c r="POH14" s="86"/>
      <c r="POI14" s="86"/>
      <c r="POJ14" s="86"/>
      <c r="POK14" s="86"/>
      <c r="POL14" s="86"/>
      <c r="POM14" s="86"/>
      <c r="PON14" s="86"/>
      <c r="POO14" s="86"/>
      <c r="POP14" s="86"/>
      <c r="POQ14" s="86"/>
      <c r="POR14" s="86"/>
      <c r="POS14" s="86"/>
      <c r="POT14" s="86"/>
      <c r="POU14" s="86"/>
      <c r="POV14" s="86"/>
      <c r="POW14" s="86"/>
      <c r="POX14" s="86"/>
      <c r="POY14" s="86"/>
      <c r="POZ14" s="86"/>
      <c r="PPA14" s="86"/>
      <c r="PPB14" s="86"/>
      <c r="PPC14" s="86"/>
      <c r="PPD14" s="86"/>
      <c r="PPE14" s="86"/>
      <c r="PPF14" s="86"/>
      <c r="PPG14" s="86"/>
      <c r="PPH14" s="86"/>
      <c r="PPI14" s="86"/>
      <c r="PPJ14" s="86"/>
      <c r="PPK14" s="86"/>
      <c r="PPL14" s="86"/>
      <c r="PPM14" s="86"/>
      <c r="PPN14" s="86"/>
      <c r="PPO14" s="86"/>
      <c r="PPP14" s="86"/>
      <c r="PPQ14" s="86"/>
      <c r="PPR14" s="86"/>
      <c r="PPS14" s="86"/>
      <c r="PPT14" s="86"/>
      <c r="PPU14" s="86"/>
      <c r="PPV14" s="86"/>
      <c r="PPW14" s="86"/>
      <c r="PPX14" s="86"/>
      <c r="PPY14" s="86"/>
      <c r="PPZ14" s="86"/>
      <c r="PQA14" s="86"/>
      <c r="PQB14" s="86"/>
      <c r="PQC14" s="86"/>
      <c r="PQD14" s="86"/>
      <c r="PQE14" s="86"/>
      <c r="PQF14" s="86"/>
      <c r="PQG14" s="86"/>
      <c r="PQH14" s="86"/>
      <c r="PQI14" s="86"/>
      <c r="PQJ14" s="86"/>
      <c r="PQK14" s="86"/>
      <c r="PQL14" s="86"/>
      <c r="PQM14" s="86"/>
      <c r="PQN14" s="86"/>
      <c r="PQO14" s="86"/>
      <c r="PQP14" s="86"/>
      <c r="PQQ14" s="86"/>
      <c r="PQR14" s="86"/>
      <c r="PQS14" s="86"/>
      <c r="PQT14" s="86"/>
      <c r="PQU14" s="86"/>
      <c r="PQV14" s="86"/>
      <c r="PQW14" s="86"/>
      <c r="PQX14" s="86"/>
      <c r="PQY14" s="86"/>
      <c r="PQZ14" s="86"/>
      <c r="PRA14" s="86"/>
      <c r="PRB14" s="86"/>
      <c r="PRC14" s="86"/>
      <c r="PRD14" s="86"/>
      <c r="PRE14" s="86"/>
      <c r="PRF14" s="86"/>
      <c r="PRG14" s="86"/>
      <c r="PRH14" s="86"/>
      <c r="PRI14" s="86"/>
      <c r="PRJ14" s="86"/>
      <c r="PRK14" s="86"/>
      <c r="PRL14" s="86"/>
      <c r="PRM14" s="86"/>
      <c r="PRN14" s="86"/>
      <c r="PRO14" s="86"/>
      <c r="PRP14" s="86"/>
      <c r="PRQ14" s="86"/>
      <c r="PRR14" s="86"/>
      <c r="PRS14" s="86"/>
      <c r="PRT14" s="86"/>
      <c r="PRU14" s="86"/>
      <c r="PRV14" s="86"/>
      <c r="PRW14" s="86"/>
      <c r="PRX14" s="86"/>
      <c r="PRY14" s="86"/>
      <c r="PRZ14" s="86"/>
      <c r="PSA14" s="86"/>
      <c r="PSB14" s="86"/>
      <c r="PSC14" s="86"/>
      <c r="PSD14" s="86"/>
      <c r="PSE14" s="86"/>
      <c r="PSF14" s="86"/>
      <c r="PSG14" s="86"/>
      <c r="PSH14" s="86"/>
      <c r="PSI14" s="86"/>
      <c r="PSJ14" s="86"/>
      <c r="PSK14" s="86"/>
      <c r="PSL14" s="86"/>
      <c r="PSM14" s="86"/>
      <c r="PSN14" s="86"/>
      <c r="PSO14" s="86"/>
      <c r="PSP14" s="86"/>
      <c r="PSQ14" s="86"/>
      <c r="PSR14" s="86"/>
      <c r="PSS14" s="86"/>
      <c r="PST14" s="86"/>
      <c r="PSU14" s="86"/>
      <c r="PSV14" s="86"/>
      <c r="PSW14" s="86"/>
      <c r="PSX14" s="86"/>
      <c r="PSY14" s="86"/>
      <c r="PSZ14" s="86"/>
      <c r="PTA14" s="86"/>
      <c r="PTB14" s="86"/>
      <c r="PTC14" s="86"/>
      <c r="PTD14" s="86"/>
      <c r="PTE14" s="86"/>
      <c r="PTF14" s="86"/>
      <c r="PTG14" s="86"/>
      <c r="PTH14" s="86"/>
      <c r="PTI14" s="86"/>
      <c r="PTJ14" s="86"/>
      <c r="PTK14" s="86"/>
      <c r="PTL14" s="86"/>
      <c r="PTM14" s="86"/>
      <c r="PTN14" s="86"/>
      <c r="PTO14" s="86"/>
      <c r="PTP14" s="86"/>
      <c r="PTQ14" s="86"/>
      <c r="PTR14" s="86"/>
      <c r="PTS14" s="86"/>
      <c r="PTT14" s="86"/>
      <c r="PTU14" s="86"/>
      <c r="PTV14" s="86"/>
      <c r="PTW14" s="86"/>
      <c r="PTX14" s="86"/>
      <c r="PTY14" s="86"/>
      <c r="PTZ14" s="86"/>
      <c r="PUA14" s="86"/>
      <c r="PUB14" s="86"/>
      <c r="PUC14" s="86"/>
      <c r="PUD14" s="86"/>
      <c r="PUE14" s="86"/>
      <c r="PUF14" s="86"/>
      <c r="PUG14" s="86"/>
      <c r="PUH14" s="86"/>
      <c r="PUI14" s="86"/>
      <c r="PUJ14" s="86"/>
      <c r="PUK14" s="86"/>
      <c r="PUL14" s="86"/>
      <c r="PUM14" s="86"/>
      <c r="PUN14" s="86"/>
      <c r="PUO14" s="86"/>
      <c r="PUP14" s="86"/>
      <c r="PUQ14" s="86"/>
      <c r="PUR14" s="86"/>
      <c r="PUS14" s="86"/>
      <c r="PUT14" s="86"/>
      <c r="PUU14" s="86"/>
      <c r="PUV14" s="86"/>
      <c r="PUW14" s="86"/>
      <c r="PUX14" s="86"/>
      <c r="PUY14" s="86"/>
      <c r="PUZ14" s="86"/>
      <c r="PVA14" s="86"/>
      <c r="PVB14" s="86"/>
      <c r="PVC14" s="86"/>
      <c r="PVD14" s="86"/>
      <c r="PVE14" s="86"/>
      <c r="PVF14" s="86"/>
      <c r="PVG14" s="86"/>
      <c r="PVH14" s="86"/>
      <c r="PVI14" s="86"/>
      <c r="PVJ14" s="86"/>
      <c r="PVK14" s="86"/>
      <c r="PVL14" s="86"/>
      <c r="PVM14" s="86"/>
      <c r="PVN14" s="86"/>
      <c r="PVO14" s="86"/>
      <c r="PVP14" s="86"/>
      <c r="PVQ14" s="86"/>
      <c r="PVR14" s="86"/>
      <c r="PVS14" s="86"/>
      <c r="PVT14" s="86"/>
      <c r="PVU14" s="86"/>
      <c r="PVV14" s="86"/>
      <c r="PVW14" s="86"/>
      <c r="PVX14" s="86"/>
      <c r="PVY14" s="86"/>
      <c r="PVZ14" s="86"/>
      <c r="PWA14" s="86"/>
      <c r="PWB14" s="86"/>
      <c r="PWC14" s="86"/>
      <c r="PWD14" s="86"/>
      <c r="PWE14" s="86"/>
      <c r="PWF14" s="86"/>
      <c r="PWG14" s="86"/>
      <c r="PWH14" s="86"/>
      <c r="PWI14" s="86"/>
      <c r="PWJ14" s="86"/>
      <c r="PWK14" s="86"/>
      <c r="PWL14" s="86"/>
      <c r="PWM14" s="86"/>
      <c r="PWN14" s="86"/>
      <c r="PWO14" s="86"/>
      <c r="PWP14" s="86"/>
      <c r="PWQ14" s="86"/>
      <c r="PWR14" s="86"/>
      <c r="PWS14" s="86"/>
      <c r="PWT14" s="86"/>
      <c r="PWU14" s="86"/>
      <c r="PWV14" s="86"/>
      <c r="PWW14" s="86"/>
      <c r="PWX14" s="86"/>
      <c r="PWY14" s="86"/>
      <c r="PWZ14" s="86"/>
      <c r="PXA14" s="86"/>
      <c r="PXB14" s="86"/>
      <c r="PXC14" s="86"/>
      <c r="PXD14" s="86"/>
      <c r="PXE14" s="86"/>
      <c r="PXF14" s="86"/>
      <c r="PXG14" s="86"/>
      <c r="PXH14" s="86"/>
      <c r="PXI14" s="86"/>
      <c r="PXJ14" s="86"/>
      <c r="PXK14" s="86"/>
      <c r="PXL14" s="86"/>
      <c r="PXM14" s="86"/>
      <c r="PXN14" s="86"/>
      <c r="PXO14" s="86"/>
      <c r="PXP14" s="86"/>
      <c r="PXQ14" s="86"/>
      <c r="PXR14" s="86"/>
      <c r="PXS14" s="86"/>
      <c r="PXT14" s="86"/>
      <c r="PXU14" s="86"/>
      <c r="PXV14" s="86"/>
      <c r="PXW14" s="86"/>
      <c r="PXX14" s="86"/>
      <c r="PXY14" s="86"/>
      <c r="PXZ14" s="86"/>
      <c r="PYA14" s="86"/>
      <c r="PYB14" s="86"/>
      <c r="PYC14" s="86"/>
      <c r="PYD14" s="86"/>
      <c r="PYE14" s="86"/>
      <c r="PYF14" s="86"/>
      <c r="PYG14" s="86"/>
      <c r="PYH14" s="86"/>
      <c r="PYI14" s="86"/>
      <c r="PYJ14" s="86"/>
      <c r="PYK14" s="86"/>
      <c r="PYL14" s="86"/>
      <c r="PYM14" s="86"/>
      <c r="PYN14" s="86"/>
      <c r="PYO14" s="86"/>
      <c r="PYP14" s="86"/>
      <c r="PYQ14" s="86"/>
      <c r="PYR14" s="86"/>
      <c r="PYS14" s="86"/>
      <c r="PYT14" s="86"/>
      <c r="PYU14" s="86"/>
      <c r="PYV14" s="86"/>
      <c r="PYW14" s="86"/>
      <c r="PYX14" s="86"/>
      <c r="PYY14" s="86"/>
      <c r="PYZ14" s="86"/>
      <c r="PZA14" s="86"/>
      <c r="PZB14" s="86"/>
      <c r="PZC14" s="86"/>
      <c r="PZD14" s="86"/>
      <c r="PZE14" s="86"/>
      <c r="PZF14" s="86"/>
      <c r="PZG14" s="86"/>
      <c r="PZH14" s="86"/>
      <c r="PZI14" s="86"/>
      <c r="PZJ14" s="86"/>
      <c r="PZK14" s="86"/>
      <c r="PZL14" s="86"/>
      <c r="PZM14" s="86"/>
      <c r="PZN14" s="86"/>
      <c r="PZO14" s="86"/>
      <c r="PZP14" s="86"/>
      <c r="PZQ14" s="86"/>
      <c r="PZR14" s="86"/>
      <c r="PZS14" s="86"/>
      <c r="PZT14" s="86"/>
      <c r="PZU14" s="86"/>
      <c r="PZV14" s="86"/>
      <c r="PZW14" s="86"/>
      <c r="PZX14" s="86"/>
      <c r="PZY14" s="86"/>
      <c r="PZZ14" s="86"/>
      <c r="QAA14" s="86"/>
      <c r="QAB14" s="86"/>
      <c r="QAC14" s="86"/>
      <c r="QAD14" s="86"/>
      <c r="QAE14" s="86"/>
      <c r="QAF14" s="86"/>
      <c r="QAG14" s="86"/>
      <c r="QAH14" s="86"/>
      <c r="QAI14" s="86"/>
      <c r="QAJ14" s="86"/>
      <c r="QAK14" s="86"/>
      <c r="QAL14" s="86"/>
      <c r="QAM14" s="86"/>
      <c r="QAN14" s="86"/>
      <c r="QAO14" s="86"/>
      <c r="QAP14" s="86"/>
      <c r="QAQ14" s="86"/>
      <c r="QAR14" s="86"/>
      <c r="QAS14" s="86"/>
      <c r="QAT14" s="86"/>
      <c r="QAU14" s="86"/>
      <c r="QAV14" s="86"/>
      <c r="QAW14" s="86"/>
      <c r="QAX14" s="86"/>
      <c r="QAY14" s="86"/>
      <c r="QAZ14" s="86"/>
    </row>
    <row r="15" spans="1:11544" s="12" customFormat="1" ht="49.5" customHeight="1" x14ac:dyDescent="0.25">
      <c r="A15" s="294"/>
      <c r="B15" s="294"/>
      <c r="C15" s="294"/>
      <c r="D15" s="305"/>
      <c r="E15" s="309"/>
      <c r="F15" s="294" t="s">
        <v>261</v>
      </c>
      <c r="G15" s="294"/>
      <c r="H15" s="294"/>
      <c r="I15" s="294"/>
      <c r="J15" s="294"/>
      <c r="K15" s="294" t="s">
        <v>130</v>
      </c>
      <c r="L15" s="294"/>
      <c r="M15" s="87" t="s">
        <v>143</v>
      </c>
      <c r="N15" s="87" t="s">
        <v>131</v>
      </c>
      <c r="O15" s="112" t="s">
        <v>132</v>
      </c>
      <c r="P15" s="112" t="s">
        <v>133</v>
      </c>
      <c r="Q15" s="112" t="s">
        <v>134</v>
      </c>
      <c r="R15" s="294" t="s">
        <v>135</v>
      </c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86"/>
      <c r="KD15" s="86"/>
      <c r="KE15" s="86"/>
      <c r="KF15" s="86"/>
      <c r="KG15" s="86"/>
      <c r="KH15" s="86"/>
      <c r="KI15" s="86"/>
      <c r="KJ15" s="86"/>
      <c r="KK15" s="86"/>
      <c r="KL15" s="86"/>
      <c r="KM15" s="86"/>
      <c r="KN15" s="86"/>
      <c r="KO15" s="86"/>
      <c r="KP15" s="86"/>
      <c r="KQ15" s="86"/>
      <c r="KR15" s="86"/>
      <c r="KS15" s="86"/>
      <c r="KT15" s="86"/>
      <c r="KU15" s="86"/>
      <c r="KV15" s="86"/>
      <c r="KW15" s="86"/>
      <c r="KX15" s="86"/>
      <c r="KY15" s="86"/>
      <c r="KZ15" s="86"/>
      <c r="LA15" s="86"/>
      <c r="LB15" s="86"/>
      <c r="LC15" s="86"/>
      <c r="LD15" s="86"/>
      <c r="LE15" s="86"/>
      <c r="LF15" s="86"/>
      <c r="LG15" s="86"/>
      <c r="LH15" s="86"/>
      <c r="LI15" s="86"/>
      <c r="LJ15" s="86"/>
      <c r="LK15" s="86"/>
      <c r="LL15" s="86"/>
      <c r="LM15" s="86"/>
      <c r="LN15" s="86"/>
      <c r="LO15" s="86"/>
      <c r="LP15" s="86"/>
      <c r="LQ15" s="86"/>
      <c r="LR15" s="86"/>
      <c r="LS15" s="86"/>
      <c r="LT15" s="86"/>
      <c r="LU15" s="86"/>
      <c r="LV15" s="86"/>
      <c r="LW15" s="86"/>
      <c r="LX15" s="86"/>
      <c r="LY15" s="86"/>
      <c r="LZ15" s="86"/>
      <c r="MA15" s="86"/>
      <c r="MB15" s="86"/>
      <c r="MC15" s="86"/>
      <c r="MD15" s="86"/>
      <c r="ME15" s="86"/>
      <c r="MF15" s="86"/>
      <c r="MG15" s="86"/>
      <c r="MH15" s="86"/>
      <c r="MI15" s="86"/>
      <c r="MJ15" s="86"/>
      <c r="MK15" s="86"/>
      <c r="ML15" s="86"/>
      <c r="MM15" s="86"/>
      <c r="MN15" s="86"/>
      <c r="MO15" s="86"/>
      <c r="MP15" s="86"/>
      <c r="MQ15" s="86"/>
      <c r="MR15" s="86"/>
      <c r="MS15" s="86"/>
      <c r="MT15" s="86"/>
      <c r="MU15" s="86"/>
      <c r="MV15" s="86"/>
      <c r="MW15" s="86"/>
      <c r="MX15" s="86"/>
      <c r="MY15" s="86"/>
      <c r="MZ15" s="86"/>
      <c r="NA15" s="86"/>
      <c r="NB15" s="86"/>
      <c r="NC15" s="86"/>
      <c r="ND15" s="86"/>
      <c r="NE15" s="86"/>
      <c r="NF15" s="86"/>
      <c r="NG15" s="86"/>
      <c r="NH15" s="86"/>
      <c r="NI15" s="86"/>
      <c r="NJ15" s="86"/>
      <c r="NK15" s="86"/>
      <c r="NL15" s="86"/>
      <c r="NM15" s="86"/>
      <c r="NN15" s="86"/>
      <c r="NO15" s="86"/>
      <c r="NP15" s="86"/>
      <c r="NQ15" s="86"/>
      <c r="NR15" s="86"/>
      <c r="NS15" s="86"/>
      <c r="NT15" s="86"/>
      <c r="NU15" s="86"/>
      <c r="NV15" s="86"/>
      <c r="NW15" s="86"/>
      <c r="NX15" s="86"/>
      <c r="NY15" s="86"/>
      <c r="NZ15" s="86"/>
      <c r="OA15" s="86"/>
      <c r="OB15" s="86"/>
      <c r="OC15" s="86"/>
      <c r="OD15" s="86"/>
      <c r="OE15" s="86"/>
      <c r="OF15" s="86"/>
      <c r="OG15" s="86"/>
      <c r="OH15" s="86"/>
      <c r="OI15" s="86"/>
      <c r="OJ15" s="86"/>
      <c r="OK15" s="86"/>
      <c r="OL15" s="86"/>
      <c r="OM15" s="86"/>
      <c r="ON15" s="86"/>
      <c r="OO15" s="86"/>
      <c r="OP15" s="86"/>
      <c r="OQ15" s="86"/>
      <c r="OR15" s="86"/>
      <c r="OS15" s="86"/>
      <c r="OT15" s="86"/>
      <c r="OU15" s="86"/>
      <c r="OV15" s="86"/>
      <c r="OW15" s="86"/>
      <c r="OX15" s="86"/>
      <c r="OY15" s="86"/>
      <c r="OZ15" s="86"/>
      <c r="PA15" s="86"/>
      <c r="PB15" s="86"/>
      <c r="PC15" s="86"/>
      <c r="PD15" s="86"/>
      <c r="PE15" s="86"/>
      <c r="PF15" s="86"/>
      <c r="PG15" s="86"/>
      <c r="PH15" s="86"/>
      <c r="PI15" s="86"/>
      <c r="PJ15" s="86"/>
      <c r="PK15" s="86"/>
      <c r="PL15" s="86"/>
      <c r="PM15" s="86"/>
      <c r="PN15" s="86"/>
      <c r="PO15" s="86"/>
      <c r="PP15" s="86"/>
      <c r="PQ15" s="86"/>
      <c r="PR15" s="86"/>
      <c r="PS15" s="86"/>
      <c r="PT15" s="86"/>
      <c r="PU15" s="86"/>
      <c r="PV15" s="86"/>
      <c r="PW15" s="86"/>
      <c r="PX15" s="86"/>
      <c r="PY15" s="86"/>
      <c r="PZ15" s="86"/>
      <c r="QA15" s="86"/>
      <c r="QB15" s="86"/>
      <c r="QC15" s="86"/>
      <c r="QD15" s="86"/>
      <c r="QE15" s="86"/>
      <c r="QF15" s="86"/>
      <c r="QG15" s="86"/>
      <c r="QH15" s="86"/>
      <c r="QI15" s="86"/>
      <c r="QJ15" s="86"/>
      <c r="QK15" s="86"/>
      <c r="QL15" s="86"/>
      <c r="QM15" s="86"/>
      <c r="QN15" s="86"/>
      <c r="QO15" s="86"/>
      <c r="QP15" s="86"/>
      <c r="QQ15" s="86"/>
      <c r="QR15" s="86"/>
      <c r="QS15" s="86"/>
      <c r="QT15" s="86"/>
      <c r="QU15" s="86"/>
      <c r="QV15" s="86"/>
      <c r="QW15" s="86"/>
      <c r="QX15" s="86"/>
      <c r="QY15" s="86"/>
      <c r="QZ15" s="86"/>
      <c r="RA15" s="86"/>
      <c r="RB15" s="86"/>
      <c r="RC15" s="86"/>
      <c r="RD15" s="86"/>
      <c r="RE15" s="86"/>
      <c r="RF15" s="86"/>
      <c r="RG15" s="86"/>
      <c r="RH15" s="86"/>
      <c r="RI15" s="86"/>
      <c r="RJ15" s="86"/>
      <c r="RK15" s="86"/>
      <c r="RL15" s="86"/>
      <c r="RM15" s="86"/>
      <c r="RN15" s="86"/>
      <c r="RO15" s="86"/>
      <c r="RP15" s="86"/>
      <c r="RQ15" s="86"/>
      <c r="RR15" s="86"/>
      <c r="RS15" s="86"/>
      <c r="RT15" s="86"/>
      <c r="RU15" s="86"/>
      <c r="RV15" s="86"/>
      <c r="RW15" s="86"/>
      <c r="RX15" s="86"/>
      <c r="RY15" s="86"/>
      <c r="RZ15" s="86"/>
      <c r="SA15" s="86"/>
      <c r="SB15" s="86"/>
      <c r="SC15" s="86"/>
      <c r="SD15" s="86"/>
      <c r="SE15" s="86"/>
      <c r="SF15" s="86"/>
      <c r="SG15" s="86"/>
      <c r="SH15" s="86"/>
      <c r="SI15" s="86"/>
      <c r="SJ15" s="86"/>
      <c r="SK15" s="86"/>
      <c r="SL15" s="86"/>
      <c r="SM15" s="86"/>
      <c r="SN15" s="86"/>
      <c r="SO15" s="86"/>
      <c r="SP15" s="86"/>
      <c r="SQ15" s="86"/>
      <c r="SR15" s="86"/>
      <c r="SS15" s="86"/>
      <c r="ST15" s="86"/>
      <c r="SU15" s="86"/>
      <c r="SV15" s="86"/>
      <c r="SW15" s="86"/>
      <c r="SX15" s="86"/>
      <c r="SY15" s="86"/>
      <c r="SZ15" s="86"/>
      <c r="TA15" s="86"/>
      <c r="TB15" s="86"/>
      <c r="TC15" s="86"/>
      <c r="TD15" s="86"/>
      <c r="TE15" s="86"/>
      <c r="TF15" s="86"/>
      <c r="TG15" s="86"/>
      <c r="TH15" s="86"/>
      <c r="TI15" s="86"/>
      <c r="TJ15" s="86"/>
      <c r="TK15" s="86"/>
      <c r="TL15" s="86"/>
      <c r="TM15" s="86"/>
      <c r="TN15" s="86"/>
      <c r="TO15" s="86"/>
      <c r="TP15" s="86"/>
      <c r="TQ15" s="86"/>
      <c r="TR15" s="86"/>
      <c r="TS15" s="86"/>
      <c r="TT15" s="86"/>
      <c r="TU15" s="86"/>
      <c r="TV15" s="86"/>
      <c r="TW15" s="86"/>
      <c r="TX15" s="86"/>
      <c r="TY15" s="86"/>
      <c r="TZ15" s="86"/>
      <c r="UA15" s="86"/>
      <c r="UB15" s="86"/>
      <c r="UC15" s="86"/>
      <c r="UD15" s="86"/>
      <c r="UE15" s="86"/>
      <c r="UF15" s="86"/>
      <c r="UG15" s="86"/>
      <c r="UH15" s="86"/>
      <c r="UI15" s="86"/>
      <c r="UJ15" s="86"/>
      <c r="UK15" s="86"/>
      <c r="UL15" s="86"/>
      <c r="UM15" s="86"/>
      <c r="UN15" s="86"/>
      <c r="UO15" s="86"/>
      <c r="UP15" s="86"/>
      <c r="UQ15" s="86"/>
      <c r="UR15" s="86"/>
      <c r="US15" s="86"/>
      <c r="UT15" s="86"/>
      <c r="UU15" s="86"/>
      <c r="UV15" s="86"/>
      <c r="UW15" s="86"/>
      <c r="UX15" s="86"/>
      <c r="UY15" s="86"/>
      <c r="UZ15" s="86"/>
      <c r="VA15" s="86"/>
      <c r="VB15" s="86"/>
      <c r="VC15" s="86"/>
      <c r="VD15" s="86"/>
      <c r="VE15" s="86"/>
      <c r="VF15" s="86"/>
      <c r="VG15" s="86"/>
      <c r="VH15" s="86"/>
      <c r="VI15" s="86"/>
      <c r="VJ15" s="86"/>
      <c r="VK15" s="86"/>
      <c r="VL15" s="86"/>
      <c r="VM15" s="86"/>
      <c r="VN15" s="86"/>
      <c r="VO15" s="86"/>
      <c r="VP15" s="86"/>
      <c r="VQ15" s="86"/>
      <c r="VR15" s="86"/>
      <c r="VS15" s="86"/>
      <c r="VT15" s="86"/>
      <c r="VU15" s="86"/>
      <c r="VV15" s="86"/>
      <c r="VW15" s="86"/>
      <c r="VX15" s="86"/>
      <c r="VY15" s="86"/>
      <c r="VZ15" s="86"/>
      <c r="WA15" s="86"/>
      <c r="WB15" s="86"/>
      <c r="WC15" s="86"/>
      <c r="WD15" s="86"/>
      <c r="WE15" s="86"/>
      <c r="WF15" s="86"/>
      <c r="WG15" s="86"/>
      <c r="WH15" s="86"/>
      <c r="WI15" s="86"/>
      <c r="WJ15" s="86"/>
      <c r="WK15" s="86"/>
      <c r="WL15" s="86"/>
      <c r="WM15" s="86"/>
      <c r="WN15" s="86"/>
      <c r="WO15" s="86"/>
      <c r="WP15" s="86"/>
      <c r="WQ15" s="86"/>
      <c r="WR15" s="86"/>
      <c r="WS15" s="86"/>
      <c r="WT15" s="86"/>
      <c r="WU15" s="86"/>
      <c r="WV15" s="86"/>
      <c r="WW15" s="86"/>
      <c r="WX15" s="86"/>
      <c r="WY15" s="86"/>
      <c r="WZ15" s="86"/>
      <c r="XA15" s="86"/>
      <c r="XB15" s="86"/>
      <c r="XC15" s="86"/>
      <c r="XD15" s="86"/>
      <c r="XE15" s="86"/>
      <c r="XF15" s="86"/>
      <c r="XG15" s="86"/>
      <c r="XH15" s="86"/>
      <c r="XI15" s="86"/>
      <c r="XJ15" s="86"/>
      <c r="XK15" s="86"/>
      <c r="XL15" s="86"/>
      <c r="XM15" s="86"/>
      <c r="XN15" s="86"/>
      <c r="XO15" s="86"/>
      <c r="XP15" s="86"/>
      <c r="XQ15" s="86"/>
      <c r="XR15" s="86"/>
      <c r="XS15" s="86"/>
      <c r="XT15" s="86"/>
      <c r="XU15" s="86"/>
      <c r="XV15" s="86"/>
      <c r="XW15" s="86"/>
      <c r="XX15" s="86"/>
      <c r="XY15" s="86"/>
      <c r="XZ15" s="86"/>
      <c r="YA15" s="86"/>
      <c r="YB15" s="86"/>
      <c r="YC15" s="86"/>
      <c r="YD15" s="86"/>
      <c r="YE15" s="86"/>
      <c r="YF15" s="86"/>
      <c r="YG15" s="86"/>
      <c r="YH15" s="86"/>
      <c r="YI15" s="86"/>
      <c r="YJ15" s="86"/>
      <c r="YK15" s="86"/>
      <c r="YL15" s="86"/>
      <c r="YM15" s="86"/>
      <c r="YN15" s="86"/>
      <c r="YO15" s="86"/>
      <c r="YP15" s="86"/>
      <c r="YQ15" s="86"/>
      <c r="YR15" s="86"/>
      <c r="YS15" s="86"/>
      <c r="YT15" s="86"/>
      <c r="YU15" s="86"/>
      <c r="YV15" s="86"/>
      <c r="YW15" s="86"/>
      <c r="YX15" s="86"/>
      <c r="YY15" s="86"/>
      <c r="YZ15" s="86"/>
      <c r="ZA15" s="86"/>
      <c r="ZB15" s="86"/>
      <c r="ZC15" s="86"/>
      <c r="ZD15" s="86"/>
      <c r="ZE15" s="86"/>
      <c r="ZF15" s="86"/>
      <c r="ZG15" s="86"/>
      <c r="ZH15" s="86"/>
      <c r="ZI15" s="86"/>
      <c r="ZJ15" s="86"/>
      <c r="ZK15" s="86"/>
      <c r="ZL15" s="86"/>
      <c r="ZM15" s="86"/>
      <c r="ZN15" s="86"/>
      <c r="ZO15" s="86"/>
      <c r="ZP15" s="86"/>
      <c r="ZQ15" s="86"/>
      <c r="ZR15" s="86"/>
      <c r="ZS15" s="86"/>
      <c r="ZT15" s="86"/>
      <c r="ZU15" s="86"/>
      <c r="ZV15" s="86"/>
      <c r="ZW15" s="86"/>
      <c r="ZX15" s="86"/>
      <c r="ZY15" s="86"/>
      <c r="ZZ15" s="86"/>
      <c r="AAA15" s="86"/>
      <c r="AAB15" s="86"/>
      <c r="AAC15" s="86"/>
      <c r="AAD15" s="86"/>
      <c r="AAE15" s="86"/>
      <c r="AAF15" s="86"/>
      <c r="AAG15" s="86"/>
      <c r="AAH15" s="86"/>
      <c r="AAI15" s="86"/>
      <c r="AAJ15" s="86"/>
      <c r="AAK15" s="86"/>
      <c r="AAL15" s="86"/>
      <c r="AAM15" s="86"/>
      <c r="AAN15" s="86"/>
      <c r="AAO15" s="86"/>
      <c r="AAP15" s="86"/>
      <c r="AAQ15" s="86"/>
      <c r="AAR15" s="86"/>
      <c r="AAS15" s="86"/>
      <c r="AAT15" s="86"/>
      <c r="AAU15" s="86"/>
      <c r="AAV15" s="86"/>
      <c r="AAW15" s="86"/>
      <c r="AAX15" s="86"/>
      <c r="AAY15" s="86"/>
      <c r="AAZ15" s="86"/>
      <c r="ABA15" s="86"/>
      <c r="ABB15" s="86"/>
      <c r="ABC15" s="86"/>
      <c r="ABD15" s="86"/>
      <c r="ABE15" s="86"/>
      <c r="ABF15" s="86"/>
      <c r="ABG15" s="86"/>
      <c r="ABH15" s="86"/>
      <c r="ABI15" s="86"/>
      <c r="ABJ15" s="86"/>
      <c r="ABK15" s="86"/>
      <c r="ABL15" s="86"/>
      <c r="ABM15" s="86"/>
      <c r="ABN15" s="86"/>
      <c r="ABO15" s="86"/>
      <c r="ABP15" s="86"/>
      <c r="ABQ15" s="86"/>
      <c r="ABR15" s="86"/>
      <c r="ABS15" s="86"/>
      <c r="ABT15" s="86"/>
      <c r="ABU15" s="86"/>
      <c r="ABV15" s="86"/>
      <c r="ABW15" s="86"/>
      <c r="ABX15" s="86"/>
      <c r="ABY15" s="86"/>
      <c r="ABZ15" s="86"/>
      <c r="ACA15" s="86"/>
      <c r="ACB15" s="86"/>
      <c r="ACC15" s="86"/>
      <c r="ACD15" s="86"/>
      <c r="ACE15" s="86"/>
      <c r="ACF15" s="86"/>
      <c r="ACG15" s="86"/>
      <c r="ACH15" s="86"/>
      <c r="ACI15" s="86"/>
      <c r="ACJ15" s="86"/>
      <c r="ACK15" s="86"/>
      <c r="ACL15" s="86"/>
      <c r="ACM15" s="86"/>
      <c r="ACN15" s="86"/>
      <c r="ACO15" s="86"/>
      <c r="ACP15" s="86"/>
      <c r="ACQ15" s="86"/>
      <c r="ACR15" s="86"/>
      <c r="ACS15" s="86"/>
      <c r="ACT15" s="86"/>
      <c r="ACU15" s="86"/>
      <c r="ACV15" s="86"/>
      <c r="ACW15" s="86"/>
      <c r="ACX15" s="86"/>
      <c r="ACY15" s="86"/>
      <c r="ACZ15" s="86"/>
      <c r="ADA15" s="86"/>
      <c r="ADB15" s="86"/>
      <c r="ADC15" s="86"/>
      <c r="ADD15" s="86"/>
      <c r="ADE15" s="86"/>
      <c r="ADF15" s="86"/>
      <c r="ADG15" s="86"/>
      <c r="ADH15" s="86"/>
      <c r="ADI15" s="86"/>
      <c r="ADJ15" s="86"/>
      <c r="ADK15" s="86"/>
      <c r="ADL15" s="86"/>
      <c r="ADM15" s="86"/>
      <c r="ADN15" s="86"/>
      <c r="ADO15" s="86"/>
      <c r="ADP15" s="86"/>
      <c r="ADQ15" s="86"/>
      <c r="ADR15" s="86"/>
      <c r="ADS15" s="86"/>
      <c r="ADT15" s="86"/>
      <c r="ADU15" s="86"/>
      <c r="ADV15" s="86"/>
      <c r="ADW15" s="86"/>
      <c r="ADX15" s="86"/>
      <c r="ADY15" s="86"/>
      <c r="ADZ15" s="86"/>
      <c r="AEA15" s="86"/>
      <c r="AEB15" s="86"/>
      <c r="AEC15" s="86"/>
      <c r="AED15" s="86"/>
      <c r="AEE15" s="86"/>
      <c r="AEF15" s="86"/>
      <c r="AEG15" s="86"/>
      <c r="AEH15" s="86"/>
      <c r="AEI15" s="86"/>
      <c r="AEJ15" s="86"/>
      <c r="AEK15" s="86"/>
      <c r="AEL15" s="86"/>
      <c r="AEM15" s="86"/>
      <c r="AEN15" s="86"/>
      <c r="AEO15" s="86"/>
      <c r="AEP15" s="86"/>
      <c r="AEQ15" s="86"/>
      <c r="AER15" s="86"/>
      <c r="AES15" s="86"/>
      <c r="AET15" s="86"/>
      <c r="AEU15" s="86"/>
      <c r="AEV15" s="86"/>
      <c r="AEW15" s="86"/>
      <c r="AEX15" s="86"/>
      <c r="AEY15" s="86"/>
      <c r="AEZ15" s="86"/>
      <c r="AFA15" s="86"/>
      <c r="AFB15" s="86"/>
      <c r="AFC15" s="86"/>
      <c r="AFD15" s="86"/>
      <c r="AFE15" s="86"/>
      <c r="AFF15" s="86"/>
      <c r="AFG15" s="86"/>
      <c r="AFH15" s="86"/>
      <c r="AFI15" s="86"/>
      <c r="AFJ15" s="86"/>
      <c r="AFK15" s="86"/>
      <c r="AFL15" s="86"/>
      <c r="AFM15" s="86"/>
      <c r="AFN15" s="86"/>
      <c r="AFO15" s="86"/>
      <c r="AFP15" s="86"/>
      <c r="AFQ15" s="86"/>
      <c r="AFR15" s="86"/>
      <c r="AFS15" s="86"/>
      <c r="AFT15" s="86"/>
      <c r="AFU15" s="86"/>
      <c r="AFV15" s="86"/>
      <c r="AFW15" s="86"/>
      <c r="AFX15" s="86"/>
      <c r="AFY15" s="86"/>
      <c r="AFZ15" s="86"/>
      <c r="AGA15" s="86"/>
      <c r="AGB15" s="86"/>
      <c r="AGC15" s="86"/>
      <c r="AGD15" s="86"/>
      <c r="AGE15" s="86"/>
      <c r="AGF15" s="86"/>
      <c r="AGG15" s="86"/>
      <c r="AGH15" s="86"/>
      <c r="AGI15" s="86"/>
      <c r="AGJ15" s="86"/>
      <c r="AGK15" s="86"/>
      <c r="AGL15" s="86"/>
      <c r="AGM15" s="86"/>
      <c r="AGN15" s="86"/>
      <c r="AGO15" s="86"/>
      <c r="AGP15" s="86"/>
      <c r="AGQ15" s="86"/>
      <c r="AGR15" s="86"/>
      <c r="AGS15" s="86"/>
      <c r="AGT15" s="86"/>
      <c r="AGU15" s="86"/>
      <c r="AGV15" s="86"/>
      <c r="AGW15" s="86"/>
      <c r="AGX15" s="86"/>
      <c r="AGY15" s="86"/>
      <c r="AGZ15" s="86"/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86"/>
      <c r="AHL15" s="86"/>
      <c r="AHM15" s="86"/>
      <c r="AHN15" s="86"/>
      <c r="AHO15" s="86"/>
      <c r="AHP15" s="86"/>
      <c r="AHQ15" s="86"/>
      <c r="AHR15" s="86"/>
      <c r="AHS15" s="86"/>
      <c r="AHT15" s="86"/>
      <c r="AHU15" s="86"/>
      <c r="AHV15" s="86"/>
      <c r="AHW15" s="86"/>
      <c r="AHX15" s="86"/>
      <c r="AHY15" s="86"/>
      <c r="AHZ15" s="86"/>
      <c r="AIA15" s="86"/>
      <c r="AIB15" s="86"/>
      <c r="AIC15" s="86"/>
      <c r="AID15" s="86"/>
      <c r="AIE15" s="86"/>
      <c r="AIF15" s="86"/>
      <c r="AIG15" s="86"/>
      <c r="AIH15" s="86"/>
      <c r="AII15" s="86"/>
      <c r="AIJ15" s="86"/>
      <c r="AIK15" s="86"/>
      <c r="AIL15" s="86"/>
      <c r="AIM15" s="86"/>
      <c r="AIN15" s="86"/>
      <c r="AIO15" s="86"/>
      <c r="AIP15" s="86"/>
      <c r="AIQ15" s="86"/>
      <c r="AIR15" s="86"/>
      <c r="AIS15" s="86"/>
      <c r="AIT15" s="86"/>
      <c r="AIU15" s="86"/>
      <c r="AIV15" s="86"/>
      <c r="AIW15" s="86"/>
      <c r="AIX15" s="86"/>
      <c r="AIY15" s="86"/>
      <c r="AIZ15" s="86"/>
      <c r="AJA15" s="86"/>
      <c r="AJB15" s="86"/>
      <c r="AJC15" s="86"/>
      <c r="AJD15" s="86"/>
      <c r="AJE15" s="86"/>
      <c r="AJF15" s="86"/>
      <c r="AJG15" s="86"/>
      <c r="AJH15" s="86"/>
      <c r="AJI15" s="86"/>
      <c r="AJJ15" s="86"/>
      <c r="AJK15" s="86"/>
      <c r="AJL15" s="86"/>
      <c r="AJM15" s="86"/>
      <c r="AJN15" s="86"/>
      <c r="AJO15" s="86"/>
      <c r="AJP15" s="86"/>
      <c r="AJQ15" s="86"/>
      <c r="AJR15" s="86"/>
      <c r="AJS15" s="86"/>
      <c r="AJT15" s="86"/>
      <c r="AJU15" s="86"/>
      <c r="AJV15" s="86"/>
      <c r="AJW15" s="86"/>
      <c r="AJX15" s="86"/>
      <c r="AJY15" s="86"/>
      <c r="AJZ15" s="86"/>
      <c r="AKA15" s="86"/>
      <c r="AKB15" s="86"/>
      <c r="AKC15" s="86"/>
      <c r="AKD15" s="86"/>
      <c r="AKE15" s="86"/>
      <c r="AKF15" s="86"/>
      <c r="AKG15" s="86"/>
      <c r="AKH15" s="86"/>
      <c r="AKI15" s="86"/>
      <c r="AKJ15" s="86"/>
      <c r="AKK15" s="86"/>
      <c r="AKL15" s="86"/>
      <c r="AKM15" s="86"/>
      <c r="AKN15" s="86"/>
      <c r="AKO15" s="86"/>
      <c r="AKP15" s="86"/>
      <c r="AKQ15" s="86"/>
      <c r="AKR15" s="86"/>
      <c r="AKS15" s="86"/>
      <c r="AKT15" s="86"/>
      <c r="AKU15" s="86"/>
      <c r="AKV15" s="86"/>
      <c r="AKW15" s="86"/>
      <c r="AKX15" s="86"/>
      <c r="AKY15" s="86"/>
      <c r="AKZ15" s="86"/>
      <c r="ALA15" s="86"/>
      <c r="ALB15" s="86"/>
      <c r="ALC15" s="86"/>
      <c r="ALD15" s="86"/>
      <c r="ALE15" s="86"/>
      <c r="ALF15" s="86"/>
      <c r="ALG15" s="86"/>
      <c r="ALH15" s="86"/>
      <c r="ALI15" s="86"/>
      <c r="ALJ15" s="86"/>
      <c r="ALK15" s="86"/>
      <c r="ALL15" s="86"/>
      <c r="ALM15" s="86"/>
      <c r="ALN15" s="86"/>
      <c r="ALO15" s="86"/>
      <c r="ALP15" s="86"/>
      <c r="ALQ15" s="86"/>
      <c r="ALR15" s="86"/>
      <c r="ALS15" s="86"/>
      <c r="ALT15" s="86"/>
      <c r="ALU15" s="86"/>
      <c r="ALV15" s="86"/>
      <c r="ALW15" s="86"/>
      <c r="ALX15" s="86"/>
      <c r="ALY15" s="86"/>
      <c r="ALZ15" s="86"/>
      <c r="AMA15" s="86"/>
      <c r="AMB15" s="86"/>
      <c r="AMC15" s="86"/>
      <c r="AMD15" s="86"/>
      <c r="AME15" s="86"/>
      <c r="AMF15" s="86"/>
      <c r="AMG15" s="86"/>
      <c r="AMH15" s="86"/>
      <c r="AMI15" s="86"/>
      <c r="AMJ15" s="86"/>
      <c r="AMK15" s="86"/>
      <c r="AML15" s="86"/>
      <c r="AMM15" s="86"/>
      <c r="AMN15" s="86"/>
      <c r="AMO15" s="86"/>
      <c r="AMP15" s="86"/>
      <c r="AMQ15" s="86"/>
      <c r="AMR15" s="86"/>
      <c r="AMS15" s="86"/>
      <c r="AMT15" s="86"/>
      <c r="AMU15" s="86"/>
      <c r="AMV15" s="86"/>
      <c r="AMW15" s="86"/>
      <c r="AMX15" s="86"/>
      <c r="AMY15" s="86"/>
      <c r="AMZ15" s="86"/>
      <c r="ANA15" s="86"/>
      <c r="ANB15" s="86"/>
      <c r="ANC15" s="86"/>
      <c r="AND15" s="86"/>
      <c r="ANE15" s="86"/>
      <c r="ANF15" s="86"/>
      <c r="ANG15" s="86"/>
      <c r="ANH15" s="86"/>
      <c r="ANI15" s="86"/>
      <c r="ANJ15" s="86"/>
      <c r="ANK15" s="86"/>
      <c r="ANL15" s="86"/>
      <c r="ANM15" s="86"/>
      <c r="ANN15" s="86"/>
      <c r="ANO15" s="86"/>
      <c r="ANP15" s="86"/>
      <c r="ANQ15" s="86"/>
      <c r="ANR15" s="86"/>
      <c r="ANS15" s="86"/>
      <c r="ANT15" s="86"/>
      <c r="ANU15" s="86"/>
      <c r="ANV15" s="86"/>
      <c r="ANW15" s="86"/>
      <c r="ANX15" s="86"/>
      <c r="ANY15" s="86"/>
      <c r="ANZ15" s="86"/>
      <c r="AOA15" s="86"/>
      <c r="AOB15" s="86"/>
      <c r="AOC15" s="86"/>
      <c r="AOD15" s="86"/>
      <c r="AOE15" s="86"/>
      <c r="AOF15" s="86"/>
      <c r="AOG15" s="86"/>
      <c r="AOH15" s="86"/>
      <c r="AOI15" s="86"/>
      <c r="AOJ15" s="86"/>
      <c r="AOK15" s="86"/>
      <c r="AOL15" s="86"/>
      <c r="AOM15" s="86"/>
      <c r="AON15" s="86"/>
      <c r="AOO15" s="86"/>
      <c r="AOP15" s="86"/>
      <c r="AOQ15" s="86"/>
      <c r="AOR15" s="86"/>
      <c r="AOS15" s="86"/>
      <c r="AOT15" s="86"/>
      <c r="AOU15" s="86"/>
      <c r="AOV15" s="86"/>
      <c r="AOW15" s="86"/>
      <c r="AOX15" s="86"/>
      <c r="AOY15" s="86"/>
      <c r="AOZ15" s="86"/>
      <c r="APA15" s="86"/>
      <c r="APB15" s="86"/>
      <c r="APC15" s="86"/>
      <c r="APD15" s="86"/>
      <c r="APE15" s="86"/>
      <c r="APF15" s="86"/>
      <c r="APG15" s="86"/>
      <c r="APH15" s="86"/>
      <c r="API15" s="86"/>
      <c r="APJ15" s="86"/>
      <c r="APK15" s="86"/>
      <c r="APL15" s="86"/>
      <c r="APM15" s="86"/>
      <c r="APN15" s="86"/>
      <c r="APO15" s="86"/>
      <c r="APP15" s="86"/>
      <c r="APQ15" s="86"/>
      <c r="APR15" s="86"/>
      <c r="APS15" s="86"/>
      <c r="APT15" s="86"/>
      <c r="APU15" s="86"/>
      <c r="APV15" s="86"/>
      <c r="APW15" s="86"/>
      <c r="APX15" s="86"/>
      <c r="APY15" s="86"/>
      <c r="APZ15" s="86"/>
      <c r="AQA15" s="86"/>
      <c r="AQB15" s="86"/>
      <c r="AQC15" s="86"/>
      <c r="AQD15" s="86"/>
      <c r="AQE15" s="86"/>
      <c r="AQF15" s="86"/>
      <c r="AQG15" s="86"/>
      <c r="AQH15" s="86"/>
      <c r="AQI15" s="86"/>
      <c r="AQJ15" s="86"/>
      <c r="AQK15" s="86"/>
      <c r="AQL15" s="86"/>
      <c r="AQM15" s="86"/>
      <c r="AQN15" s="86"/>
      <c r="AQO15" s="86"/>
      <c r="AQP15" s="86"/>
      <c r="AQQ15" s="86"/>
      <c r="AQR15" s="86"/>
      <c r="AQS15" s="86"/>
      <c r="AQT15" s="86"/>
      <c r="AQU15" s="86"/>
      <c r="AQV15" s="86"/>
      <c r="AQW15" s="86"/>
      <c r="AQX15" s="86"/>
      <c r="AQY15" s="86"/>
      <c r="AQZ15" s="86"/>
      <c r="ARA15" s="86"/>
      <c r="ARB15" s="86"/>
      <c r="ARC15" s="86"/>
      <c r="ARD15" s="86"/>
      <c r="ARE15" s="86"/>
      <c r="ARF15" s="86"/>
      <c r="ARG15" s="86"/>
      <c r="ARH15" s="86"/>
      <c r="ARI15" s="86"/>
      <c r="ARJ15" s="86"/>
      <c r="ARK15" s="86"/>
      <c r="ARL15" s="86"/>
      <c r="ARM15" s="86"/>
      <c r="ARN15" s="86"/>
      <c r="ARO15" s="86"/>
      <c r="ARP15" s="86"/>
      <c r="ARQ15" s="86"/>
      <c r="ARR15" s="86"/>
      <c r="ARS15" s="86"/>
      <c r="ART15" s="86"/>
      <c r="ARU15" s="86"/>
      <c r="ARV15" s="86"/>
      <c r="ARW15" s="86"/>
      <c r="ARX15" s="86"/>
      <c r="ARY15" s="86"/>
      <c r="ARZ15" s="86"/>
      <c r="ASA15" s="86"/>
      <c r="ASB15" s="86"/>
      <c r="ASC15" s="86"/>
      <c r="ASD15" s="86"/>
      <c r="ASE15" s="86"/>
      <c r="ASF15" s="86"/>
      <c r="ASG15" s="86"/>
      <c r="ASH15" s="86"/>
      <c r="ASI15" s="86"/>
      <c r="ASJ15" s="86"/>
      <c r="ASK15" s="86"/>
      <c r="ASL15" s="86"/>
      <c r="ASM15" s="86"/>
      <c r="ASN15" s="86"/>
      <c r="ASO15" s="86"/>
      <c r="ASP15" s="86"/>
      <c r="ASQ15" s="86"/>
      <c r="ASR15" s="86"/>
      <c r="ASS15" s="86"/>
      <c r="AST15" s="86"/>
      <c r="ASU15" s="86"/>
      <c r="ASV15" s="86"/>
      <c r="ASW15" s="86"/>
      <c r="ASX15" s="86"/>
      <c r="ASY15" s="86"/>
      <c r="ASZ15" s="86"/>
      <c r="ATA15" s="86"/>
      <c r="ATB15" s="86"/>
      <c r="ATC15" s="86"/>
      <c r="ATD15" s="86"/>
      <c r="ATE15" s="86"/>
      <c r="ATF15" s="86"/>
      <c r="ATG15" s="86"/>
      <c r="ATH15" s="86"/>
      <c r="ATI15" s="86"/>
      <c r="ATJ15" s="86"/>
      <c r="ATK15" s="86"/>
      <c r="ATL15" s="86"/>
      <c r="ATM15" s="86"/>
      <c r="ATN15" s="86"/>
      <c r="ATO15" s="86"/>
      <c r="ATP15" s="86"/>
      <c r="ATQ15" s="86"/>
      <c r="ATR15" s="86"/>
      <c r="ATS15" s="86"/>
      <c r="ATT15" s="86"/>
      <c r="ATU15" s="86"/>
      <c r="ATV15" s="86"/>
      <c r="ATW15" s="86"/>
      <c r="ATX15" s="86"/>
      <c r="ATY15" s="86"/>
      <c r="ATZ15" s="86"/>
      <c r="AUA15" s="86"/>
      <c r="AUB15" s="86"/>
      <c r="AUC15" s="86"/>
      <c r="AUD15" s="86"/>
      <c r="AUE15" s="86"/>
      <c r="AUF15" s="86"/>
      <c r="AUG15" s="86"/>
      <c r="AUH15" s="86"/>
      <c r="AUI15" s="86"/>
      <c r="AUJ15" s="86"/>
      <c r="AUK15" s="86"/>
      <c r="AUL15" s="86"/>
      <c r="AUM15" s="86"/>
      <c r="AUN15" s="86"/>
      <c r="AUO15" s="86"/>
      <c r="AUP15" s="86"/>
      <c r="AUQ15" s="86"/>
      <c r="AUR15" s="86"/>
      <c r="AUS15" s="86"/>
      <c r="AUT15" s="86"/>
      <c r="AUU15" s="86"/>
      <c r="AUV15" s="86"/>
      <c r="AUW15" s="86"/>
      <c r="AUX15" s="86"/>
      <c r="AUY15" s="86"/>
      <c r="AUZ15" s="86"/>
      <c r="AVA15" s="86"/>
      <c r="AVB15" s="86"/>
      <c r="AVC15" s="86"/>
      <c r="AVD15" s="86"/>
      <c r="AVE15" s="86"/>
      <c r="AVF15" s="86"/>
      <c r="AVG15" s="86"/>
      <c r="AVH15" s="86"/>
      <c r="AVI15" s="86"/>
      <c r="AVJ15" s="86"/>
      <c r="AVK15" s="86"/>
      <c r="AVL15" s="86"/>
      <c r="AVM15" s="86"/>
      <c r="AVN15" s="86"/>
      <c r="AVO15" s="86"/>
      <c r="AVP15" s="86"/>
      <c r="AVQ15" s="86"/>
      <c r="AVR15" s="86"/>
      <c r="AVS15" s="86"/>
      <c r="AVT15" s="86"/>
      <c r="AVU15" s="86"/>
      <c r="AVV15" s="86"/>
      <c r="AVW15" s="86"/>
      <c r="AVX15" s="86"/>
      <c r="AVY15" s="86"/>
      <c r="AVZ15" s="86"/>
      <c r="AWA15" s="86"/>
      <c r="AWB15" s="86"/>
      <c r="AWC15" s="86"/>
      <c r="AWD15" s="86"/>
      <c r="AWE15" s="86"/>
      <c r="AWF15" s="86"/>
      <c r="AWG15" s="86"/>
      <c r="AWH15" s="86"/>
      <c r="AWI15" s="86"/>
      <c r="AWJ15" s="86"/>
      <c r="AWK15" s="86"/>
      <c r="AWL15" s="86"/>
      <c r="AWM15" s="86"/>
      <c r="AWN15" s="86"/>
      <c r="AWO15" s="86"/>
      <c r="AWP15" s="86"/>
      <c r="AWQ15" s="86"/>
      <c r="AWR15" s="86"/>
      <c r="AWS15" s="86"/>
      <c r="AWT15" s="86"/>
      <c r="AWU15" s="86"/>
      <c r="AWV15" s="86"/>
      <c r="AWW15" s="86"/>
      <c r="AWX15" s="86"/>
      <c r="AWY15" s="86"/>
      <c r="AWZ15" s="86"/>
      <c r="AXA15" s="86"/>
      <c r="AXB15" s="86"/>
      <c r="AXC15" s="86"/>
      <c r="AXD15" s="86"/>
      <c r="AXE15" s="86"/>
      <c r="AXF15" s="86"/>
      <c r="AXG15" s="86"/>
      <c r="AXH15" s="86"/>
      <c r="AXI15" s="86"/>
      <c r="AXJ15" s="86"/>
      <c r="AXK15" s="86"/>
      <c r="AXL15" s="86"/>
      <c r="AXM15" s="86"/>
      <c r="AXN15" s="86"/>
      <c r="AXO15" s="86"/>
      <c r="AXP15" s="86"/>
      <c r="AXQ15" s="86"/>
      <c r="AXR15" s="86"/>
      <c r="AXS15" s="86"/>
      <c r="AXT15" s="86"/>
      <c r="AXU15" s="86"/>
      <c r="AXV15" s="86"/>
      <c r="AXW15" s="86"/>
      <c r="AXX15" s="86"/>
      <c r="AXY15" s="86"/>
      <c r="AXZ15" s="86"/>
      <c r="AYA15" s="86"/>
      <c r="AYB15" s="86"/>
      <c r="AYC15" s="86"/>
      <c r="AYD15" s="86"/>
      <c r="AYE15" s="86"/>
      <c r="AYF15" s="86"/>
      <c r="AYG15" s="86"/>
      <c r="AYH15" s="86"/>
      <c r="AYI15" s="86"/>
      <c r="AYJ15" s="86"/>
      <c r="AYK15" s="86"/>
      <c r="AYL15" s="86"/>
      <c r="AYM15" s="86"/>
      <c r="AYN15" s="86"/>
      <c r="AYO15" s="86"/>
      <c r="AYP15" s="86"/>
      <c r="AYQ15" s="86"/>
      <c r="AYR15" s="86"/>
      <c r="AYS15" s="86"/>
      <c r="AYT15" s="86"/>
      <c r="AYU15" s="86"/>
      <c r="AYV15" s="86"/>
      <c r="AYW15" s="86"/>
      <c r="AYX15" s="86"/>
      <c r="AYY15" s="86"/>
      <c r="AYZ15" s="86"/>
      <c r="AZA15" s="86"/>
      <c r="AZB15" s="86"/>
      <c r="AZC15" s="86"/>
      <c r="AZD15" s="86"/>
      <c r="AZE15" s="86"/>
      <c r="AZF15" s="86"/>
      <c r="AZG15" s="86"/>
      <c r="AZH15" s="86"/>
      <c r="AZI15" s="86"/>
      <c r="AZJ15" s="86"/>
      <c r="AZK15" s="86"/>
      <c r="AZL15" s="86"/>
      <c r="AZM15" s="86"/>
      <c r="AZN15" s="86"/>
      <c r="AZO15" s="86"/>
      <c r="AZP15" s="86"/>
      <c r="AZQ15" s="86"/>
      <c r="AZR15" s="86"/>
      <c r="AZS15" s="86"/>
      <c r="AZT15" s="86"/>
      <c r="AZU15" s="86"/>
      <c r="AZV15" s="86"/>
      <c r="AZW15" s="86"/>
      <c r="AZX15" s="86"/>
      <c r="AZY15" s="86"/>
      <c r="AZZ15" s="86"/>
      <c r="BAA15" s="86"/>
      <c r="BAB15" s="86"/>
      <c r="BAC15" s="86"/>
      <c r="BAD15" s="86"/>
      <c r="BAE15" s="86"/>
      <c r="BAF15" s="86"/>
      <c r="BAG15" s="86"/>
      <c r="BAH15" s="86"/>
      <c r="BAI15" s="86"/>
      <c r="BAJ15" s="86"/>
      <c r="BAK15" s="86"/>
      <c r="BAL15" s="86"/>
      <c r="BAM15" s="86"/>
      <c r="BAN15" s="86"/>
      <c r="BAO15" s="86"/>
      <c r="BAP15" s="86"/>
      <c r="BAQ15" s="86"/>
      <c r="BAR15" s="86"/>
      <c r="BAS15" s="86"/>
      <c r="BAT15" s="86"/>
      <c r="BAU15" s="86"/>
      <c r="BAV15" s="86"/>
      <c r="BAW15" s="86"/>
      <c r="BAX15" s="86"/>
      <c r="BAY15" s="86"/>
      <c r="BAZ15" s="86"/>
      <c r="BBA15" s="86"/>
      <c r="BBB15" s="86"/>
      <c r="BBC15" s="86"/>
      <c r="BBD15" s="86"/>
      <c r="BBE15" s="86"/>
      <c r="BBF15" s="86"/>
      <c r="BBG15" s="86"/>
      <c r="BBH15" s="86"/>
      <c r="BBI15" s="86"/>
      <c r="BBJ15" s="86"/>
      <c r="BBK15" s="86"/>
      <c r="BBL15" s="86"/>
      <c r="BBM15" s="86"/>
      <c r="BBN15" s="86"/>
      <c r="BBO15" s="86"/>
      <c r="BBP15" s="86"/>
      <c r="BBQ15" s="86"/>
      <c r="BBR15" s="86"/>
      <c r="BBS15" s="86"/>
      <c r="BBT15" s="86"/>
      <c r="BBU15" s="86"/>
      <c r="BBV15" s="86"/>
      <c r="BBW15" s="86"/>
      <c r="BBX15" s="86"/>
      <c r="BBY15" s="86"/>
      <c r="BBZ15" s="86"/>
      <c r="BCA15" s="86"/>
      <c r="BCB15" s="86"/>
      <c r="BCC15" s="86"/>
      <c r="BCD15" s="86"/>
      <c r="BCE15" s="86"/>
      <c r="BCF15" s="86"/>
      <c r="BCG15" s="86"/>
      <c r="BCH15" s="86"/>
      <c r="BCI15" s="86"/>
      <c r="BCJ15" s="86"/>
      <c r="BCK15" s="86"/>
      <c r="BCL15" s="86"/>
      <c r="BCM15" s="86"/>
      <c r="BCN15" s="86"/>
      <c r="BCO15" s="86"/>
      <c r="BCP15" s="86"/>
      <c r="BCQ15" s="86"/>
      <c r="BCR15" s="86"/>
      <c r="BCS15" s="86"/>
      <c r="BCT15" s="86"/>
      <c r="BCU15" s="86"/>
      <c r="BCV15" s="86"/>
      <c r="BCW15" s="86"/>
      <c r="BCX15" s="86"/>
      <c r="BCY15" s="86"/>
      <c r="BCZ15" s="86"/>
      <c r="BDA15" s="86"/>
      <c r="BDB15" s="86"/>
      <c r="BDC15" s="86"/>
      <c r="BDD15" s="86"/>
      <c r="BDE15" s="86"/>
      <c r="BDF15" s="86"/>
      <c r="BDG15" s="86"/>
      <c r="BDH15" s="86"/>
      <c r="BDI15" s="86"/>
      <c r="BDJ15" s="86"/>
      <c r="BDK15" s="86"/>
      <c r="BDL15" s="86"/>
      <c r="BDM15" s="86"/>
      <c r="BDN15" s="86"/>
      <c r="BDO15" s="86"/>
      <c r="BDP15" s="86"/>
      <c r="BDQ15" s="86"/>
      <c r="BDR15" s="86"/>
      <c r="BDS15" s="86"/>
      <c r="BDT15" s="86"/>
      <c r="BDU15" s="86"/>
      <c r="BDV15" s="86"/>
      <c r="BDW15" s="86"/>
      <c r="BDX15" s="86"/>
      <c r="BDY15" s="86"/>
      <c r="BDZ15" s="86"/>
      <c r="BEA15" s="86"/>
      <c r="BEB15" s="86"/>
      <c r="BEC15" s="86"/>
      <c r="BED15" s="86"/>
      <c r="BEE15" s="86"/>
      <c r="BEF15" s="86"/>
      <c r="BEG15" s="86"/>
      <c r="BEH15" s="86"/>
      <c r="BEI15" s="86"/>
      <c r="BEJ15" s="86"/>
      <c r="BEK15" s="86"/>
      <c r="BEL15" s="86"/>
      <c r="BEM15" s="86"/>
      <c r="BEN15" s="86"/>
      <c r="BEO15" s="86"/>
      <c r="BEP15" s="86"/>
      <c r="BEQ15" s="86"/>
      <c r="BER15" s="86"/>
      <c r="BES15" s="86"/>
      <c r="BET15" s="86"/>
      <c r="BEU15" s="86"/>
      <c r="BEV15" s="86"/>
      <c r="BEW15" s="86"/>
      <c r="BEX15" s="86"/>
      <c r="BEY15" s="86"/>
      <c r="BEZ15" s="86"/>
      <c r="BFA15" s="86"/>
      <c r="BFB15" s="86"/>
      <c r="BFC15" s="86"/>
      <c r="BFD15" s="86"/>
      <c r="BFE15" s="86"/>
      <c r="BFF15" s="86"/>
      <c r="BFG15" s="86"/>
      <c r="BFH15" s="86"/>
      <c r="BFI15" s="86"/>
      <c r="BFJ15" s="86"/>
      <c r="BFK15" s="86"/>
      <c r="BFL15" s="86"/>
      <c r="BFM15" s="86"/>
      <c r="BFN15" s="86"/>
      <c r="BFO15" s="86"/>
      <c r="BFP15" s="86"/>
      <c r="BFQ15" s="86"/>
      <c r="BFR15" s="86"/>
      <c r="BFS15" s="86"/>
      <c r="BFT15" s="86"/>
      <c r="BFU15" s="86"/>
      <c r="BFV15" s="86"/>
      <c r="BFW15" s="86"/>
      <c r="BFX15" s="86"/>
      <c r="BFY15" s="86"/>
      <c r="BFZ15" s="86"/>
      <c r="BGA15" s="86"/>
      <c r="BGB15" s="86"/>
      <c r="BGC15" s="86"/>
      <c r="BGD15" s="86"/>
      <c r="BGE15" s="86"/>
      <c r="BGF15" s="86"/>
      <c r="BGG15" s="86"/>
      <c r="BGH15" s="86"/>
      <c r="BGI15" s="86"/>
      <c r="BGJ15" s="86"/>
      <c r="BGK15" s="86"/>
      <c r="BGL15" s="86"/>
      <c r="BGM15" s="86"/>
      <c r="BGN15" s="86"/>
      <c r="BGO15" s="86"/>
      <c r="BGP15" s="86"/>
      <c r="BGQ15" s="86"/>
      <c r="BGR15" s="86"/>
      <c r="BGS15" s="86"/>
      <c r="BGT15" s="86"/>
      <c r="BGU15" s="86"/>
      <c r="BGV15" s="86"/>
      <c r="BGW15" s="86"/>
      <c r="BGX15" s="86"/>
      <c r="BGY15" s="86"/>
      <c r="BGZ15" s="86"/>
      <c r="BHA15" s="86"/>
      <c r="BHB15" s="86"/>
      <c r="BHC15" s="86"/>
      <c r="BHD15" s="86"/>
      <c r="BHE15" s="86"/>
      <c r="BHF15" s="86"/>
      <c r="BHG15" s="86"/>
      <c r="BHH15" s="86"/>
      <c r="BHI15" s="86"/>
      <c r="BHJ15" s="86"/>
      <c r="BHK15" s="86"/>
      <c r="BHL15" s="86"/>
      <c r="BHM15" s="86"/>
      <c r="BHN15" s="86"/>
      <c r="BHO15" s="86"/>
      <c r="BHP15" s="86"/>
      <c r="BHQ15" s="86"/>
      <c r="BHR15" s="86"/>
      <c r="BHS15" s="86"/>
      <c r="BHT15" s="86"/>
      <c r="BHU15" s="86"/>
      <c r="BHV15" s="86"/>
      <c r="BHW15" s="86"/>
      <c r="BHX15" s="86"/>
      <c r="BHY15" s="86"/>
      <c r="BHZ15" s="86"/>
      <c r="BIA15" s="86"/>
      <c r="BIB15" s="86"/>
      <c r="BIC15" s="86"/>
      <c r="BID15" s="86"/>
      <c r="BIE15" s="86"/>
      <c r="BIF15" s="86"/>
      <c r="BIG15" s="86"/>
      <c r="BIH15" s="86"/>
      <c r="BII15" s="86"/>
      <c r="BIJ15" s="86"/>
      <c r="BIK15" s="86"/>
      <c r="BIL15" s="86"/>
      <c r="BIM15" s="86"/>
      <c r="BIN15" s="86"/>
      <c r="BIO15" s="86"/>
      <c r="BIP15" s="86"/>
      <c r="BIQ15" s="86"/>
      <c r="BIR15" s="86"/>
      <c r="BIS15" s="86"/>
      <c r="BIT15" s="86"/>
      <c r="BIU15" s="86"/>
      <c r="BIV15" s="86"/>
      <c r="BIW15" s="86"/>
      <c r="BIX15" s="86"/>
      <c r="BIY15" s="86"/>
      <c r="BIZ15" s="86"/>
      <c r="BJA15" s="86"/>
      <c r="BJB15" s="86"/>
      <c r="BJC15" s="86"/>
      <c r="BJD15" s="86"/>
      <c r="BJE15" s="86"/>
      <c r="BJF15" s="86"/>
      <c r="BJG15" s="86"/>
      <c r="BJH15" s="86"/>
      <c r="BJI15" s="86"/>
      <c r="BJJ15" s="86"/>
      <c r="BJK15" s="86"/>
      <c r="BJL15" s="86"/>
      <c r="BJM15" s="86"/>
      <c r="BJN15" s="86"/>
      <c r="BJO15" s="86"/>
      <c r="BJP15" s="86"/>
      <c r="BJQ15" s="86"/>
      <c r="BJR15" s="86"/>
      <c r="BJS15" s="86"/>
      <c r="BJT15" s="86"/>
      <c r="BJU15" s="86"/>
      <c r="BJV15" s="86"/>
      <c r="BJW15" s="86"/>
      <c r="BJX15" s="86"/>
      <c r="BJY15" s="86"/>
      <c r="BJZ15" s="86"/>
      <c r="BKA15" s="86"/>
      <c r="BKB15" s="86"/>
      <c r="BKC15" s="86"/>
      <c r="BKD15" s="86"/>
      <c r="BKE15" s="86"/>
      <c r="BKF15" s="86"/>
      <c r="BKG15" s="86"/>
      <c r="BKH15" s="86"/>
      <c r="BKI15" s="86"/>
      <c r="BKJ15" s="86"/>
      <c r="BKK15" s="86"/>
      <c r="BKL15" s="86"/>
      <c r="BKM15" s="86"/>
      <c r="BKN15" s="86"/>
      <c r="BKO15" s="86"/>
      <c r="BKP15" s="86"/>
      <c r="BKQ15" s="86"/>
      <c r="BKR15" s="86"/>
      <c r="BKS15" s="86"/>
      <c r="BKT15" s="86"/>
      <c r="BKU15" s="86"/>
      <c r="BKV15" s="86"/>
      <c r="BKW15" s="86"/>
      <c r="BKX15" s="86"/>
      <c r="BKY15" s="86"/>
      <c r="BKZ15" s="86"/>
      <c r="BLA15" s="86"/>
      <c r="BLB15" s="86"/>
      <c r="BLC15" s="86"/>
      <c r="BLD15" s="86"/>
      <c r="BLE15" s="86"/>
      <c r="BLF15" s="86"/>
      <c r="BLG15" s="86"/>
      <c r="BLH15" s="86"/>
      <c r="BLI15" s="86"/>
      <c r="BLJ15" s="86"/>
      <c r="BLK15" s="86"/>
      <c r="BLL15" s="86"/>
      <c r="BLM15" s="86"/>
      <c r="BLN15" s="86"/>
      <c r="BLO15" s="86"/>
      <c r="BLP15" s="86"/>
      <c r="BLQ15" s="86"/>
      <c r="BLR15" s="86"/>
      <c r="BLS15" s="86"/>
      <c r="BLT15" s="86"/>
      <c r="BLU15" s="86"/>
      <c r="BLV15" s="86"/>
      <c r="BLW15" s="86"/>
      <c r="BLX15" s="86"/>
      <c r="BLY15" s="86"/>
      <c r="BLZ15" s="86"/>
      <c r="BMA15" s="86"/>
      <c r="BMB15" s="86"/>
      <c r="BMC15" s="86"/>
      <c r="BMD15" s="86"/>
      <c r="BME15" s="86"/>
      <c r="BMF15" s="86"/>
      <c r="BMG15" s="86"/>
      <c r="BMH15" s="86"/>
      <c r="BMI15" s="86"/>
      <c r="BMJ15" s="86"/>
      <c r="BMK15" s="86"/>
      <c r="BML15" s="86"/>
      <c r="BMM15" s="86"/>
      <c r="BMN15" s="86"/>
      <c r="BMO15" s="86"/>
      <c r="BMP15" s="86"/>
      <c r="BMQ15" s="86"/>
      <c r="BMR15" s="86"/>
      <c r="BMS15" s="86"/>
      <c r="BMT15" s="86"/>
      <c r="BMU15" s="86"/>
      <c r="BMV15" s="86"/>
      <c r="BMW15" s="86"/>
      <c r="BMX15" s="86"/>
      <c r="BMY15" s="86"/>
      <c r="BMZ15" s="86"/>
      <c r="BNA15" s="86"/>
      <c r="BNB15" s="86"/>
      <c r="BNC15" s="86"/>
      <c r="BND15" s="86"/>
      <c r="BNE15" s="86"/>
      <c r="BNF15" s="86"/>
      <c r="BNG15" s="86"/>
      <c r="BNH15" s="86"/>
      <c r="BNI15" s="86"/>
      <c r="BNJ15" s="86"/>
      <c r="BNK15" s="86"/>
      <c r="BNL15" s="86"/>
      <c r="BNM15" s="86"/>
      <c r="BNN15" s="86"/>
      <c r="BNO15" s="86"/>
      <c r="BNP15" s="86"/>
      <c r="BNQ15" s="86"/>
      <c r="BNR15" s="86"/>
      <c r="BNS15" s="86"/>
      <c r="BNT15" s="86"/>
      <c r="BNU15" s="86"/>
      <c r="BNV15" s="86"/>
      <c r="BNW15" s="86"/>
      <c r="BNX15" s="86"/>
      <c r="BNY15" s="86"/>
      <c r="BNZ15" s="86"/>
      <c r="BOA15" s="86"/>
      <c r="BOB15" s="86"/>
      <c r="BOC15" s="86"/>
      <c r="BOD15" s="86"/>
      <c r="BOE15" s="86"/>
      <c r="BOF15" s="86"/>
      <c r="BOG15" s="86"/>
      <c r="BOH15" s="86"/>
      <c r="BOI15" s="86"/>
      <c r="BOJ15" s="86"/>
      <c r="BOK15" s="86"/>
      <c r="BOL15" s="86"/>
      <c r="BOM15" s="86"/>
      <c r="BON15" s="86"/>
      <c r="BOO15" s="86"/>
      <c r="BOP15" s="86"/>
      <c r="BOQ15" s="86"/>
      <c r="BOR15" s="86"/>
      <c r="BOS15" s="86"/>
      <c r="BOT15" s="86"/>
      <c r="BOU15" s="86"/>
      <c r="BOV15" s="86"/>
      <c r="BOW15" s="86"/>
      <c r="BOX15" s="86"/>
      <c r="BOY15" s="86"/>
      <c r="BOZ15" s="86"/>
      <c r="BPA15" s="86"/>
      <c r="BPB15" s="86"/>
      <c r="BPC15" s="86"/>
      <c r="BPD15" s="86"/>
      <c r="BPE15" s="86"/>
      <c r="BPF15" s="86"/>
      <c r="BPG15" s="86"/>
      <c r="BPH15" s="86"/>
      <c r="BPI15" s="86"/>
      <c r="BPJ15" s="86"/>
      <c r="BPK15" s="86"/>
      <c r="BPL15" s="86"/>
      <c r="BPM15" s="86"/>
      <c r="BPN15" s="86"/>
      <c r="BPO15" s="86"/>
      <c r="BPP15" s="86"/>
      <c r="BPQ15" s="86"/>
      <c r="BPR15" s="86"/>
      <c r="BPS15" s="86"/>
      <c r="BPT15" s="86"/>
      <c r="BPU15" s="86"/>
      <c r="BPV15" s="86"/>
      <c r="BPW15" s="86"/>
      <c r="BPX15" s="86"/>
      <c r="BPY15" s="86"/>
      <c r="BPZ15" s="86"/>
      <c r="BQA15" s="86"/>
      <c r="BQB15" s="86"/>
      <c r="BQC15" s="86"/>
      <c r="BQD15" s="86"/>
      <c r="BQE15" s="86"/>
      <c r="BQF15" s="86"/>
      <c r="BQG15" s="86"/>
      <c r="BQH15" s="86"/>
      <c r="BQI15" s="86"/>
      <c r="BQJ15" s="86"/>
      <c r="BQK15" s="86"/>
      <c r="BQL15" s="86"/>
      <c r="BQM15" s="86"/>
      <c r="BQN15" s="86"/>
      <c r="BQO15" s="86"/>
      <c r="BQP15" s="86"/>
      <c r="BQQ15" s="86"/>
      <c r="BQR15" s="86"/>
      <c r="BQS15" s="86"/>
      <c r="BQT15" s="86"/>
      <c r="BQU15" s="86"/>
      <c r="BQV15" s="86"/>
      <c r="BQW15" s="86"/>
      <c r="BQX15" s="86"/>
      <c r="BQY15" s="86"/>
      <c r="BQZ15" s="86"/>
      <c r="BRA15" s="86"/>
      <c r="BRB15" s="86"/>
      <c r="BRC15" s="86"/>
      <c r="BRD15" s="86"/>
      <c r="BRE15" s="86"/>
      <c r="BRF15" s="86"/>
      <c r="BRG15" s="86"/>
      <c r="BRH15" s="86"/>
      <c r="BRI15" s="86"/>
      <c r="BRJ15" s="86"/>
      <c r="BRK15" s="86"/>
      <c r="BRL15" s="86"/>
      <c r="BRM15" s="86"/>
      <c r="BRN15" s="86"/>
      <c r="BRO15" s="86"/>
      <c r="BRP15" s="86"/>
      <c r="BRQ15" s="86"/>
      <c r="BRR15" s="86"/>
      <c r="BRS15" s="86"/>
      <c r="BRT15" s="86"/>
      <c r="BRU15" s="86"/>
      <c r="BRV15" s="86"/>
      <c r="BRW15" s="86"/>
      <c r="BRX15" s="86"/>
      <c r="BRY15" s="86"/>
      <c r="BRZ15" s="86"/>
      <c r="BSA15" s="86"/>
      <c r="BSB15" s="86"/>
      <c r="BSC15" s="86"/>
      <c r="BSD15" s="86"/>
      <c r="BSE15" s="86"/>
      <c r="BSF15" s="86"/>
      <c r="BSG15" s="86"/>
      <c r="BSH15" s="86"/>
      <c r="BSI15" s="86"/>
      <c r="BSJ15" s="86"/>
      <c r="BSK15" s="86"/>
      <c r="BSL15" s="86"/>
      <c r="BSM15" s="86"/>
      <c r="BSN15" s="86"/>
      <c r="BSO15" s="86"/>
      <c r="BSP15" s="86"/>
      <c r="BSQ15" s="86"/>
      <c r="BSR15" s="86"/>
      <c r="BSS15" s="86"/>
      <c r="BST15" s="86"/>
      <c r="BSU15" s="86"/>
      <c r="BSV15" s="86"/>
      <c r="BSW15" s="86"/>
      <c r="BSX15" s="86"/>
      <c r="BSY15" s="86"/>
      <c r="BSZ15" s="86"/>
      <c r="BTA15" s="86"/>
      <c r="BTB15" s="86"/>
      <c r="BTC15" s="86"/>
      <c r="BTD15" s="86"/>
      <c r="BTE15" s="86"/>
      <c r="BTF15" s="86"/>
      <c r="BTG15" s="86"/>
      <c r="BTH15" s="86"/>
      <c r="BTI15" s="86"/>
      <c r="BTJ15" s="86"/>
      <c r="BTK15" s="86"/>
      <c r="BTL15" s="86"/>
      <c r="BTM15" s="86"/>
      <c r="BTN15" s="86"/>
      <c r="BTO15" s="86"/>
      <c r="BTP15" s="86"/>
      <c r="BTQ15" s="86"/>
      <c r="BTR15" s="86"/>
      <c r="BTS15" s="86"/>
      <c r="BTT15" s="86"/>
      <c r="BTU15" s="86"/>
      <c r="BTV15" s="86"/>
      <c r="BTW15" s="86"/>
      <c r="BTX15" s="86"/>
      <c r="BTY15" s="86"/>
      <c r="BTZ15" s="86"/>
      <c r="BUA15" s="86"/>
      <c r="BUB15" s="86"/>
      <c r="BUC15" s="86"/>
      <c r="BUD15" s="86"/>
      <c r="BUE15" s="86"/>
      <c r="BUF15" s="86"/>
      <c r="BUG15" s="86"/>
      <c r="BUH15" s="86"/>
      <c r="BUI15" s="86"/>
      <c r="BUJ15" s="86"/>
      <c r="BUK15" s="86"/>
      <c r="BUL15" s="86"/>
      <c r="BUM15" s="86"/>
      <c r="BUN15" s="86"/>
      <c r="BUO15" s="86"/>
      <c r="BUP15" s="86"/>
      <c r="BUQ15" s="86"/>
      <c r="BUR15" s="86"/>
      <c r="BUS15" s="86"/>
      <c r="BUT15" s="86"/>
      <c r="BUU15" s="86"/>
      <c r="BUV15" s="86"/>
      <c r="BUW15" s="86"/>
      <c r="BUX15" s="86"/>
      <c r="BUY15" s="86"/>
      <c r="BUZ15" s="86"/>
      <c r="BVA15" s="86"/>
      <c r="BVB15" s="86"/>
      <c r="BVC15" s="86"/>
      <c r="BVD15" s="86"/>
      <c r="BVE15" s="86"/>
      <c r="BVF15" s="86"/>
      <c r="BVG15" s="86"/>
      <c r="BVH15" s="86"/>
      <c r="BVI15" s="86"/>
      <c r="BVJ15" s="86"/>
      <c r="BVK15" s="86"/>
      <c r="BVL15" s="86"/>
      <c r="BVM15" s="86"/>
      <c r="BVN15" s="86"/>
      <c r="BVO15" s="86"/>
      <c r="BVP15" s="86"/>
      <c r="BVQ15" s="86"/>
      <c r="BVR15" s="86"/>
      <c r="BVS15" s="86"/>
      <c r="BVT15" s="86"/>
      <c r="BVU15" s="86"/>
      <c r="BVV15" s="86"/>
      <c r="BVW15" s="86"/>
      <c r="BVX15" s="86"/>
      <c r="BVY15" s="86"/>
      <c r="BVZ15" s="86"/>
      <c r="BWA15" s="86"/>
      <c r="BWB15" s="86"/>
      <c r="BWC15" s="86"/>
      <c r="BWD15" s="86"/>
      <c r="BWE15" s="86"/>
      <c r="BWF15" s="86"/>
      <c r="BWG15" s="86"/>
      <c r="BWH15" s="86"/>
      <c r="BWI15" s="86"/>
      <c r="BWJ15" s="86"/>
      <c r="BWK15" s="86"/>
      <c r="BWL15" s="86"/>
      <c r="BWM15" s="86"/>
      <c r="BWN15" s="86"/>
      <c r="BWO15" s="86"/>
      <c r="BWP15" s="86"/>
      <c r="BWQ15" s="86"/>
      <c r="BWR15" s="86"/>
      <c r="BWS15" s="86"/>
      <c r="BWT15" s="86"/>
      <c r="BWU15" s="86"/>
      <c r="BWV15" s="86"/>
      <c r="BWW15" s="86"/>
      <c r="BWX15" s="86"/>
      <c r="BWY15" s="86"/>
      <c r="BWZ15" s="86"/>
      <c r="BXA15" s="86"/>
      <c r="BXB15" s="86"/>
      <c r="BXC15" s="86"/>
      <c r="BXD15" s="86"/>
      <c r="BXE15" s="86"/>
      <c r="BXF15" s="86"/>
      <c r="BXG15" s="86"/>
      <c r="BXH15" s="86"/>
      <c r="BXI15" s="86"/>
      <c r="BXJ15" s="86"/>
      <c r="BXK15" s="86"/>
      <c r="BXL15" s="86"/>
      <c r="BXM15" s="86"/>
      <c r="BXN15" s="86"/>
      <c r="BXO15" s="86"/>
      <c r="BXP15" s="86"/>
      <c r="BXQ15" s="86"/>
      <c r="BXR15" s="86"/>
      <c r="BXS15" s="86"/>
      <c r="BXT15" s="86"/>
      <c r="BXU15" s="86"/>
      <c r="BXV15" s="86"/>
      <c r="BXW15" s="86"/>
      <c r="BXX15" s="86"/>
      <c r="BXY15" s="86"/>
      <c r="BXZ15" s="86"/>
      <c r="BYA15" s="86"/>
      <c r="BYB15" s="86"/>
      <c r="BYC15" s="86"/>
      <c r="BYD15" s="86"/>
      <c r="BYE15" s="86"/>
      <c r="BYF15" s="86"/>
      <c r="BYG15" s="86"/>
      <c r="BYH15" s="86"/>
      <c r="BYI15" s="86"/>
      <c r="BYJ15" s="86"/>
      <c r="BYK15" s="86"/>
      <c r="BYL15" s="86"/>
      <c r="BYM15" s="86"/>
      <c r="BYN15" s="86"/>
      <c r="BYO15" s="86"/>
      <c r="BYP15" s="86"/>
      <c r="BYQ15" s="86"/>
      <c r="BYR15" s="86"/>
      <c r="BYS15" s="86"/>
      <c r="BYT15" s="86"/>
      <c r="BYU15" s="86"/>
      <c r="BYV15" s="86"/>
      <c r="BYW15" s="86"/>
      <c r="BYX15" s="86"/>
      <c r="BYY15" s="86"/>
      <c r="BYZ15" s="86"/>
      <c r="BZA15" s="86"/>
      <c r="BZB15" s="86"/>
      <c r="BZC15" s="86"/>
      <c r="BZD15" s="86"/>
      <c r="BZE15" s="86"/>
      <c r="BZF15" s="86"/>
      <c r="BZG15" s="86"/>
      <c r="BZH15" s="86"/>
      <c r="BZI15" s="86"/>
      <c r="BZJ15" s="86"/>
      <c r="BZK15" s="86"/>
      <c r="BZL15" s="86"/>
      <c r="BZM15" s="86"/>
      <c r="BZN15" s="86"/>
      <c r="BZO15" s="86"/>
      <c r="BZP15" s="86"/>
      <c r="BZQ15" s="86"/>
      <c r="BZR15" s="86"/>
      <c r="BZS15" s="86"/>
      <c r="BZT15" s="86"/>
      <c r="BZU15" s="86"/>
      <c r="BZV15" s="86"/>
      <c r="BZW15" s="86"/>
      <c r="BZX15" s="86"/>
      <c r="BZY15" s="86"/>
      <c r="BZZ15" s="86"/>
      <c r="CAA15" s="86"/>
      <c r="CAB15" s="86"/>
      <c r="CAC15" s="86"/>
      <c r="CAD15" s="86"/>
      <c r="CAE15" s="86"/>
      <c r="CAF15" s="86"/>
      <c r="CAG15" s="86"/>
      <c r="CAH15" s="86"/>
      <c r="CAI15" s="86"/>
      <c r="CAJ15" s="86"/>
      <c r="CAK15" s="86"/>
      <c r="CAL15" s="86"/>
      <c r="CAM15" s="86"/>
      <c r="CAN15" s="86"/>
      <c r="CAO15" s="86"/>
      <c r="CAP15" s="86"/>
      <c r="CAQ15" s="86"/>
      <c r="CAR15" s="86"/>
      <c r="CAS15" s="86"/>
      <c r="CAT15" s="86"/>
      <c r="CAU15" s="86"/>
      <c r="CAV15" s="86"/>
      <c r="CAW15" s="86"/>
      <c r="CAX15" s="86"/>
      <c r="CAY15" s="86"/>
      <c r="CAZ15" s="86"/>
      <c r="CBA15" s="86"/>
      <c r="CBB15" s="86"/>
      <c r="CBC15" s="86"/>
      <c r="CBD15" s="86"/>
      <c r="CBE15" s="86"/>
      <c r="CBF15" s="86"/>
      <c r="CBG15" s="86"/>
      <c r="CBH15" s="86"/>
      <c r="CBI15" s="86"/>
      <c r="CBJ15" s="86"/>
      <c r="CBK15" s="86"/>
      <c r="CBL15" s="86"/>
      <c r="CBM15" s="86"/>
      <c r="CBN15" s="86"/>
      <c r="CBO15" s="86"/>
      <c r="CBP15" s="86"/>
      <c r="CBQ15" s="86"/>
      <c r="CBR15" s="86"/>
      <c r="CBS15" s="86"/>
      <c r="CBT15" s="86"/>
      <c r="CBU15" s="86"/>
      <c r="CBV15" s="86"/>
      <c r="CBW15" s="86"/>
      <c r="CBX15" s="86"/>
      <c r="CBY15" s="86"/>
      <c r="CBZ15" s="86"/>
      <c r="CCA15" s="86"/>
      <c r="CCB15" s="86"/>
      <c r="CCC15" s="86"/>
      <c r="CCD15" s="86"/>
      <c r="CCE15" s="86"/>
      <c r="CCF15" s="86"/>
      <c r="CCG15" s="86"/>
      <c r="CCH15" s="86"/>
      <c r="CCI15" s="86"/>
      <c r="CCJ15" s="86"/>
      <c r="CCK15" s="86"/>
      <c r="CCL15" s="86"/>
      <c r="CCM15" s="86"/>
      <c r="CCN15" s="86"/>
      <c r="CCO15" s="86"/>
      <c r="CCP15" s="86"/>
      <c r="CCQ15" s="86"/>
      <c r="CCR15" s="86"/>
      <c r="CCS15" s="86"/>
      <c r="CCT15" s="86"/>
      <c r="CCU15" s="86"/>
      <c r="CCV15" s="86"/>
      <c r="CCW15" s="86"/>
      <c r="CCX15" s="86"/>
      <c r="CCY15" s="86"/>
      <c r="CCZ15" s="86"/>
      <c r="CDA15" s="86"/>
      <c r="CDB15" s="86"/>
      <c r="CDC15" s="86"/>
      <c r="CDD15" s="86"/>
      <c r="CDE15" s="86"/>
      <c r="CDF15" s="86"/>
      <c r="CDG15" s="86"/>
      <c r="CDH15" s="86"/>
      <c r="CDI15" s="86"/>
      <c r="CDJ15" s="86"/>
      <c r="CDK15" s="86"/>
      <c r="CDL15" s="86"/>
      <c r="CDM15" s="86"/>
      <c r="CDN15" s="86"/>
      <c r="CDO15" s="86"/>
      <c r="CDP15" s="86"/>
      <c r="CDQ15" s="86"/>
      <c r="CDR15" s="86"/>
      <c r="CDS15" s="86"/>
      <c r="CDT15" s="86"/>
      <c r="CDU15" s="86"/>
      <c r="CDV15" s="86"/>
      <c r="CDW15" s="86"/>
      <c r="CDX15" s="86"/>
      <c r="CDY15" s="86"/>
      <c r="CDZ15" s="86"/>
      <c r="CEA15" s="86"/>
      <c r="CEB15" s="86"/>
      <c r="CEC15" s="86"/>
      <c r="CED15" s="86"/>
      <c r="CEE15" s="86"/>
      <c r="CEF15" s="86"/>
      <c r="CEG15" s="86"/>
      <c r="CEH15" s="86"/>
      <c r="CEI15" s="86"/>
      <c r="CEJ15" s="86"/>
      <c r="CEK15" s="86"/>
      <c r="CEL15" s="86"/>
      <c r="CEM15" s="86"/>
      <c r="CEN15" s="86"/>
      <c r="CEO15" s="86"/>
      <c r="CEP15" s="86"/>
      <c r="CEQ15" s="86"/>
      <c r="CER15" s="86"/>
      <c r="CES15" s="86"/>
      <c r="CET15" s="86"/>
      <c r="CEU15" s="86"/>
      <c r="CEV15" s="86"/>
      <c r="CEW15" s="86"/>
      <c r="CEX15" s="86"/>
      <c r="CEY15" s="86"/>
      <c r="CEZ15" s="86"/>
      <c r="CFA15" s="86"/>
      <c r="CFB15" s="86"/>
      <c r="CFC15" s="86"/>
      <c r="CFD15" s="86"/>
      <c r="CFE15" s="86"/>
      <c r="CFF15" s="86"/>
      <c r="CFG15" s="86"/>
      <c r="CFH15" s="86"/>
      <c r="CFI15" s="86"/>
      <c r="CFJ15" s="86"/>
      <c r="CFK15" s="86"/>
      <c r="CFL15" s="86"/>
      <c r="CFM15" s="86"/>
      <c r="CFN15" s="86"/>
      <c r="CFO15" s="86"/>
      <c r="CFP15" s="86"/>
      <c r="CFQ15" s="86"/>
      <c r="CFR15" s="86"/>
      <c r="CFS15" s="86"/>
      <c r="CFT15" s="86"/>
      <c r="CFU15" s="86"/>
      <c r="CFV15" s="86"/>
      <c r="CFW15" s="86"/>
      <c r="CFX15" s="86"/>
      <c r="CFY15" s="86"/>
      <c r="CFZ15" s="86"/>
      <c r="CGA15" s="86"/>
      <c r="CGB15" s="86"/>
      <c r="CGC15" s="86"/>
      <c r="CGD15" s="86"/>
      <c r="CGE15" s="86"/>
      <c r="CGF15" s="86"/>
      <c r="CGG15" s="86"/>
      <c r="CGH15" s="86"/>
      <c r="CGI15" s="86"/>
      <c r="CGJ15" s="86"/>
      <c r="CGK15" s="86"/>
      <c r="CGL15" s="86"/>
      <c r="CGM15" s="86"/>
      <c r="CGN15" s="86"/>
      <c r="CGO15" s="86"/>
      <c r="CGP15" s="86"/>
      <c r="CGQ15" s="86"/>
      <c r="CGR15" s="86"/>
      <c r="CGS15" s="86"/>
      <c r="CGT15" s="86"/>
      <c r="CGU15" s="86"/>
      <c r="CGV15" s="86"/>
      <c r="CGW15" s="86"/>
      <c r="CGX15" s="86"/>
      <c r="CGY15" s="86"/>
      <c r="CGZ15" s="86"/>
      <c r="CHA15" s="86"/>
      <c r="CHB15" s="86"/>
      <c r="CHC15" s="86"/>
      <c r="CHD15" s="86"/>
      <c r="CHE15" s="86"/>
      <c r="CHF15" s="86"/>
      <c r="CHG15" s="86"/>
      <c r="CHH15" s="86"/>
      <c r="CHI15" s="86"/>
      <c r="CHJ15" s="86"/>
      <c r="CHK15" s="86"/>
      <c r="CHL15" s="86"/>
      <c r="CHM15" s="86"/>
      <c r="CHN15" s="86"/>
      <c r="CHO15" s="86"/>
      <c r="CHP15" s="86"/>
      <c r="CHQ15" s="86"/>
      <c r="CHR15" s="86"/>
      <c r="CHS15" s="86"/>
      <c r="CHT15" s="86"/>
      <c r="CHU15" s="86"/>
      <c r="CHV15" s="86"/>
      <c r="CHW15" s="86"/>
      <c r="CHX15" s="86"/>
      <c r="CHY15" s="86"/>
      <c r="CHZ15" s="86"/>
      <c r="CIA15" s="86"/>
      <c r="CIB15" s="86"/>
      <c r="CIC15" s="86"/>
      <c r="CID15" s="86"/>
      <c r="CIE15" s="86"/>
      <c r="CIF15" s="86"/>
      <c r="CIG15" s="86"/>
      <c r="CIH15" s="86"/>
      <c r="CII15" s="86"/>
      <c r="CIJ15" s="86"/>
      <c r="CIK15" s="86"/>
      <c r="CIL15" s="86"/>
      <c r="CIM15" s="86"/>
      <c r="CIN15" s="86"/>
      <c r="CIO15" s="86"/>
      <c r="CIP15" s="86"/>
      <c r="CIQ15" s="86"/>
      <c r="CIR15" s="86"/>
      <c r="CIS15" s="86"/>
      <c r="CIT15" s="86"/>
      <c r="CIU15" s="86"/>
      <c r="CIV15" s="86"/>
      <c r="CIW15" s="86"/>
      <c r="CIX15" s="86"/>
      <c r="CIY15" s="86"/>
      <c r="CIZ15" s="86"/>
      <c r="CJA15" s="86"/>
      <c r="CJB15" s="86"/>
      <c r="CJC15" s="86"/>
      <c r="CJD15" s="86"/>
      <c r="CJE15" s="86"/>
      <c r="CJF15" s="86"/>
      <c r="CJG15" s="86"/>
      <c r="CJH15" s="86"/>
      <c r="CJI15" s="86"/>
      <c r="CJJ15" s="86"/>
      <c r="CJK15" s="86"/>
      <c r="CJL15" s="86"/>
      <c r="CJM15" s="86"/>
      <c r="CJN15" s="86"/>
      <c r="CJO15" s="86"/>
      <c r="CJP15" s="86"/>
      <c r="CJQ15" s="86"/>
      <c r="CJR15" s="86"/>
      <c r="CJS15" s="86"/>
      <c r="CJT15" s="86"/>
      <c r="CJU15" s="86"/>
      <c r="CJV15" s="86"/>
      <c r="CJW15" s="86"/>
      <c r="CJX15" s="86"/>
      <c r="CJY15" s="86"/>
      <c r="CJZ15" s="86"/>
      <c r="CKA15" s="86"/>
      <c r="CKB15" s="86"/>
      <c r="CKC15" s="86"/>
      <c r="CKD15" s="86"/>
      <c r="CKE15" s="86"/>
      <c r="CKF15" s="86"/>
      <c r="CKG15" s="86"/>
      <c r="CKH15" s="86"/>
      <c r="CKI15" s="86"/>
      <c r="CKJ15" s="86"/>
      <c r="CKK15" s="86"/>
      <c r="CKL15" s="86"/>
      <c r="CKM15" s="86"/>
      <c r="CKN15" s="86"/>
      <c r="CKO15" s="86"/>
      <c r="CKP15" s="86"/>
      <c r="CKQ15" s="86"/>
      <c r="CKR15" s="86"/>
      <c r="CKS15" s="86"/>
      <c r="CKT15" s="86"/>
      <c r="CKU15" s="86"/>
      <c r="CKV15" s="86"/>
      <c r="CKW15" s="86"/>
      <c r="CKX15" s="86"/>
      <c r="CKY15" s="86"/>
      <c r="CKZ15" s="86"/>
      <c r="CLA15" s="86"/>
      <c r="CLB15" s="86"/>
      <c r="CLC15" s="86"/>
      <c r="CLD15" s="86"/>
      <c r="CLE15" s="86"/>
      <c r="CLF15" s="86"/>
      <c r="CLG15" s="86"/>
      <c r="CLH15" s="86"/>
      <c r="CLI15" s="86"/>
      <c r="CLJ15" s="86"/>
      <c r="CLK15" s="86"/>
      <c r="CLL15" s="86"/>
      <c r="CLM15" s="86"/>
      <c r="CLN15" s="86"/>
      <c r="CLO15" s="86"/>
      <c r="CLP15" s="86"/>
      <c r="CLQ15" s="86"/>
      <c r="CLR15" s="86"/>
      <c r="CLS15" s="86"/>
      <c r="CLT15" s="86"/>
      <c r="CLU15" s="86"/>
      <c r="CLV15" s="86"/>
      <c r="CLW15" s="86"/>
      <c r="CLX15" s="86"/>
      <c r="CLY15" s="86"/>
      <c r="CLZ15" s="86"/>
      <c r="CMA15" s="86"/>
      <c r="CMB15" s="86"/>
      <c r="CMC15" s="86"/>
      <c r="CMD15" s="86"/>
      <c r="CME15" s="86"/>
      <c r="CMF15" s="86"/>
      <c r="CMG15" s="86"/>
      <c r="CMH15" s="86"/>
      <c r="CMI15" s="86"/>
      <c r="CMJ15" s="86"/>
      <c r="CMK15" s="86"/>
      <c r="CML15" s="86"/>
      <c r="CMM15" s="86"/>
      <c r="CMN15" s="86"/>
      <c r="CMO15" s="86"/>
      <c r="CMP15" s="86"/>
      <c r="CMQ15" s="86"/>
      <c r="CMR15" s="86"/>
      <c r="CMS15" s="86"/>
      <c r="CMT15" s="86"/>
      <c r="CMU15" s="86"/>
      <c r="CMV15" s="86"/>
      <c r="CMW15" s="86"/>
      <c r="CMX15" s="86"/>
      <c r="CMY15" s="86"/>
      <c r="CMZ15" s="86"/>
      <c r="CNA15" s="86"/>
      <c r="CNB15" s="86"/>
      <c r="CNC15" s="86"/>
      <c r="CND15" s="86"/>
      <c r="CNE15" s="86"/>
      <c r="CNF15" s="86"/>
      <c r="CNG15" s="86"/>
      <c r="CNH15" s="86"/>
      <c r="CNI15" s="86"/>
      <c r="CNJ15" s="86"/>
      <c r="CNK15" s="86"/>
      <c r="CNL15" s="86"/>
      <c r="CNM15" s="86"/>
      <c r="CNN15" s="86"/>
      <c r="CNO15" s="86"/>
      <c r="CNP15" s="86"/>
      <c r="CNQ15" s="86"/>
      <c r="CNR15" s="86"/>
      <c r="CNS15" s="86"/>
      <c r="CNT15" s="86"/>
      <c r="CNU15" s="86"/>
      <c r="CNV15" s="86"/>
      <c r="CNW15" s="86"/>
      <c r="CNX15" s="86"/>
      <c r="CNY15" s="86"/>
      <c r="CNZ15" s="86"/>
      <c r="COA15" s="86"/>
      <c r="COB15" s="86"/>
      <c r="COC15" s="86"/>
      <c r="COD15" s="86"/>
      <c r="COE15" s="86"/>
      <c r="COF15" s="86"/>
      <c r="COG15" s="86"/>
      <c r="COH15" s="86"/>
      <c r="COI15" s="86"/>
      <c r="COJ15" s="86"/>
      <c r="COK15" s="86"/>
      <c r="COL15" s="86"/>
      <c r="COM15" s="86"/>
      <c r="CON15" s="86"/>
      <c r="COO15" s="86"/>
      <c r="COP15" s="86"/>
      <c r="COQ15" s="86"/>
      <c r="COR15" s="86"/>
      <c r="COS15" s="86"/>
      <c r="COT15" s="86"/>
      <c r="COU15" s="86"/>
      <c r="COV15" s="86"/>
      <c r="COW15" s="86"/>
      <c r="COX15" s="86"/>
      <c r="COY15" s="86"/>
      <c r="COZ15" s="86"/>
      <c r="CPA15" s="86"/>
      <c r="CPB15" s="86"/>
      <c r="CPC15" s="86"/>
      <c r="CPD15" s="86"/>
      <c r="CPE15" s="86"/>
      <c r="CPF15" s="86"/>
      <c r="CPG15" s="86"/>
      <c r="CPH15" s="86"/>
      <c r="CPI15" s="86"/>
      <c r="CPJ15" s="86"/>
      <c r="CPK15" s="86"/>
      <c r="CPL15" s="86"/>
      <c r="CPM15" s="86"/>
      <c r="CPN15" s="86"/>
      <c r="CPO15" s="86"/>
      <c r="CPP15" s="86"/>
      <c r="CPQ15" s="86"/>
      <c r="CPR15" s="86"/>
      <c r="CPS15" s="86"/>
      <c r="CPT15" s="86"/>
      <c r="CPU15" s="86"/>
      <c r="CPV15" s="86"/>
      <c r="CPW15" s="86"/>
      <c r="CPX15" s="86"/>
      <c r="CPY15" s="86"/>
      <c r="CPZ15" s="86"/>
      <c r="CQA15" s="86"/>
      <c r="CQB15" s="86"/>
      <c r="CQC15" s="86"/>
      <c r="CQD15" s="86"/>
      <c r="CQE15" s="86"/>
      <c r="CQF15" s="86"/>
      <c r="CQG15" s="86"/>
      <c r="CQH15" s="86"/>
      <c r="CQI15" s="86"/>
      <c r="CQJ15" s="86"/>
      <c r="CQK15" s="86"/>
      <c r="CQL15" s="86"/>
      <c r="CQM15" s="86"/>
      <c r="CQN15" s="86"/>
      <c r="CQO15" s="86"/>
      <c r="CQP15" s="86"/>
      <c r="CQQ15" s="86"/>
      <c r="CQR15" s="86"/>
      <c r="CQS15" s="86"/>
      <c r="CQT15" s="86"/>
      <c r="CQU15" s="86"/>
      <c r="CQV15" s="86"/>
      <c r="CQW15" s="86"/>
      <c r="CQX15" s="86"/>
      <c r="CQY15" s="86"/>
      <c r="CQZ15" s="86"/>
      <c r="CRA15" s="86"/>
      <c r="CRB15" s="86"/>
      <c r="CRC15" s="86"/>
      <c r="CRD15" s="86"/>
      <c r="CRE15" s="86"/>
      <c r="CRF15" s="86"/>
      <c r="CRG15" s="86"/>
      <c r="CRH15" s="86"/>
      <c r="CRI15" s="86"/>
      <c r="CRJ15" s="86"/>
      <c r="CRK15" s="86"/>
      <c r="CRL15" s="86"/>
      <c r="CRM15" s="86"/>
      <c r="CRN15" s="86"/>
      <c r="CRO15" s="86"/>
      <c r="CRP15" s="86"/>
      <c r="CRQ15" s="86"/>
      <c r="CRR15" s="86"/>
      <c r="CRS15" s="86"/>
      <c r="CRT15" s="86"/>
      <c r="CRU15" s="86"/>
      <c r="CRV15" s="86"/>
      <c r="CRW15" s="86"/>
      <c r="CRX15" s="86"/>
      <c r="CRY15" s="86"/>
      <c r="CRZ15" s="86"/>
      <c r="CSA15" s="86"/>
      <c r="CSB15" s="86"/>
      <c r="CSC15" s="86"/>
      <c r="CSD15" s="86"/>
      <c r="CSE15" s="86"/>
      <c r="CSF15" s="86"/>
      <c r="CSG15" s="86"/>
      <c r="CSH15" s="86"/>
      <c r="CSI15" s="86"/>
      <c r="CSJ15" s="86"/>
      <c r="CSK15" s="86"/>
      <c r="CSL15" s="86"/>
      <c r="CSM15" s="86"/>
      <c r="CSN15" s="86"/>
      <c r="CSO15" s="86"/>
      <c r="CSP15" s="86"/>
      <c r="CSQ15" s="86"/>
      <c r="CSR15" s="86"/>
      <c r="CSS15" s="86"/>
      <c r="CST15" s="86"/>
      <c r="CSU15" s="86"/>
      <c r="CSV15" s="86"/>
      <c r="CSW15" s="86"/>
      <c r="CSX15" s="86"/>
      <c r="CSY15" s="86"/>
      <c r="CSZ15" s="86"/>
      <c r="CTA15" s="86"/>
      <c r="CTB15" s="86"/>
      <c r="CTC15" s="86"/>
      <c r="CTD15" s="86"/>
      <c r="CTE15" s="86"/>
      <c r="CTF15" s="86"/>
      <c r="CTG15" s="86"/>
      <c r="CTH15" s="86"/>
      <c r="CTI15" s="86"/>
      <c r="CTJ15" s="86"/>
      <c r="CTK15" s="86"/>
      <c r="CTL15" s="86"/>
      <c r="CTM15" s="86"/>
      <c r="CTN15" s="86"/>
      <c r="CTO15" s="86"/>
      <c r="CTP15" s="86"/>
      <c r="CTQ15" s="86"/>
      <c r="CTR15" s="86"/>
      <c r="CTS15" s="86"/>
      <c r="CTT15" s="86"/>
      <c r="CTU15" s="86"/>
      <c r="CTV15" s="86"/>
      <c r="CTW15" s="86"/>
      <c r="CTX15" s="86"/>
      <c r="CTY15" s="86"/>
      <c r="CTZ15" s="86"/>
      <c r="CUA15" s="86"/>
      <c r="CUB15" s="86"/>
      <c r="CUC15" s="86"/>
      <c r="CUD15" s="86"/>
      <c r="CUE15" s="86"/>
      <c r="CUF15" s="86"/>
      <c r="CUG15" s="86"/>
      <c r="CUH15" s="86"/>
      <c r="CUI15" s="86"/>
      <c r="CUJ15" s="86"/>
      <c r="CUK15" s="86"/>
      <c r="CUL15" s="86"/>
      <c r="CUM15" s="86"/>
      <c r="CUN15" s="86"/>
      <c r="CUO15" s="86"/>
      <c r="CUP15" s="86"/>
      <c r="CUQ15" s="86"/>
      <c r="CUR15" s="86"/>
      <c r="CUS15" s="86"/>
      <c r="CUT15" s="86"/>
      <c r="CUU15" s="86"/>
      <c r="CUV15" s="86"/>
      <c r="CUW15" s="86"/>
      <c r="CUX15" s="86"/>
      <c r="CUY15" s="86"/>
      <c r="CUZ15" s="86"/>
      <c r="CVA15" s="86"/>
      <c r="CVB15" s="86"/>
      <c r="CVC15" s="86"/>
      <c r="CVD15" s="86"/>
      <c r="CVE15" s="86"/>
      <c r="CVF15" s="86"/>
      <c r="CVG15" s="86"/>
      <c r="CVH15" s="86"/>
      <c r="CVI15" s="86"/>
      <c r="CVJ15" s="86"/>
      <c r="CVK15" s="86"/>
      <c r="CVL15" s="86"/>
      <c r="CVM15" s="86"/>
      <c r="CVN15" s="86"/>
      <c r="CVO15" s="86"/>
      <c r="CVP15" s="86"/>
      <c r="CVQ15" s="86"/>
      <c r="CVR15" s="86"/>
      <c r="CVS15" s="86"/>
      <c r="CVT15" s="86"/>
      <c r="CVU15" s="86"/>
      <c r="CVV15" s="86"/>
      <c r="CVW15" s="86"/>
      <c r="CVX15" s="86"/>
      <c r="CVY15" s="86"/>
      <c r="CVZ15" s="86"/>
      <c r="CWA15" s="86"/>
      <c r="CWB15" s="86"/>
      <c r="CWC15" s="86"/>
      <c r="CWD15" s="86"/>
      <c r="CWE15" s="86"/>
      <c r="CWF15" s="86"/>
      <c r="CWG15" s="86"/>
      <c r="CWH15" s="86"/>
      <c r="CWI15" s="86"/>
      <c r="CWJ15" s="86"/>
      <c r="CWK15" s="86"/>
      <c r="CWL15" s="86"/>
      <c r="CWM15" s="86"/>
      <c r="CWN15" s="86"/>
      <c r="CWO15" s="86"/>
      <c r="CWP15" s="86"/>
      <c r="CWQ15" s="86"/>
      <c r="CWR15" s="86"/>
      <c r="CWS15" s="86"/>
      <c r="CWT15" s="86"/>
      <c r="CWU15" s="86"/>
      <c r="CWV15" s="86"/>
      <c r="CWW15" s="86"/>
      <c r="CWX15" s="86"/>
      <c r="CWY15" s="86"/>
      <c r="CWZ15" s="86"/>
      <c r="CXA15" s="86"/>
      <c r="CXB15" s="86"/>
      <c r="CXC15" s="86"/>
      <c r="CXD15" s="86"/>
      <c r="CXE15" s="86"/>
      <c r="CXF15" s="86"/>
      <c r="CXG15" s="86"/>
      <c r="CXH15" s="86"/>
      <c r="CXI15" s="86"/>
      <c r="CXJ15" s="86"/>
      <c r="CXK15" s="86"/>
      <c r="CXL15" s="86"/>
      <c r="CXM15" s="86"/>
      <c r="CXN15" s="86"/>
      <c r="CXO15" s="86"/>
      <c r="CXP15" s="86"/>
      <c r="CXQ15" s="86"/>
      <c r="CXR15" s="86"/>
      <c r="CXS15" s="86"/>
      <c r="CXT15" s="86"/>
      <c r="CXU15" s="86"/>
      <c r="CXV15" s="86"/>
      <c r="CXW15" s="86"/>
      <c r="CXX15" s="86"/>
      <c r="CXY15" s="86"/>
      <c r="CXZ15" s="86"/>
      <c r="CYA15" s="86"/>
      <c r="CYB15" s="86"/>
      <c r="CYC15" s="86"/>
      <c r="CYD15" s="86"/>
      <c r="CYE15" s="86"/>
      <c r="CYF15" s="86"/>
      <c r="CYG15" s="86"/>
      <c r="CYH15" s="86"/>
      <c r="CYI15" s="86"/>
      <c r="CYJ15" s="86"/>
      <c r="CYK15" s="86"/>
      <c r="CYL15" s="86"/>
      <c r="CYM15" s="86"/>
      <c r="CYN15" s="86"/>
      <c r="CYO15" s="86"/>
      <c r="CYP15" s="86"/>
      <c r="CYQ15" s="86"/>
      <c r="CYR15" s="86"/>
      <c r="CYS15" s="86"/>
      <c r="CYT15" s="86"/>
      <c r="CYU15" s="86"/>
      <c r="CYV15" s="86"/>
      <c r="CYW15" s="86"/>
      <c r="CYX15" s="86"/>
      <c r="CYY15" s="86"/>
      <c r="CYZ15" s="86"/>
      <c r="CZA15" s="86"/>
      <c r="CZB15" s="86"/>
      <c r="CZC15" s="86"/>
      <c r="CZD15" s="86"/>
      <c r="CZE15" s="86"/>
      <c r="CZF15" s="86"/>
      <c r="CZG15" s="86"/>
      <c r="CZH15" s="86"/>
      <c r="CZI15" s="86"/>
      <c r="CZJ15" s="86"/>
      <c r="CZK15" s="86"/>
      <c r="CZL15" s="86"/>
      <c r="CZM15" s="86"/>
      <c r="CZN15" s="86"/>
      <c r="CZO15" s="86"/>
      <c r="CZP15" s="86"/>
      <c r="CZQ15" s="86"/>
      <c r="CZR15" s="86"/>
      <c r="CZS15" s="86"/>
      <c r="CZT15" s="86"/>
      <c r="CZU15" s="86"/>
      <c r="CZV15" s="86"/>
      <c r="CZW15" s="86"/>
      <c r="CZX15" s="86"/>
      <c r="CZY15" s="86"/>
      <c r="CZZ15" s="86"/>
      <c r="DAA15" s="86"/>
      <c r="DAB15" s="86"/>
      <c r="DAC15" s="86"/>
      <c r="DAD15" s="86"/>
      <c r="DAE15" s="86"/>
      <c r="DAF15" s="86"/>
      <c r="DAG15" s="86"/>
      <c r="DAH15" s="86"/>
      <c r="DAI15" s="86"/>
      <c r="DAJ15" s="86"/>
      <c r="DAK15" s="86"/>
      <c r="DAL15" s="86"/>
      <c r="DAM15" s="86"/>
      <c r="DAN15" s="86"/>
      <c r="DAO15" s="86"/>
      <c r="DAP15" s="86"/>
      <c r="DAQ15" s="86"/>
      <c r="DAR15" s="86"/>
      <c r="DAS15" s="86"/>
      <c r="DAT15" s="86"/>
      <c r="DAU15" s="86"/>
      <c r="DAV15" s="86"/>
      <c r="DAW15" s="86"/>
      <c r="DAX15" s="86"/>
      <c r="DAY15" s="86"/>
      <c r="DAZ15" s="86"/>
      <c r="DBA15" s="86"/>
      <c r="DBB15" s="86"/>
      <c r="DBC15" s="86"/>
      <c r="DBD15" s="86"/>
      <c r="DBE15" s="86"/>
      <c r="DBF15" s="86"/>
      <c r="DBG15" s="86"/>
      <c r="DBH15" s="86"/>
      <c r="DBI15" s="86"/>
      <c r="DBJ15" s="86"/>
      <c r="DBK15" s="86"/>
      <c r="DBL15" s="86"/>
      <c r="DBM15" s="86"/>
      <c r="DBN15" s="86"/>
      <c r="DBO15" s="86"/>
      <c r="DBP15" s="86"/>
      <c r="DBQ15" s="86"/>
      <c r="DBR15" s="86"/>
      <c r="DBS15" s="86"/>
      <c r="DBT15" s="86"/>
      <c r="DBU15" s="86"/>
      <c r="DBV15" s="86"/>
      <c r="DBW15" s="86"/>
      <c r="DBX15" s="86"/>
      <c r="DBY15" s="86"/>
      <c r="DBZ15" s="86"/>
      <c r="DCA15" s="86"/>
      <c r="DCB15" s="86"/>
      <c r="DCC15" s="86"/>
      <c r="DCD15" s="86"/>
      <c r="DCE15" s="86"/>
      <c r="DCF15" s="86"/>
      <c r="DCG15" s="86"/>
      <c r="DCH15" s="86"/>
      <c r="DCI15" s="86"/>
      <c r="DCJ15" s="86"/>
      <c r="DCK15" s="86"/>
      <c r="DCL15" s="86"/>
      <c r="DCM15" s="86"/>
      <c r="DCN15" s="86"/>
      <c r="DCO15" s="86"/>
      <c r="DCP15" s="86"/>
      <c r="DCQ15" s="86"/>
      <c r="DCR15" s="86"/>
      <c r="DCS15" s="86"/>
      <c r="DCT15" s="86"/>
      <c r="DCU15" s="86"/>
      <c r="DCV15" s="86"/>
      <c r="DCW15" s="86"/>
      <c r="DCX15" s="86"/>
      <c r="DCY15" s="86"/>
      <c r="DCZ15" s="86"/>
      <c r="DDA15" s="86"/>
      <c r="DDB15" s="86"/>
      <c r="DDC15" s="86"/>
      <c r="DDD15" s="86"/>
      <c r="DDE15" s="86"/>
      <c r="DDF15" s="86"/>
      <c r="DDG15" s="86"/>
      <c r="DDH15" s="86"/>
      <c r="DDI15" s="86"/>
      <c r="DDJ15" s="86"/>
      <c r="DDK15" s="86"/>
      <c r="DDL15" s="86"/>
      <c r="DDM15" s="86"/>
      <c r="DDN15" s="86"/>
      <c r="DDO15" s="86"/>
      <c r="DDP15" s="86"/>
      <c r="DDQ15" s="86"/>
      <c r="DDR15" s="86"/>
      <c r="DDS15" s="86"/>
      <c r="DDT15" s="86"/>
      <c r="DDU15" s="86"/>
      <c r="DDV15" s="86"/>
      <c r="DDW15" s="86"/>
      <c r="DDX15" s="86"/>
      <c r="DDY15" s="86"/>
      <c r="DDZ15" s="86"/>
      <c r="DEA15" s="86"/>
      <c r="DEB15" s="86"/>
      <c r="DEC15" s="86"/>
      <c r="DED15" s="86"/>
      <c r="DEE15" s="86"/>
      <c r="DEF15" s="86"/>
      <c r="DEG15" s="86"/>
      <c r="DEH15" s="86"/>
      <c r="DEI15" s="86"/>
      <c r="DEJ15" s="86"/>
      <c r="DEK15" s="86"/>
      <c r="DEL15" s="86"/>
      <c r="DEM15" s="86"/>
      <c r="DEN15" s="86"/>
      <c r="DEO15" s="86"/>
      <c r="DEP15" s="86"/>
      <c r="DEQ15" s="86"/>
      <c r="DER15" s="86"/>
      <c r="DES15" s="86"/>
      <c r="DET15" s="86"/>
      <c r="DEU15" s="86"/>
      <c r="DEV15" s="86"/>
      <c r="DEW15" s="86"/>
      <c r="DEX15" s="86"/>
      <c r="DEY15" s="86"/>
      <c r="DEZ15" s="86"/>
      <c r="DFA15" s="86"/>
      <c r="DFB15" s="86"/>
      <c r="DFC15" s="86"/>
      <c r="DFD15" s="86"/>
      <c r="DFE15" s="86"/>
      <c r="DFF15" s="86"/>
      <c r="DFG15" s="86"/>
      <c r="DFH15" s="86"/>
      <c r="DFI15" s="86"/>
      <c r="DFJ15" s="86"/>
      <c r="DFK15" s="86"/>
      <c r="DFL15" s="86"/>
      <c r="DFM15" s="86"/>
      <c r="DFN15" s="86"/>
      <c r="DFO15" s="86"/>
      <c r="DFP15" s="86"/>
      <c r="DFQ15" s="86"/>
      <c r="DFR15" s="86"/>
      <c r="DFS15" s="86"/>
      <c r="DFT15" s="86"/>
      <c r="DFU15" s="86"/>
      <c r="DFV15" s="86"/>
      <c r="DFW15" s="86"/>
      <c r="DFX15" s="86"/>
      <c r="DFY15" s="86"/>
      <c r="DFZ15" s="86"/>
      <c r="DGA15" s="86"/>
      <c r="DGB15" s="86"/>
      <c r="DGC15" s="86"/>
      <c r="DGD15" s="86"/>
      <c r="DGE15" s="86"/>
      <c r="DGF15" s="86"/>
      <c r="DGG15" s="86"/>
      <c r="DGH15" s="86"/>
      <c r="DGI15" s="86"/>
      <c r="DGJ15" s="86"/>
      <c r="DGK15" s="86"/>
      <c r="DGL15" s="86"/>
      <c r="DGM15" s="86"/>
      <c r="DGN15" s="86"/>
      <c r="DGO15" s="86"/>
      <c r="DGP15" s="86"/>
      <c r="DGQ15" s="86"/>
      <c r="DGR15" s="86"/>
      <c r="DGS15" s="86"/>
      <c r="DGT15" s="86"/>
      <c r="DGU15" s="86"/>
      <c r="DGV15" s="86"/>
      <c r="DGW15" s="86"/>
      <c r="DGX15" s="86"/>
      <c r="DGY15" s="86"/>
      <c r="DGZ15" s="86"/>
      <c r="DHA15" s="86"/>
      <c r="DHB15" s="86"/>
      <c r="DHC15" s="86"/>
      <c r="DHD15" s="86"/>
      <c r="DHE15" s="86"/>
      <c r="DHF15" s="86"/>
      <c r="DHG15" s="86"/>
      <c r="DHH15" s="86"/>
      <c r="DHI15" s="86"/>
      <c r="DHJ15" s="86"/>
      <c r="DHK15" s="86"/>
      <c r="DHL15" s="86"/>
      <c r="DHM15" s="86"/>
      <c r="DHN15" s="86"/>
      <c r="DHO15" s="86"/>
      <c r="DHP15" s="86"/>
      <c r="DHQ15" s="86"/>
      <c r="DHR15" s="86"/>
      <c r="DHS15" s="86"/>
      <c r="DHT15" s="86"/>
      <c r="DHU15" s="86"/>
      <c r="DHV15" s="86"/>
      <c r="DHW15" s="86"/>
      <c r="DHX15" s="86"/>
      <c r="DHY15" s="86"/>
      <c r="DHZ15" s="86"/>
      <c r="DIA15" s="86"/>
      <c r="DIB15" s="86"/>
      <c r="DIC15" s="86"/>
      <c r="DID15" s="86"/>
      <c r="DIE15" s="86"/>
      <c r="DIF15" s="86"/>
      <c r="DIG15" s="86"/>
      <c r="DIH15" s="86"/>
      <c r="DII15" s="86"/>
      <c r="DIJ15" s="86"/>
      <c r="DIK15" s="86"/>
      <c r="DIL15" s="86"/>
      <c r="DIM15" s="86"/>
      <c r="DIN15" s="86"/>
      <c r="DIO15" s="86"/>
      <c r="DIP15" s="86"/>
      <c r="DIQ15" s="86"/>
      <c r="DIR15" s="86"/>
      <c r="DIS15" s="86"/>
      <c r="DIT15" s="86"/>
      <c r="DIU15" s="86"/>
      <c r="DIV15" s="86"/>
      <c r="DIW15" s="86"/>
      <c r="DIX15" s="86"/>
      <c r="DIY15" s="86"/>
      <c r="DIZ15" s="86"/>
      <c r="DJA15" s="86"/>
      <c r="DJB15" s="86"/>
      <c r="DJC15" s="86"/>
      <c r="DJD15" s="86"/>
      <c r="DJE15" s="86"/>
      <c r="DJF15" s="86"/>
      <c r="DJG15" s="86"/>
      <c r="DJH15" s="86"/>
      <c r="DJI15" s="86"/>
      <c r="DJJ15" s="86"/>
      <c r="DJK15" s="86"/>
      <c r="DJL15" s="86"/>
      <c r="DJM15" s="86"/>
      <c r="DJN15" s="86"/>
      <c r="DJO15" s="86"/>
      <c r="DJP15" s="86"/>
      <c r="DJQ15" s="86"/>
      <c r="DJR15" s="86"/>
      <c r="DJS15" s="86"/>
      <c r="DJT15" s="86"/>
      <c r="DJU15" s="86"/>
      <c r="DJV15" s="86"/>
      <c r="DJW15" s="86"/>
      <c r="DJX15" s="86"/>
      <c r="DJY15" s="86"/>
      <c r="DJZ15" s="86"/>
      <c r="DKA15" s="86"/>
      <c r="DKB15" s="86"/>
      <c r="DKC15" s="86"/>
      <c r="DKD15" s="86"/>
      <c r="DKE15" s="86"/>
      <c r="DKF15" s="86"/>
      <c r="DKG15" s="86"/>
      <c r="DKH15" s="86"/>
      <c r="DKI15" s="86"/>
      <c r="DKJ15" s="86"/>
      <c r="DKK15" s="86"/>
      <c r="DKL15" s="86"/>
      <c r="DKM15" s="86"/>
      <c r="DKN15" s="86"/>
      <c r="DKO15" s="86"/>
      <c r="DKP15" s="86"/>
      <c r="DKQ15" s="86"/>
      <c r="DKR15" s="86"/>
      <c r="DKS15" s="86"/>
      <c r="DKT15" s="86"/>
      <c r="DKU15" s="86"/>
      <c r="DKV15" s="86"/>
      <c r="DKW15" s="86"/>
      <c r="DKX15" s="86"/>
      <c r="DKY15" s="86"/>
      <c r="DKZ15" s="86"/>
      <c r="DLA15" s="86"/>
      <c r="DLB15" s="86"/>
      <c r="DLC15" s="86"/>
      <c r="DLD15" s="86"/>
      <c r="DLE15" s="86"/>
      <c r="DLF15" s="86"/>
      <c r="DLG15" s="86"/>
      <c r="DLH15" s="86"/>
      <c r="DLI15" s="86"/>
      <c r="DLJ15" s="86"/>
      <c r="DLK15" s="86"/>
      <c r="DLL15" s="86"/>
      <c r="DLM15" s="86"/>
      <c r="DLN15" s="86"/>
      <c r="DLO15" s="86"/>
      <c r="DLP15" s="86"/>
      <c r="DLQ15" s="86"/>
      <c r="DLR15" s="86"/>
      <c r="DLS15" s="86"/>
      <c r="DLT15" s="86"/>
      <c r="DLU15" s="86"/>
      <c r="DLV15" s="86"/>
      <c r="DLW15" s="86"/>
      <c r="DLX15" s="86"/>
      <c r="DLY15" s="86"/>
      <c r="DLZ15" s="86"/>
      <c r="DMA15" s="86"/>
      <c r="DMB15" s="86"/>
      <c r="DMC15" s="86"/>
      <c r="DMD15" s="86"/>
      <c r="DME15" s="86"/>
      <c r="DMF15" s="86"/>
      <c r="DMG15" s="86"/>
      <c r="DMH15" s="86"/>
      <c r="DMI15" s="86"/>
      <c r="DMJ15" s="86"/>
      <c r="DMK15" s="86"/>
      <c r="DML15" s="86"/>
      <c r="DMM15" s="86"/>
      <c r="DMN15" s="86"/>
      <c r="DMO15" s="86"/>
      <c r="DMP15" s="86"/>
      <c r="DMQ15" s="86"/>
      <c r="DMR15" s="86"/>
      <c r="DMS15" s="86"/>
      <c r="DMT15" s="86"/>
      <c r="DMU15" s="86"/>
      <c r="DMV15" s="86"/>
      <c r="DMW15" s="86"/>
      <c r="DMX15" s="86"/>
      <c r="DMY15" s="86"/>
      <c r="DMZ15" s="86"/>
      <c r="DNA15" s="86"/>
      <c r="DNB15" s="86"/>
      <c r="DNC15" s="86"/>
      <c r="DND15" s="86"/>
      <c r="DNE15" s="86"/>
      <c r="DNF15" s="86"/>
      <c r="DNG15" s="86"/>
      <c r="DNH15" s="86"/>
      <c r="DNI15" s="86"/>
      <c r="DNJ15" s="86"/>
      <c r="DNK15" s="86"/>
      <c r="DNL15" s="86"/>
      <c r="DNM15" s="86"/>
      <c r="DNN15" s="86"/>
      <c r="DNO15" s="86"/>
      <c r="DNP15" s="86"/>
      <c r="DNQ15" s="86"/>
      <c r="DNR15" s="86"/>
      <c r="DNS15" s="86"/>
      <c r="DNT15" s="86"/>
      <c r="DNU15" s="86"/>
      <c r="DNV15" s="86"/>
      <c r="DNW15" s="86"/>
      <c r="DNX15" s="86"/>
      <c r="DNY15" s="86"/>
      <c r="DNZ15" s="86"/>
      <c r="DOA15" s="86"/>
      <c r="DOB15" s="86"/>
      <c r="DOC15" s="86"/>
      <c r="DOD15" s="86"/>
      <c r="DOE15" s="86"/>
      <c r="DOF15" s="86"/>
      <c r="DOG15" s="86"/>
      <c r="DOH15" s="86"/>
      <c r="DOI15" s="86"/>
      <c r="DOJ15" s="86"/>
      <c r="DOK15" s="86"/>
      <c r="DOL15" s="86"/>
      <c r="DOM15" s="86"/>
      <c r="DON15" s="86"/>
      <c r="DOO15" s="86"/>
      <c r="DOP15" s="86"/>
      <c r="DOQ15" s="86"/>
      <c r="DOR15" s="86"/>
      <c r="DOS15" s="86"/>
      <c r="DOT15" s="86"/>
      <c r="DOU15" s="86"/>
      <c r="DOV15" s="86"/>
      <c r="DOW15" s="86"/>
      <c r="DOX15" s="86"/>
      <c r="DOY15" s="86"/>
      <c r="DOZ15" s="86"/>
      <c r="DPA15" s="86"/>
      <c r="DPB15" s="86"/>
      <c r="DPC15" s="86"/>
      <c r="DPD15" s="86"/>
      <c r="DPE15" s="86"/>
      <c r="DPF15" s="86"/>
      <c r="DPG15" s="86"/>
      <c r="DPH15" s="86"/>
      <c r="DPI15" s="86"/>
      <c r="DPJ15" s="86"/>
      <c r="DPK15" s="86"/>
      <c r="DPL15" s="86"/>
      <c r="DPM15" s="86"/>
      <c r="DPN15" s="86"/>
      <c r="DPO15" s="86"/>
      <c r="DPP15" s="86"/>
      <c r="DPQ15" s="86"/>
      <c r="DPR15" s="86"/>
      <c r="DPS15" s="86"/>
      <c r="DPT15" s="86"/>
      <c r="DPU15" s="86"/>
      <c r="DPV15" s="86"/>
      <c r="DPW15" s="86"/>
      <c r="DPX15" s="86"/>
      <c r="DPY15" s="86"/>
      <c r="DPZ15" s="86"/>
      <c r="DQA15" s="86"/>
      <c r="DQB15" s="86"/>
      <c r="DQC15" s="86"/>
      <c r="DQD15" s="86"/>
      <c r="DQE15" s="86"/>
      <c r="DQF15" s="86"/>
      <c r="DQG15" s="86"/>
      <c r="DQH15" s="86"/>
      <c r="DQI15" s="86"/>
      <c r="DQJ15" s="86"/>
      <c r="DQK15" s="86"/>
      <c r="DQL15" s="86"/>
      <c r="DQM15" s="86"/>
      <c r="DQN15" s="86"/>
      <c r="DQO15" s="86"/>
      <c r="DQP15" s="86"/>
      <c r="DQQ15" s="86"/>
      <c r="DQR15" s="86"/>
      <c r="DQS15" s="86"/>
      <c r="DQT15" s="86"/>
      <c r="DQU15" s="86"/>
      <c r="DQV15" s="86"/>
      <c r="DQW15" s="86"/>
      <c r="DQX15" s="86"/>
      <c r="DQY15" s="86"/>
      <c r="DQZ15" s="86"/>
      <c r="DRA15" s="86"/>
      <c r="DRB15" s="86"/>
      <c r="DRC15" s="86"/>
      <c r="DRD15" s="86"/>
      <c r="DRE15" s="86"/>
      <c r="DRF15" s="86"/>
      <c r="DRG15" s="86"/>
      <c r="DRH15" s="86"/>
      <c r="DRI15" s="86"/>
      <c r="DRJ15" s="86"/>
      <c r="DRK15" s="86"/>
      <c r="DRL15" s="86"/>
      <c r="DRM15" s="86"/>
      <c r="DRN15" s="86"/>
      <c r="DRO15" s="86"/>
      <c r="DRP15" s="86"/>
      <c r="DRQ15" s="86"/>
      <c r="DRR15" s="86"/>
      <c r="DRS15" s="86"/>
      <c r="DRT15" s="86"/>
      <c r="DRU15" s="86"/>
      <c r="DRV15" s="86"/>
      <c r="DRW15" s="86"/>
      <c r="DRX15" s="86"/>
      <c r="DRY15" s="86"/>
      <c r="DRZ15" s="86"/>
      <c r="DSA15" s="86"/>
      <c r="DSB15" s="86"/>
      <c r="DSC15" s="86"/>
      <c r="DSD15" s="86"/>
      <c r="DSE15" s="86"/>
      <c r="DSF15" s="86"/>
      <c r="DSG15" s="86"/>
      <c r="DSH15" s="86"/>
      <c r="DSI15" s="86"/>
      <c r="DSJ15" s="86"/>
      <c r="DSK15" s="86"/>
      <c r="DSL15" s="86"/>
      <c r="DSM15" s="86"/>
      <c r="DSN15" s="86"/>
      <c r="DSO15" s="86"/>
      <c r="DSP15" s="86"/>
      <c r="DSQ15" s="86"/>
      <c r="DSR15" s="86"/>
      <c r="DSS15" s="86"/>
      <c r="DST15" s="86"/>
      <c r="DSU15" s="86"/>
      <c r="DSV15" s="86"/>
      <c r="DSW15" s="86"/>
      <c r="DSX15" s="86"/>
      <c r="DSY15" s="86"/>
      <c r="DSZ15" s="86"/>
      <c r="DTA15" s="86"/>
      <c r="DTB15" s="86"/>
      <c r="DTC15" s="86"/>
      <c r="DTD15" s="86"/>
      <c r="DTE15" s="86"/>
      <c r="DTF15" s="86"/>
      <c r="DTG15" s="86"/>
      <c r="DTH15" s="86"/>
      <c r="DTI15" s="86"/>
      <c r="DTJ15" s="86"/>
      <c r="DTK15" s="86"/>
      <c r="DTL15" s="86"/>
      <c r="DTM15" s="86"/>
      <c r="DTN15" s="86"/>
      <c r="DTO15" s="86"/>
      <c r="DTP15" s="86"/>
      <c r="DTQ15" s="86"/>
      <c r="DTR15" s="86"/>
      <c r="DTS15" s="86"/>
      <c r="DTT15" s="86"/>
      <c r="DTU15" s="86"/>
      <c r="DTV15" s="86"/>
      <c r="DTW15" s="86"/>
      <c r="DTX15" s="86"/>
      <c r="DTY15" s="86"/>
      <c r="DTZ15" s="86"/>
      <c r="DUA15" s="86"/>
      <c r="DUB15" s="86"/>
      <c r="DUC15" s="86"/>
      <c r="DUD15" s="86"/>
      <c r="DUE15" s="86"/>
      <c r="DUF15" s="86"/>
      <c r="DUG15" s="86"/>
      <c r="DUH15" s="86"/>
      <c r="DUI15" s="86"/>
      <c r="DUJ15" s="86"/>
      <c r="DUK15" s="86"/>
      <c r="DUL15" s="86"/>
      <c r="DUM15" s="86"/>
      <c r="DUN15" s="86"/>
      <c r="DUO15" s="86"/>
      <c r="DUP15" s="86"/>
      <c r="DUQ15" s="86"/>
      <c r="DUR15" s="86"/>
      <c r="DUS15" s="86"/>
      <c r="DUT15" s="86"/>
      <c r="DUU15" s="86"/>
      <c r="DUV15" s="86"/>
      <c r="DUW15" s="86"/>
      <c r="DUX15" s="86"/>
      <c r="DUY15" s="86"/>
      <c r="DUZ15" s="86"/>
      <c r="DVA15" s="86"/>
      <c r="DVB15" s="86"/>
      <c r="DVC15" s="86"/>
      <c r="DVD15" s="86"/>
      <c r="DVE15" s="86"/>
      <c r="DVF15" s="86"/>
      <c r="DVG15" s="86"/>
      <c r="DVH15" s="86"/>
      <c r="DVI15" s="86"/>
      <c r="DVJ15" s="86"/>
      <c r="DVK15" s="86"/>
      <c r="DVL15" s="86"/>
      <c r="DVM15" s="86"/>
      <c r="DVN15" s="86"/>
      <c r="DVO15" s="86"/>
      <c r="DVP15" s="86"/>
      <c r="DVQ15" s="86"/>
      <c r="DVR15" s="86"/>
      <c r="DVS15" s="86"/>
      <c r="DVT15" s="86"/>
      <c r="DVU15" s="86"/>
      <c r="DVV15" s="86"/>
      <c r="DVW15" s="86"/>
      <c r="DVX15" s="86"/>
      <c r="DVY15" s="86"/>
      <c r="DVZ15" s="86"/>
      <c r="DWA15" s="86"/>
      <c r="DWB15" s="86"/>
      <c r="DWC15" s="86"/>
      <c r="DWD15" s="86"/>
      <c r="DWE15" s="86"/>
      <c r="DWF15" s="86"/>
      <c r="DWG15" s="86"/>
      <c r="DWH15" s="86"/>
      <c r="DWI15" s="86"/>
      <c r="DWJ15" s="86"/>
      <c r="DWK15" s="86"/>
      <c r="DWL15" s="86"/>
      <c r="DWM15" s="86"/>
      <c r="DWN15" s="86"/>
      <c r="DWO15" s="86"/>
      <c r="DWP15" s="86"/>
      <c r="DWQ15" s="86"/>
      <c r="DWR15" s="86"/>
      <c r="DWS15" s="86"/>
      <c r="DWT15" s="86"/>
      <c r="DWU15" s="86"/>
      <c r="DWV15" s="86"/>
      <c r="DWW15" s="86"/>
      <c r="DWX15" s="86"/>
      <c r="DWY15" s="86"/>
      <c r="DWZ15" s="86"/>
      <c r="DXA15" s="86"/>
      <c r="DXB15" s="86"/>
      <c r="DXC15" s="86"/>
      <c r="DXD15" s="86"/>
      <c r="DXE15" s="86"/>
      <c r="DXF15" s="86"/>
      <c r="DXG15" s="86"/>
      <c r="DXH15" s="86"/>
      <c r="DXI15" s="86"/>
      <c r="DXJ15" s="86"/>
      <c r="DXK15" s="86"/>
      <c r="DXL15" s="86"/>
      <c r="DXM15" s="86"/>
      <c r="DXN15" s="86"/>
      <c r="DXO15" s="86"/>
      <c r="DXP15" s="86"/>
      <c r="DXQ15" s="86"/>
      <c r="DXR15" s="86"/>
      <c r="DXS15" s="86"/>
      <c r="DXT15" s="86"/>
      <c r="DXU15" s="86"/>
      <c r="DXV15" s="86"/>
      <c r="DXW15" s="86"/>
      <c r="DXX15" s="86"/>
      <c r="DXY15" s="86"/>
      <c r="DXZ15" s="86"/>
      <c r="DYA15" s="86"/>
      <c r="DYB15" s="86"/>
      <c r="DYC15" s="86"/>
      <c r="DYD15" s="86"/>
      <c r="DYE15" s="86"/>
      <c r="DYF15" s="86"/>
      <c r="DYG15" s="86"/>
      <c r="DYH15" s="86"/>
      <c r="DYI15" s="86"/>
      <c r="DYJ15" s="86"/>
      <c r="DYK15" s="86"/>
      <c r="DYL15" s="86"/>
      <c r="DYM15" s="86"/>
      <c r="DYN15" s="86"/>
      <c r="DYO15" s="86"/>
      <c r="DYP15" s="86"/>
      <c r="DYQ15" s="86"/>
      <c r="DYR15" s="86"/>
      <c r="DYS15" s="86"/>
      <c r="DYT15" s="86"/>
      <c r="DYU15" s="86"/>
      <c r="DYV15" s="86"/>
      <c r="DYW15" s="86"/>
      <c r="DYX15" s="86"/>
      <c r="DYY15" s="86"/>
      <c r="DYZ15" s="86"/>
      <c r="DZA15" s="86"/>
      <c r="DZB15" s="86"/>
      <c r="DZC15" s="86"/>
      <c r="DZD15" s="86"/>
      <c r="DZE15" s="86"/>
      <c r="DZF15" s="86"/>
      <c r="DZG15" s="86"/>
      <c r="DZH15" s="86"/>
      <c r="DZI15" s="86"/>
      <c r="DZJ15" s="86"/>
      <c r="DZK15" s="86"/>
      <c r="DZL15" s="86"/>
      <c r="DZM15" s="86"/>
      <c r="DZN15" s="86"/>
      <c r="DZO15" s="86"/>
      <c r="DZP15" s="86"/>
      <c r="DZQ15" s="86"/>
      <c r="DZR15" s="86"/>
      <c r="DZS15" s="86"/>
      <c r="DZT15" s="86"/>
      <c r="DZU15" s="86"/>
      <c r="DZV15" s="86"/>
      <c r="DZW15" s="86"/>
      <c r="DZX15" s="86"/>
      <c r="DZY15" s="86"/>
      <c r="DZZ15" s="86"/>
      <c r="EAA15" s="86"/>
      <c r="EAB15" s="86"/>
      <c r="EAC15" s="86"/>
      <c r="EAD15" s="86"/>
      <c r="EAE15" s="86"/>
      <c r="EAF15" s="86"/>
      <c r="EAG15" s="86"/>
      <c r="EAH15" s="86"/>
      <c r="EAI15" s="86"/>
      <c r="EAJ15" s="86"/>
      <c r="EAK15" s="86"/>
      <c r="EAL15" s="86"/>
      <c r="EAM15" s="86"/>
      <c r="EAN15" s="86"/>
      <c r="EAO15" s="86"/>
      <c r="EAP15" s="86"/>
      <c r="EAQ15" s="86"/>
      <c r="EAR15" s="86"/>
      <c r="EAS15" s="86"/>
      <c r="EAT15" s="86"/>
      <c r="EAU15" s="86"/>
      <c r="EAV15" s="86"/>
      <c r="EAW15" s="86"/>
      <c r="EAX15" s="86"/>
      <c r="EAY15" s="86"/>
      <c r="EAZ15" s="86"/>
      <c r="EBA15" s="86"/>
      <c r="EBB15" s="86"/>
      <c r="EBC15" s="86"/>
      <c r="EBD15" s="86"/>
      <c r="EBE15" s="86"/>
      <c r="EBF15" s="86"/>
      <c r="EBG15" s="86"/>
      <c r="EBH15" s="86"/>
      <c r="EBI15" s="86"/>
      <c r="EBJ15" s="86"/>
      <c r="EBK15" s="86"/>
      <c r="EBL15" s="86"/>
      <c r="EBM15" s="86"/>
      <c r="EBN15" s="86"/>
      <c r="EBO15" s="86"/>
      <c r="EBP15" s="86"/>
      <c r="EBQ15" s="86"/>
      <c r="EBR15" s="86"/>
      <c r="EBS15" s="86"/>
      <c r="EBT15" s="86"/>
      <c r="EBU15" s="86"/>
      <c r="EBV15" s="86"/>
      <c r="EBW15" s="86"/>
      <c r="EBX15" s="86"/>
      <c r="EBY15" s="86"/>
      <c r="EBZ15" s="86"/>
      <c r="ECA15" s="86"/>
      <c r="ECB15" s="86"/>
      <c r="ECC15" s="86"/>
      <c r="ECD15" s="86"/>
      <c r="ECE15" s="86"/>
      <c r="ECF15" s="86"/>
      <c r="ECG15" s="86"/>
      <c r="ECH15" s="86"/>
      <c r="ECI15" s="86"/>
      <c r="ECJ15" s="86"/>
      <c r="ECK15" s="86"/>
      <c r="ECL15" s="86"/>
      <c r="ECM15" s="86"/>
      <c r="ECN15" s="86"/>
      <c r="ECO15" s="86"/>
      <c r="ECP15" s="86"/>
      <c r="ECQ15" s="86"/>
      <c r="ECR15" s="86"/>
      <c r="ECS15" s="86"/>
      <c r="ECT15" s="86"/>
      <c r="ECU15" s="86"/>
      <c r="ECV15" s="86"/>
      <c r="ECW15" s="86"/>
      <c r="ECX15" s="86"/>
      <c r="ECY15" s="86"/>
      <c r="ECZ15" s="86"/>
      <c r="EDA15" s="86"/>
      <c r="EDB15" s="86"/>
      <c r="EDC15" s="86"/>
      <c r="EDD15" s="86"/>
      <c r="EDE15" s="86"/>
      <c r="EDF15" s="86"/>
      <c r="EDG15" s="86"/>
      <c r="EDH15" s="86"/>
      <c r="EDI15" s="86"/>
      <c r="EDJ15" s="86"/>
      <c r="EDK15" s="86"/>
      <c r="EDL15" s="86"/>
      <c r="EDM15" s="86"/>
      <c r="EDN15" s="86"/>
      <c r="EDO15" s="86"/>
      <c r="EDP15" s="86"/>
      <c r="EDQ15" s="86"/>
      <c r="EDR15" s="86"/>
      <c r="EDS15" s="86"/>
      <c r="EDT15" s="86"/>
      <c r="EDU15" s="86"/>
      <c r="EDV15" s="86"/>
      <c r="EDW15" s="86"/>
      <c r="EDX15" s="86"/>
      <c r="EDY15" s="86"/>
      <c r="EDZ15" s="86"/>
      <c r="EEA15" s="86"/>
      <c r="EEB15" s="86"/>
      <c r="EEC15" s="86"/>
      <c r="EED15" s="86"/>
      <c r="EEE15" s="86"/>
      <c r="EEF15" s="86"/>
      <c r="EEG15" s="86"/>
      <c r="EEH15" s="86"/>
      <c r="EEI15" s="86"/>
      <c r="EEJ15" s="86"/>
      <c r="EEK15" s="86"/>
      <c r="EEL15" s="86"/>
      <c r="EEM15" s="86"/>
      <c r="EEN15" s="86"/>
      <c r="EEO15" s="86"/>
      <c r="EEP15" s="86"/>
      <c r="EEQ15" s="86"/>
      <c r="EER15" s="86"/>
      <c r="EES15" s="86"/>
      <c r="EET15" s="86"/>
      <c r="EEU15" s="86"/>
      <c r="EEV15" s="86"/>
      <c r="EEW15" s="86"/>
      <c r="EEX15" s="86"/>
      <c r="EEY15" s="86"/>
      <c r="EEZ15" s="86"/>
      <c r="EFA15" s="86"/>
      <c r="EFB15" s="86"/>
      <c r="EFC15" s="86"/>
      <c r="EFD15" s="86"/>
      <c r="EFE15" s="86"/>
      <c r="EFF15" s="86"/>
      <c r="EFG15" s="86"/>
      <c r="EFH15" s="86"/>
      <c r="EFI15" s="86"/>
      <c r="EFJ15" s="86"/>
      <c r="EFK15" s="86"/>
      <c r="EFL15" s="86"/>
      <c r="EFM15" s="86"/>
      <c r="EFN15" s="86"/>
      <c r="EFO15" s="86"/>
      <c r="EFP15" s="86"/>
      <c r="EFQ15" s="86"/>
      <c r="EFR15" s="86"/>
      <c r="EFS15" s="86"/>
      <c r="EFT15" s="86"/>
      <c r="EFU15" s="86"/>
      <c r="EFV15" s="86"/>
      <c r="EFW15" s="86"/>
      <c r="EFX15" s="86"/>
      <c r="EFY15" s="86"/>
      <c r="EFZ15" s="86"/>
      <c r="EGA15" s="86"/>
      <c r="EGB15" s="86"/>
      <c r="EGC15" s="86"/>
      <c r="EGD15" s="86"/>
      <c r="EGE15" s="86"/>
      <c r="EGF15" s="86"/>
      <c r="EGG15" s="86"/>
      <c r="EGH15" s="86"/>
      <c r="EGI15" s="86"/>
      <c r="EGJ15" s="86"/>
      <c r="EGK15" s="86"/>
      <c r="EGL15" s="86"/>
      <c r="EGM15" s="86"/>
      <c r="EGN15" s="86"/>
      <c r="EGO15" s="86"/>
      <c r="EGP15" s="86"/>
      <c r="EGQ15" s="86"/>
      <c r="EGR15" s="86"/>
      <c r="EGS15" s="86"/>
      <c r="EGT15" s="86"/>
      <c r="EGU15" s="86"/>
      <c r="EGV15" s="86"/>
      <c r="EGW15" s="86"/>
      <c r="EGX15" s="86"/>
      <c r="EGY15" s="86"/>
      <c r="EGZ15" s="86"/>
      <c r="EHA15" s="86"/>
      <c r="EHB15" s="86"/>
      <c r="EHC15" s="86"/>
      <c r="EHD15" s="86"/>
      <c r="EHE15" s="86"/>
      <c r="EHF15" s="86"/>
      <c r="EHG15" s="86"/>
      <c r="EHH15" s="86"/>
      <c r="EHI15" s="86"/>
      <c r="EHJ15" s="86"/>
      <c r="EHK15" s="86"/>
      <c r="EHL15" s="86"/>
      <c r="EHM15" s="86"/>
      <c r="EHN15" s="86"/>
      <c r="EHO15" s="86"/>
      <c r="EHP15" s="86"/>
      <c r="EHQ15" s="86"/>
      <c r="EHR15" s="86"/>
      <c r="EHS15" s="86"/>
      <c r="EHT15" s="86"/>
      <c r="EHU15" s="86"/>
      <c r="EHV15" s="86"/>
      <c r="EHW15" s="86"/>
      <c r="EHX15" s="86"/>
      <c r="EHY15" s="86"/>
      <c r="EHZ15" s="86"/>
      <c r="EIA15" s="86"/>
      <c r="EIB15" s="86"/>
      <c r="EIC15" s="86"/>
      <c r="EID15" s="86"/>
      <c r="EIE15" s="86"/>
      <c r="EIF15" s="86"/>
      <c r="EIG15" s="86"/>
      <c r="EIH15" s="86"/>
      <c r="EII15" s="86"/>
      <c r="EIJ15" s="86"/>
      <c r="EIK15" s="86"/>
      <c r="EIL15" s="86"/>
      <c r="EIM15" s="86"/>
      <c r="EIN15" s="86"/>
      <c r="EIO15" s="86"/>
      <c r="EIP15" s="86"/>
      <c r="EIQ15" s="86"/>
      <c r="EIR15" s="86"/>
      <c r="EIS15" s="86"/>
      <c r="EIT15" s="86"/>
      <c r="EIU15" s="86"/>
      <c r="EIV15" s="86"/>
      <c r="EIW15" s="86"/>
      <c r="EIX15" s="86"/>
      <c r="EIY15" s="86"/>
      <c r="EIZ15" s="86"/>
      <c r="EJA15" s="86"/>
      <c r="EJB15" s="86"/>
      <c r="EJC15" s="86"/>
      <c r="EJD15" s="86"/>
      <c r="EJE15" s="86"/>
      <c r="EJF15" s="86"/>
      <c r="EJG15" s="86"/>
      <c r="EJH15" s="86"/>
      <c r="EJI15" s="86"/>
      <c r="EJJ15" s="86"/>
      <c r="EJK15" s="86"/>
      <c r="EJL15" s="86"/>
      <c r="EJM15" s="86"/>
      <c r="EJN15" s="86"/>
      <c r="EJO15" s="86"/>
      <c r="EJP15" s="86"/>
      <c r="EJQ15" s="86"/>
      <c r="EJR15" s="86"/>
      <c r="EJS15" s="86"/>
      <c r="EJT15" s="86"/>
      <c r="EJU15" s="86"/>
      <c r="EJV15" s="86"/>
      <c r="EJW15" s="86"/>
      <c r="EJX15" s="86"/>
      <c r="EJY15" s="86"/>
      <c r="EJZ15" s="86"/>
      <c r="EKA15" s="86"/>
      <c r="EKB15" s="86"/>
      <c r="EKC15" s="86"/>
      <c r="EKD15" s="86"/>
      <c r="EKE15" s="86"/>
      <c r="EKF15" s="86"/>
      <c r="EKG15" s="86"/>
      <c r="EKH15" s="86"/>
      <c r="EKI15" s="86"/>
      <c r="EKJ15" s="86"/>
      <c r="EKK15" s="86"/>
      <c r="EKL15" s="86"/>
      <c r="EKM15" s="86"/>
      <c r="EKN15" s="86"/>
      <c r="EKO15" s="86"/>
      <c r="EKP15" s="86"/>
      <c r="EKQ15" s="86"/>
      <c r="EKR15" s="86"/>
      <c r="EKS15" s="86"/>
      <c r="EKT15" s="86"/>
      <c r="EKU15" s="86"/>
      <c r="EKV15" s="86"/>
      <c r="EKW15" s="86"/>
      <c r="EKX15" s="86"/>
      <c r="EKY15" s="86"/>
      <c r="EKZ15" s="86"/>
      <c r="ELA15" s="86"/>
      <c r="ELB15" s="86"/>
      <c r="ELC15" s="86"/>
      <c r="ELD15" s="86"/>
      <c r="ELE15" s="86"/>
      <c r="ELF15" s="86"/>
      <c r="ELG15" s="86"/>
      <c r="ELH15" s="86"/>
      <c r="ELI15" s="86"/>
      <c r="ELJ15" s="86"/>
      <c r="ELK15" s="86"/>
      <c r="ELL15" s="86"/>
      <c r="ELM15" s="86"/>
      <c r="ELN15" s="86"/>
      <c r="ELO15" s="86"/>
      <c r="ELP15" s="86"/>
      <c r="ELQ15" s="86"/>
      <c r="ELR15" s="86"/>
      <c r="ELS15" s="86"/>
      <c r="ELT15" s="86"/>
      <c r="ELU15" s="86"/>
      <c r="ELV15" s="86"/>
      <c r="ELW15" s="86"/>
      <c r="ELX15" s="86"/>
      <c r="ELY15" s="86"/>
      <c r="ELZ15" s="86"/>
      <c r="EMA15" s="86"/>
      <c r="EMB15" s="86"/>
      <c r="EMC15" s="86"/>
      <c r="EMD15" s="86"/>
      <c r="EME15" s="86"/>
      <c r="EMF15" s="86"/>
      <c r="EMG15" s="86"/>
      <c r="EMH15" s="86"/>
      <c r="EMI15" s="86"/>
      <c r="EMJ15" s="86"/>
      <c r="EMK15" s="86"/>
      <c r="EML15" s="86"/>
      <c r="EMM15" s="86"/>
      <c r="EMN15" s="86"/>
      <c r="EMO15" s="86"/>
      <c r="EMP15" s="86"/>
      <c r="EMQ15" s="86"/>
      <c r="EMR15" s="86"/>
      <c r="EMS15" s="86"/>
      <c r="EMT15" s="86"/>
      <c r="EMU15" s="86"/>
      <c r="EMV15" s="86"/>
      <c r="EMW15" s="86"/>
      <c r="EMX15" s="86"/>
      <c r="EMY15" s="86"/>
      <c r="EMZ15" s="86"/>
      <c r="ENA15" s="86"/>
      <c r="ENB15" s="86"/>
      <c r="ENC15" s="86"/>
      <c r="END15" s="86"/>
      <c r="ENE15" s="86"/>
      <c r="ENF15" s="86"/>
      <c r="ENG15" s="86"/>
      <c r="ENH15" s="86"/>
      <c r="ENI15" s="86"/>
      <c r="ENJ15" s="86"/>
      <c r="ENK15" s="86"/>
      <c r="ENL15" s="86"/>
      <c r="ENM15" s="86"/>
      <c r="ENN15" s="86"/>
      <c r="ENO15" s="86"/>
      <c r="ENP15" s="86"/>
      <c r="ENQ15" s="86"/>
      <c r="ENR15" s="86"/>
      <c r="ENS15" s="86"/>
      <c r="ENT15" s="86"/>
      <c r="ENU15" s="86"/>
      <c r="ENV15" s="86"/>
      <c r="ENW15" s="86"/>
      <c r="ENX15" s="86"/>
      <c r="ENY15" s="86"/>
      <c r="ENZ15" s="86"/>
      <c r="EOA15" s="86"/>
      <c r="EOB15" s="86"/>
      <c r="EOC15" s="86"/>
      <c r="EOD15" s="86"/>
      <c r="EOE15" s="86"/>
      <c r="EOF15" s="86"/>
      <c r="EOG15" s="86"/>
      <c r="EOH15" s="86"/>
      <c r="EOI15" s="86"/>
      <c r="EOJ15" s="86"/>
      <c r="EOK15" s="86"/>
      <c r="EOL15" s="86"/>
      <c r="EOM15" s="86"/>
      <c r="EON15" s="86"/>
      <c r="EOO15" s="86"/>
      <c r="EOP15" s="86"/>
      <c r="EOQ15" s="86"/>
      <c r="EOR15" s="86"/>
      <c r="EOS15" s="86"/>
      <c r="EOT15" s="86"/>
      <c r="EOU15" s="86"/>
      <c r="EOV15" s="86"/>
      <c r="EOW15" s="86"/>
      <c r="EOX15" s="86"/>
      <c r="EOY15" s="86"/>
      <c r="EOZ15" s="86"/>
      <c r="EPA15" s="86"/>
      <c r="EPB15" s="86"/>
      <c r="EPC15" s="86"/>
      <c r="EPD15" s="86"/>
      <c r="EPE15" s="86"/>
      <c r="EPF15" s="86"/>
      <c r="EPG15" s="86"/>
      <c r="EPH15" s="86"/>
      <c r="EPI15" s="86"/>
      <c r="EPJ15" s="86"/>
      <c r="EPK15" s="86"/>
      <c r="EPL15" s="86"/>
      <c r="EPM15" s="86"/>
      <c r="EPN15" s="86"/>
      <c r="EPO15" s="86"/>
      <c r="EPP15" s="86"/>
      <c r="EPQ15" s="86"/>
      <c r="EPR15" s="86"/>
      <c r="EPS15" s="86"/>
      <c r="EPT15" s="86"/>
      <c r="EPU15" s="86"/>
      <c r="EPV15" s="86"/>
      <c r="EPW15" s="86"/>
      <c r="EPX15" s="86"/>
      <c r="EPY15" s="86"/>
      <c r="EPZ15" s="86"/>
      <c r="EQA15" s="86"/>
      <c r="EQB15" s="86"/>
      <c r="EQC15" s="86"/>
      <c r="EQD15" s="86"/>
      <c r="EQE15" s="86"/>
      <c r="EQF15" s="86"/>
      <c r="EQG15" s="86"/>
      <c r="EQH15" s="86"/>
      <c r="EQI15" s="86"/>
      <c r="EQJ15" s="86"/>
      <c r="EQK15" s="86"/>
      <c r="EQL15" s="86"/>
      <c r="EQM15" s="86"/>
      <c r="EQN15" s="86"/>
      <c r="EQO15" s="86"/>
      <c r="EQP15" s="86"/>
      <c r="EQQ15" s="86"/>
      <c r="EQR15" s="86"/>
      <c r="EQS15" s="86"/>
      <c r="EQT15" s="86"/>
      <c r="EQU15" s="86"/>
      <c r="EQV15" s="86"/>
      <c r="EQW15" s="86"/>
      <c r="EQX15" s="86"/>
      <c r="EQY15" s="86"/>
      <c r="EQZ15" s="86"/>
      <c r="ERA15" s="86"/>
      <c r="ERB15" s="86"/>
      <c r="ERC15" s="86"/>
      <c r="ERD15" s="86"/>
      <c r="ERE15" s="86"/>
      <c r="ERF15" s="86"/>
      <c r="ERG15" s="86"/>
      <c r="ERH15" s="86"/>
      <c r="ERI15" s="86"/>
      <c r="ERJ15" s="86"/>
      <c r="ERK15" s="86"/>
      <c r="ERL15" s="86"/>
      <c r="ERM15" s="86"/>
      <c r="ERN15" s="86"/>
      <c r="ERO15" s="86"/>
      <c r="ERP15" s="86"/>
      <c r="ERQ15" s="86"/>
      <c r="ERR15" s="86"/>
      <c r="ERS15" s="86"/>
      <c r="ERT15" s="86"/>
      <c r="ERU15" s="86"/>
      <c r="ERV15" s="86"/>
      <c r="ERW15" s="86"/>
      <c r="ERX15" s="86"/>
      <c r="ERY15" s="86"/>
      <c r="ERZ15" s="86"/>
      <c r="ESA15" s="86"/>
      <c r="ESB15" s="86"/>
      <c r="ESC15" s="86"/>
      <c r="ESD15" s="86"/>
      <c r="ESE15" s="86"/>
      <c r="ESF15" s="86"/>
      <c r="ESG15" s="86"/>
      <c r="ESH15" s="86"/>
      <c r="ESI15" s="86"/>
      <c r="ESJ15" s="86"/>
      <c r="ESK15" s="86"/>
      <c r="ESL15" s="86"/>
      <c r="ESM15" s="86"/>
      <c r="ESN15" s="86"/>
      <c r="ESO15" s="86"/>
      <c r="ESP15" s="86"/>
      <c r="ESQ15" s="86"/>
      <c r="ESR15" s="86"/>
      <c r="ESS15" s="86"/>
      <c r="EST15" s="86"/>
      <c r="ESU15" s="86"/>
      <c r="ESV15" s="86"/>
      <c r="ESW15" s="86"/>
      <c r="ESX15" s="86"/>
      <c r="ESY15" s="86"/>
      <c r="ESZ15" s="86"/>
      <c r="ETA15" s="86"/>
      <c r="ETB15" s="86"/>
      <c r="ETC15" s="86"/>
      <c r="ETD15" s="86"/>
      <c r="ETE15" s="86"/>
      <c r="ETF15" s="86"/>
      <c r="ETG15" s="86"/>
      <c r="ETH15" s="86"/>
      <c r="ETI15" s="86"/>
      <c r="ETJ15" s="86"/>
      <c r="ETK15" s="86"/>
      <c r="ETL15" s="86"/>
      <c r="ETM15" s="86"/>
      <c r="ETN15" s="86"/>
      <c r="ETO15" s="86"/>
      <c r="ETP15" s="86"/>
      <c r="ETQ15" s="86"/>
      <c r="ETR15" s="86"/>
      <c r="ETS15" s="86"/>
      <c r="ETT15" s="86"/>
      <c r="ETU15" s="86"/>
      <c r="ETV15" s="86"/>
      <c r="ETW15" s="86"/>
      <c r="ETX15" s="86"/>
      <c r="ETY15" s="86"/>
      <c r="ETZ15" s="86"/>
      <c r="EUA15" s="86"/>
      <c r="EUB15" s="86"/>
      <c r="EUC15" s="86"/>
      <c r="EUD15" s="86"/>
      <c r="EUE15" s="86"/>
      <c r="EUF15" s="86"/>
      <c r="EUG15" s="86"/>
      <c r="EUH15" s="86"/>
      <c r="EUI15" s="86"/>
      <c r="EUJ15" s="86"/>
      <c r="EUK15" s="86"/>
      <c r="EUL15" s="86"/>
      <c r="EUM15" s="86"/>
      <c r="EUN15" s="86"/>
      <c r="EUO15" s="86"/>
      <c r="EUP15" s="86"/>
      <c r="EUQ15" s="86"/>
      <c r="EUR15" s="86"/>
      <c r="EUS15" s="86"/>
      <c r="EUT15" s="86"/>
      <c r="EUU15" s="86"/>
      <c r="EUV15" s="86"/>
      <c r="EUW15" s="86"/>
      <c r="EUX15" s="86"/>
      <c r="EUY15" s="86"/>
      <c r="EUZ15" s="86"/>
      <c r="EVA15" s="86"/>
      <c r="EVB15" s="86"/>
      <c r="EVC15" s="86"/>
      <c r="EVD15" s="86"/>
      <c r="EVE15" s="86"/>
      <c r="EVF15" s="86"/>
      <c r="EVG15" s="86"/>
      <c r="EVH15" s="86"/>
      <c r="EVI15" s="86"/>
      <c r="EVJ15" s="86"/>
      <c r="EVK15" s="86"/>
      <c r="EVL15" s="86"/>
      <c r="EVM15" s="86"/>
      <c r="EVN15" s="86"/>
      <c r="EVO15" s="86"/>
      <c r="EVP15" s="86"/>
      <c r="EVQ15" s="86"/>
      <c r="EVR15" s="86"/>
      <c r="EVS15" s="86"/>
      <c r="EVT15" s="86"/>
      <c r="EVU15" s="86"/>
      <c r="EVV15" s="86"/>
      <c r="EVW15" s="86"/>
      <c r="EVX15" s="86"/>
      <c r="EVY15" s="86"/>
      <c r="EVZ15" s="86"/>
      <c r="EWA15" s="86"/>
      <c r="EWB15" s="86"/>
      <c r="EWC15" s="86"/>
      <c r="EWD15" s="86"/>
      <c r="EWE15" s="86"/>
      <c r="EWF15" s="86"/>
      <c r="EWG15" s="86"/>
      <c r="EWH15" s="86"/>
      <c r="EWI15" s="86"/>
      <c r="EWJ15" s="86"/>
      <c r="EWK15" s="86"/>
      <c r="EWL15" s="86"/>
      <c r="EWM15" s="86"/>
      <c r="EWN15" s="86"/>
      <c r="EWO15" s="86"/>
      <c r="EWP15" s="86"/>
      <c r="EWQ15" s="86"/>
      <c r="EWR15" s="86"/>
      <c r="EWS15" s="86"/>
      <c r="EWT15" s="86"/>
      <c r="EWU15" s="86"/>
      <c r="EWV15" s="86"/>
      <c r="EWW15" s="86"/>
      <c r="EWX15" s="86"/>
      <c r="EWY15" s="86"/>
      <c r="EWZ15" s="86"/>
      <c r="EXA15" s="86"/>
      <c r="EXB15" s="86"/>
      <c r="EXC15" s="86"/>
      <c r="EXD15" s="86"/>
      <c r="EXE15" s="86"/>
      <c r="EXF15" s="86"/>
      <c r="EXG15" s="86"/>
      <c r="EXH15" s="86"/>
      <c r="EXI15" s="86"/>
      <c r="EXJ15" s="86"/>
      <c r="EXK15" s="86"/>
      <c r="EXL15" s="86"/>
      <c r="EXM15" s="86"/>
      <c r="EXN15" s="86"/>
      <c r="EXO15" s="86"/>
      <c r="EXP15" s="86"/>
      <c r="EXQ15" s="86"/>
      <c r="EXR15" s="86"/>
      <c r="EXS15" s="86"/>
      <c r="EXT15" s="86"/>
      <c r="EXU15" s="86"/>
      <c r="EXV15" s="86"/>
      <c r="EXW15" s="86"/>
      <c r="EXX15" s="86"/>
      <c r="EXY15" s="86"/>
      <c r="EXZ15" s="86"/>
      <c r="EYA15" s="86"/>
      <c r="EYB15" s="86"/>
      <c r="EYC15" s="86"/>
      <c r="EYD15" s="86"/>
      <c r="EYE15" s="86"/>
      <c r="EYF15" s="86"/>
      <c r="EYG15" s="86"/>
      <c r="EYH15" s="86"/>
      <c r="EYI15" s="86"/>
      <c r="EYJ15" s="86"/>
      <c r="EYK15" s="86"/>
      <c r="EYL15" s="86"/>
      <c r="EYM15" s="86"/>
      <c r="EYN15" s="86"/>
      <c r="EYO15" s="86"/>
      <c r="EYP15" s="86"/>
      <c r="EYQ15" s="86"/>
      <c r="EYR15" s="86"/>
      <c r="EYS15" s="86"/>
      <c r="EYT15" s="86"/>
      <c r="EYU15" s="86"/>
      <c r="EYV15" s="86"/>
      <c r="EYW15" s="86"/>
      <c r="EYX15" s="86"/>
      <c r="EYY15" s="86"/>
      <c r="EYZ15" s="86"/>
      <c r="EZA15" s="86"/>
      <c r="EZB15" s="86"/>
      <c r="EZC15" s="86"/>
      <c r="EZD15" s="86"/>
      <c r="EZE15" s="86"/>
      <c r="EZF15" s="86"/>
      <c r="EZG15" s="86"/>
      <c r="EZH15" s="86"/>
      <c r="EZI15" s="86"/>
      <c r="EZJ15" s="86"/>
      <c r="EZK15" s="86"/>
      <c r="EZL15" s="86"/>
      <c r="EZM15" s="86"/>
      <c r="EZN15" s="86"/>
      <c r="EZO15" s="86"/>
      <c r="EZP15" s="86"/>
      <c r="EZQ15" s="86"/>
      <c r="EZR15" s="86"/>
      <c r="EZS15" s="86"/>
      <c r="EZT15" s="86"/>
      <c r="EZU15" s="86"/>
      <c r="EZV15" s="86"/>
      <c r="EZW15" s="86"/>
      <c r="EZX15" s="86"/>
      <c r="EZY15" s="86"/>
      <c r="EZZ15" s="86"/>
      <c r="FAA15" s="86"/>
      <c r="FAB15" s="86"/>
      <c r="FAC15" s="86"/>
      <c r="FAD15" s="86"/>
      <c r="FAE15" s="86"/>
      <c r="FAF15" s="86"/>
      <c r="FAG15" s="86"/>
      <c r="FAH15" s="86"/>
      <c r="FAI15" s="86"/>
      <c r="FAJ15" s="86"/>
      <c r="FAK15" s="86"/>
      <c r="FAL15" s="86"/>
      <c r="FAM15" s="86"/>
      <c r="FAN15" s="86"/>
      <c r="FAO15" s="86"/>
      <c r="FAP15" s="86"/>
      <c r="FAQ15" s="86"/>
      <c r="FAR15" s="86"/>
      <c r="FAS15" s="86"/>
      <c r="FAT15" s="86"/>
      <c r="FAU15" s="86"/>
      <c r="FAV15" s="86"/>
      <c r="FAW15" s="86"/>
      <c r="FAX15" s="86"/>
      <c r="FAY15" s="86"/>
      <c r="FAZ15" s="86"/>
      <c r="FBA15" s="86"/>
      <c r="FBB15" s="86"/>
      <c r="FBC15" s="86"/>
      <c r="FBD15" s="86"/>
      <c r="FBE15" s="86"/>
      <c r="FBF15" s="86"/>
      <c r="FBG15" s="86"/>
      <c r="FBH15" s="86"/>
      <c r="FBI15" s="86"/>
      <c r="FBJ15" s="86"/>
      <c r="FBK15" s="86"/>
      <c r="FBL15" s="86"/>
      <c r="FBM15" s="86"/>
      <c r="FBN15" s="86"/>
      <c r="FBO15" s="86"/>
      <c r="FBP15" s="86"/>
      <c r="FBQ15" s="86"/>
      <c r="FBR15" s="86"/>
      <c r="FBS15" s="86"/>
      <c r="FBT15" s="86"/>
      <c r="FBU15" s="86"/>
      <c r="FBV15" s="86"/>
      <c r="FBW15" s="86"/>
      <c r="FBX15" s="86"/>
      <c r="FBY15" s="86"/>
      <c r="FBZ15" s="86"/>
      <c r="FCA15" s="86"/>
      <c r="FCB15" s="86"/>
      <c r="FCC15" s="86"/>
      <c r="FCD15" s="86"/>
      <c r="FCE15" s="86"/>
      <c r="FCF15" s="86"/>
      <c r="FCG15" s="86"/>
      <c r="FCH15" s="86"/>
      <c r="FCI15" s="86"/>
      <c r="FCJ15" s="86"/>
      <c r="FCK15" s="86"/>
      <c r="FCL15" s="86"/>
      <c r="FCM15" s="86"/>
      <c r="FCN15" s="86"/>
      <c r="FCO15" s="86"/>
      <c r="FCP15" s="86"/>
      <c r="FCQ15" s="86"/>
      <c r="FCR15" s="86"/>
      <c r="FCS15" s="86"/>
      <c r="FCT15" s="86"/>
      <c r="FCU15" s="86"/>
      <c r="FCV15" s="86"/>
      <c r="FCW15" s="86"/>
      <c r="FCX15" s="86"/>
      <c r="FCY15" s="86"/>
      <c r="FCZ15" s="86"/>
      <c r="FDA15" s="86"/>
      <c r="FDB15" s="86"/>
      <c r="FDC15" s="86"/>
      <c r="FDD15" s="86"/>
      <c r="FDE15" s="86"/>
      <c r="FDF15" s="86"/>
      <c r="FDG15" s="86"/>
      <c r="FDH15" s="86"/>
      <c r="FDI15" s="86"/>
      <c r="FDJ15" s="86"/>
      <c r="FDK15" s="86"/>
      <c r="FDL15" s="86"/>
      <c r="FDM15" s="86"/>
      <c r="FDN15" s="86"/>
      <c r="FDO15" s="86"/>
      <c r="FDP15" s="86"/>
      <c r="FDQ15" s="86"/>
      <c r="FDR15" s="86"/>
      <c r="FDS15" s="86"/>
      <c r="FDT15" s="86"/>
      <c r="FDU15" s="86"/>
      <c r="FDV15" s="86"/>
      <c r="FDW15" s="86"/>
      <c r="FDX15" s="86"/>
      <c r="FDY15" s="86"/>
      <c r="FDZ15" s="86"/>
      <c r="FEA15" s="86"/>
      <c r="FEB15" s="86"/>
      <c r="FEC15" s="86"/>
      <c r="FED15" s="86"/>
      <c r="FEE15" s="86"/>
      <c r="FEF15" s="86"/>
      <c r="FEG15" s="86"/>
      <c r="FEH15" s="86"/>
      <c r="FEI15" s="86"/>
      <c r="FEJ15" s="86"/>
      <c r="FEK15" s="86"/>
      <c r="FEL15" s="86"/>
      <c r="FEM15" s="86"/>
      <c r="FEN15" s="86"/>
      <c r="FEO15" s="86"/>
      <c r="FEP15" s="86"/>
      <c r="FEQ15" s="86"/>
      <c r="FER15" s="86"/>
      <c r="FES15" s="86"/>
      <c r="FET15" s="86"/>
      <c r="FEU15" s="86"/>
      <c r="FEV15" s="86"/>
      <c r="FEW15" s="86"/>
      <c r="FEX15" s="86"/>
      <c r="FEY15" s="86"/>
      <c r="FEZ15" s="86"/>
      <c r="FFA15" s="86"/>
      <c r="FFB15" s="86"/>
      <c r="FFC15" s="86"/>
      <c r="FFD15" s="86"/>
      <c r="FFE15" s="86"/>
      <c r="FFF15" s="86"/>
      <c r="FFG15" s="86"/>
      <c r="FFH15" s="86"/>
      <c r="FFI15" s="86"/>
      <c r="FFJ15" s="86"/>
      <c r="FFK15" s="86"/>
      <c r="FFL15" s="86"/>
      <c r="FFM15" s="86"/>
      <c r="FFN15" s="86"/>
      <c r="FFO15" s="86"/>
      <c r="FFP15" s="86"/>
      <c r="FFQ15" s="86"/>
      <c r="FFR15" s="86"/>
      <c r="FFS15" s="86"/>
      <c r="FFT15" s="86"/>
      <c r="FFU15" s="86"/>
      <c r="FFV15" s="86"/>
      <c r="FFW15" s="86"/>
      <c r="FFX15" s="86"/>
      <c r="FFY15" s="86"/>
      <c r="FFZ15" s="86"/>
      <c r="FGA15" s="86"/>
      <c r="FGB15" s="86"/>
      <c r="FGC15" s="86"/>
      <c r="FGD15" s="86"/>
      <c r="FGE15" s="86"/>
      <c r="FGF15" s="86"/>
      <c r="FGG15" s="86"/>
      <c r="FGH15" s="86"/>
      <c r="FGI15" s="86"/>
      <c r="FGJ15" s="86"/>
      <c r="FGK15" s="86"/>
      <c r="FGL15" s="86"/>
      <c r="FGM15" s="86"/>
      <c r="FGN15" s="86"/>
      <c r="FGO15" s="86"/>
      <c r="FGP15" s="86"/>
      <c r="FGQ15" s="86"/>
      <c r="FGR15" s="86"/>
      <c r="FGS15" s="86"/>
      <c r="FGT15" s="86"/>
      <c r="FGU15" s="86"/>
      <c r="FGV15" s="86"/>
      <c r="FGW15" s="86"/>
      <c r="FGX15" s="86"/>
      <c r="FGY15" s="86"/>
      <c r="FGZ15" s="86"/>
      <c r="FHA15" s="86"/>
      <c r="FHB15" s="86"/>
      <c r="FHC15" s="86"/>
      <c r="FHD15" s="86"/>
      <c r="FHE15" s="86"/>
      <c r="FHF15" s="86"/>
      <c r="FHG15" s="86"/>
      <c r="FHH15" s="86"/>
      <c r="FHI15" s="86"/>
      <c r="FHJ15" s="86"/>
      <c r="FHK15" s="86"/>
      <c r="FHL15" s="86"/>
      <c r="FHM15" s="86"/>
      <c r="FHN15" s="86"/>
      <c r="FHO15" s="86"/>
      <c r="FHP15" s="86"/>
      <c r="FHQ15" s="86"/>
      <c r="FHR15" s="86"/>
      <c r="FHS15" s="86"/>
      <c r="FHT15" s="86"/>
      <c r="FHU15" s="86"/>
      <c r="FHV15" s="86"/>
      <c r="FHW15" s="86"/>
      <c r="FHX15" s="86"/>
      <c r="FHY15" s="86"/>
      <c r="FHZ15" s="86"/>
      <c r="FIA15" s="86"/>
      <c r="FIB15" s="86"/>
      <c r="FIC15" s="86"/>
      <c r="FID15" s="86"/>
      <c r="FIE15" s="86"/>
      <c r="FIF15" s="86"/>
      <c r="FIG15" s="86"/>
      <c r="FIH15" s="86"/>
      <c r="FII15" s="86"/>
      <c r="FIJ15" s="86"/>
      <c r="FIK15" s="86"/>
      <c r="FIL15" s="86"/>
      <c r="FIM15" s="86"/>
      <c r="FIN15" s="86"/>
      <c r="FIO15" s="86"/>
      <c r="FIP15" s="86"/>
      <c r="FIQ15" s="86"/>
      <c r="FIR15" s="86"/>
      <c r="FIS15" s="86"/>
      <c r="FIT15" s="86"/>
      <c r="FIU15" s="86"/>
      <c r="FIV15" s="86"/>
      <c r="FIW15" s="86"/>
      <c r="FIX15" s="86"/>
      <c r="FIY15" s="86"/>
      <c r="FIZ15" s="86"/>
      <c r="FJA15" s="86"/>
      <c r="FJB15" s="86"/>
      <c r="FJC15" s="86"/>
      <c r="FJD15" s="86"/>
      <c r="FJE15" s="86"/>
      <c r="FJF15" s="86"/>
      <c r="FJG15" s="86"/>
      <c r="FJH15" s="86"/>
      <c r="FJI15" s="86"/>
      <c r="FJJ15" s="86"/>
      <c r="FJK15" s="86"/>
      <c r="FJL15" s="86"/>
      <c r="FJM15" s="86"/>
      <c r="FJN15" s="86"/>
      <c r="FJO15" s="86"/>
      <c r="FJP15" s="86"/>
      <c r="FJQ15" s="86"/>
      <c r="FJR15" s="86"/>
      <c r="FJS15" s="86"/>
      <c r="FJT15" s="86"/>
      <c r="FJU15" s="86"/>
      <c r="FJV15" s="86"/>
      <c r="FJW15" s="86"/>
      <c r="FJX15" s="86"/>
      <c r="FJY15" s="86"/>
      <c r="FJZ15" s="86"/>
      <c r="FKA15" s="86"/>
      <c r="FKB15" s="86"/>
      <c r="FKC15" s="86"/>
      <c r="FKD15" s="86"/>
      <c r="FKE15" s="86"/>
      <c r="FKF15" s="86"/>
      <c r="FKG15" s="86"/>
      <c r="FKH15" s="86"/>
      <c r="FKI15" s="86"/>
      <c r="FKJ15" s="86"/>
      <c r="FKK15" s="86"/>
      <c r="FKL15" s="86"/>
      <c r="FKM15" s="86"/>
      <c r="FKN15" s="86"/>
      <c r="FKO15" s="86"/>
      <c r="FKP15" s="86"/>
      <c r="FKQ15" s="86"/>
      <c r="FKR15" s="86"/>
      <c r="FKS15" s="86"/>
      <c r="FKT15" s="86"/>
      <c r="FKU15" s="86"/>
      <c r="FKV15" s="86"/>
      <c r="FKW15" s="86"/>
      <c r="FKX15" s="86"/>
      <c r="FKY15" s="86"/>
      <c r="FKZ15" s="86"/>
      <c r="FLA15" s="86"/>
      <c r="FLB15" s="86"/>
      <c r="FLC15" s="86"/>
      <c r="FLD15" s="86"/>
      <c r="FLE15" s="86"/>
      <c r="FLF15" s="86"/>
      <c r="FLG15" s="86"/>
      <c r="FLH15" s="86"/>
      <c r="FLI15" s="86"/>
      <c r="FLJ15" s="86"/>
      <c r="FLK15" s="86"/>
      <c r="FLL15" s="86"/>
      <c r="FLM15" s="86"/>
      <c r="FLN15" s="86"/>
      <c r="FLO15" s="86"/>
      <c r="FLP15" s="86"/>
      <c r="FLQ15" s="86"/>
      <c r="FLR15" s="86"/>
      <c r="FLS15" s="86"/>
      <c r="FLT15" s="86"/>
      <c r="FLU15" s="86"/>
      <c r="FLV15" s="86"/>
      <c r="FLW15" s="86"/>
      <c r="FLX15" s="86"/>
      <c r="FLY15" s="86"/>
      <c r="FLZ15" s="86"/>
      <c r="FMA15" s="86"/>
      <c r="FMB15" s="86"/>
      <c r="FMC15" s="86"/>
      <c r="FMD15" s="86"/>
      <c r="FME15" s="86"/>
      <c r="FMF15" s="86"/>
      <c r="FMG15" s="86"/>
      <c r="FMH15" s="86"/>
      <c r="FMI15" s="86"/>
      <c r="FMJ15" s="86"/>
      <c r="FMK15" s="86"/>
      <c r="FML15" s="86"/>
      <c r="FMM15" s="86"/>
      <c r="FMN15" s="86"/>
      <c r="FMO15" s="86"/>
      <c r="FMP15" s="86"/>
      <c r="FMQ15" s="86"/>
      <c r="FMR15" s="86"/>
      <c r="FMS15" s="86"/>
      <c r="FMT15" s="86"/>
      <c r="FMU15" s="86"/>
      <c r="FMV15" s="86"/>
      <c r="FMW15" s="86"/>
      <c r="FMX15" s="86"/>
      <c r="FMY15" s="86"/>
      <c r="FMZ15" s="86"/>
      <c r="FNA15" s="86"/>
      <c r="FNB15" s="86"/>
      <c r="FNC15" s="86"/>
      <c r="FND15" s="86"/>
      <c r="FNE15" s="86"/>
      <c r="FNF15" s="86"/>
      <c r="FNG15" s="86"/>
      <c r="FNH15" s="86"/>
      <c r="FNI15" s="86"/>
      <c r="FNJ15" s="86"/>
      <c r="FNK15" s="86"/>
      <c r="FNL15" s="86"/>
      <c r="FNM15" s="86"/>
      <c r="FNN15" s="86"/>
      <c r="FNO15" s="86"/>
      <c r="FNP15" s="86"/>
      <c r="FNQ15" s="86"/>
      <c r="FNR15" s="86"/>
      <c r="FNS15" s="86"/>
      <c r="FNT15" s="86"/>
      <c r="FNU15" s="86"/>
      <c r="FNV15" s="86"/>
      <c r="FNW15" s="86"/>
      <c r="FNX15" s="86"/>
      <c r="FNY15" s="86"/>
      <c r="FNZ15" s="86"/>
      <c r="FOA15" s="86"/>
      <c r="FOB15" s="86"/>
      <c r="FOC15" s="86"/>
      <c r="FOD15" s="86"/>
      <c r="FOE15" s="86"/>
      <c r="FOF15" s="86"/>
      <c r="FOG15" s="86"/>
      <c r="FOH15" s="86"/>
      <c r="FOI15" s="86"/>
      <c r="FOJ15" s="86"/>
      <c r="FOK15" s="86"/>
      <c r="FOL15" s="86"/>
      <c r="FOM15" s="86"/>
      <c r="FON15" s="86"/>
      <c r="FOO15" s="86"/>
      <c r="FOP15" s="86"/>
      <c r="FOQ15" s="86"/>
      <c r="FOR15" s="86"/>
      <c r="FOS15" s="86"/>
      <c r="FOT15" s="86"/>
      <c r="FOU15" s="86"/>
      <c r="FOV15" s="86"/>
      <c r="FOW15" s="86"/>
      <c r="FOX15" s="86"/>
      <c r="FOY15" s="86"/>
      <c r="FOZ15" s="86"/>
      <c r="FPA15" s="86"/>
      <c r="FPB15" s="86"/>
      <c r="FPC15" s="86"/>
      <c r="FPD15" s="86"/>
      <c r="FPE15" s="86"/>
      <c r="FPF15" s="86"/>
      <c r="FPG15" s="86"/>
      <c r="FPH15" s="86"/>
      <c r="FPI15" s="86"/>
      <c r="FPJ15" s="86"/>
      <c r="FPK15" s="86"/>
      <c r="FPL15" s="86"/>
      <c r="FPM15" s="86"/>
      <c r="FPN15" s="86"/>
      <c r="FPO15" s="86"/>
      <c r="FPP15" s="86"/>
      <c r="FPQ15" s="86"/>
      <c r="FPR15" s="86"/>
      <c r="FPS15" s="86"/>
      <c r="FPT15" s="86"/>
      <c r="FPU15" s="86"/>
      <c r="FPV15" s="86"/>
      <c r="FPW15" s="86"/>
      <c r="FPX15" s="86"/>
      <c r="FPY15" s="86"/>
      <c r="FPZ15" s="86"/>
      <c r="FQA15" s="86"/>
      <c r="FQB15" s="86"/>
      <c r="FQC15" s="86"/>
      <c r="FQD15" s="86"/>
      <c r="FQE15" s="86"/>
      <c r="FQF15" s="86"/>
      <c r="FQG15" s="86"/>
      <c r="FQH15" s="86"/>
      <c r="FQI15" s="86"/>
      <c r="FQJ15" s="86"/>
      <c r="FQK15" s="86"/>
      <c r="FQL15" s="86"/>
      <c r="FQM15" s="86"/>
      <c r="FQN15" s="86"/>
      <c r="FQO15" s="86"/>
      <c r="FQP15" s="86"/>
      <c r="FQQ15" s="86"/>
      <c r="FQR15" s="86"/>
      <c r="FQS15" s="86"/>
      <c r="FQT15" s="86"/>
      <c r="FQU15" s="86"/>
      <c r="FQV15" s="86"/>
      <c r="FQW15" s="86"/>
      <c r="FQX15" s="86"/>
      <c r="FQY15" s="86"/>
      <c r="FQZ15" s="86"/>
      <c r="FRA15" s="86"/>
      <c r="FRB15" s="86"/>
      <c r="FRC15" s="86"/>
      <c r="FRD15" s="86"/>
      <c r="FRE15" s="86"/>
      <c r="FRF15" s="86"/>
      <c r="FRG15" s="86"/>
      <c r="FRH15" s="86"/>
      <c r="FRI15" s="86"/>
      <c r="FRJ15" s="86"/>
      <c r="FRK15" s="86"/>
      <c r="FRL15" s="86"/>
      <c r="FRM15" s="86"/>
      <c r="FRN15" s="86"/>
      <c r="FRO15" s="86"/>
      <c r="FRP15" s="86"/>
      <c r="FRQ15" s="86"/>
      <c r="FRR15" s="86"/>
      <c r="FRS15" s="86"/>
      <c r="FRT15" s="86"/>
      <c r="FRU15" s="86"/>
      <c r="FRV15" s="86"/>
      <c r="FRW15" s="86"/>
      <c r="FRX15" s="86"/>
      <c r="FRY15" s="86"/>
      <c r="FRZ15" s="86"/>
      <c r="FSA15" s="86"/>
      <c r="FSB15" s="86"/>
      <c r="FSC15" s="86"/>
      <c r="FSD15" s="86"/>
      <c r="FSE15" s="86"/>
      <c r="FSF15" s="86"/>
      <c r="FSG15" s="86"/>
      <c r="FSH15" s="86"/>
      <c r="FSI15" s="86"/>
      <c r="FSJ15" s="86"/>
      <c r="FSK15" s="86"/>
      <c r="FSL15" s="86"/>
      <c r="FSM15" s="86"/>
      <c r="FSN15" s="86"/>
      <c r="FSO15" s="86"/>
      <c r="FSP15" s="86"/>
      <c r="FSQ15" s="86"/>
      <c r="FSR15" s="86"/>
      <c r="FSS15" s="86"/>
      <c r="FST15" s="86"/>
      <c r="FSU15" s="86"/>
      <c r="FSV15" s="86"/>
      <c r="FSW15" s="86"/>
      <c r="FSX15" s="86"/>
      <c r="FSY15" s="86"/>
      <c r="FSZ15" s="86"/>
      <c r="FTA15" s="86"/>
      <c r="FTB15" s="86"/>
      <c r="FTC15" s="86"/>
      <c r="FTD15" s="86"/>
      <c r="FTE15" s="86"/>
      <c r="FTF15" s="86"/>
      <c r="FTG15" s="86"/>
      <c r="FTH15" s="86"/>
      <c r="FTI15" s="86"/>
      <c r="FTJ15" s="86"/>
      <c r="FTK15" s="86"/>
      <c r="FTL15" s="86"/>
      <c r="FTM15" s="86"/>
      <c r="FTN15" s="86"/>
      <c r="FTO15" s="86"/>
      <c r="FTP15" s="86"/>
      <c r="FTQ15" s="86"/>
      <c r="FTR15" s="86"/>
      <c r="FTS15" s="86"/>
      <c r="FTT15" s="86"/>
      <c r="FTU15" s="86"/>
      <c r="FTV15" s="86"/>
      <c r="FTW15" s="86"/>
      <c r="FTX15" s="86"/>
      <c r="FTY15" s="86"/>
      <c r="FTZ15" s="86"/>
      <c r="FUA15" s="86"/>
      <c r="FUB15" s="86"/>
      <c r="FUC15" s="86"/>
      <c r="FUD15" s="86"/>
      <c r="FUE15" s="86"/>
      <c r="FUF15" s="86"/>
      <c r="FUG15" s="86"/>
      <c r="FUH15" s="86"/>
      <c r="FUI15" s="86"/>
      <c r="FUJ15" s="86"/>
      <c r="FUK15" s="86"/>
      <c r="FUL15" s="86"/>
      <c r="FUM15" s="86"/>
      <c r="FUN15" s="86"/>
      <c r="FUO15" s="86"/>
      <c r="FUP15" s="86"/>
      <c r="FUQ15" s="86"/>
      <c r="FUR15" s="86"/>
      <c r="FUS15" s="86"/>
      <c r="FUT15" s="86"/>
      <c r="FUU15" s="86"/>
      <c r="FUV15" s="86"/>
      <c r="FUW15" s="86"/>
      <c r="FUX15" s="86"/>
      <c r="FUY15" s="86"/>
      <c r="FUZ15" s="86"/>
      <c r="FVA15" s="86"/>
      <c r="FVB15" s="86"/>
      <c r="FVC15" s="86"/>
      <c r="FVD15" s="86"/>
      <c r="FVE15" s="86"/>
      <c r="FVF15" s="86"/>
      <c r="FVG15" s="86"/>
      <c r="FVH15" s="86"/>
      <c r="FVI15" s="86"/>
      <c r="FVJ15" s="86"/>
      <c r="FVK15" s="86"/>
      <c r="FVL15" s="86"/>
      <c r="FVM15" s="86"/>
      <c r="FVN15" s="86"/>
      <c r="FVO15" s="86"/>
      <c r="FVP15" s="86"/>
      <c r="FVQ15" s="86"/>
      <c r="FVR15" s="86"/>
      <c r="FVS15" s="86"/>
      <c r="FVT15" s="86"/>
      <c r="FVU15" s="86"/>
      <c r="FVV15" s="86"/>
      <c r="FVW15" s="86"/>
      <c r="FVX15" s="86"/>
      <c r="FVY15" s="86"/>
      <c r="FVZ15" s="86"/>
      <c r="FWA15" s="86"/>
      <c r="FWB15" s="86"/>
      <c r="FWC15" s="86"/>
      <c r="FWD15" s="86"/>
      <c r="FWE15" s="86"/>
      <c r="FWF15" s="86"/>
      <c r="FWG15" s="86"/>
      <c r="FWH15" s="86"/>
      <c r="FWI15" s="86"/>
      <c r="FWJ15" s="86"/>
      <c r="FWK15" s="86"/>
      <c r="FWL15" s="86"/>
      <c r="FWM15" s="86"/>
      <c r="FWN15" s="86"/>
      <c r="FWO15" s="86"/>
      <c r="FWP15" s="86"/>
      <c r="FWQ15" s="86"/>
      <c r="FWR15" s="86"/>
      <c r="FWS15" s="86"/>
      <c r="FWT15" s="86"/>
      <c r="FWU15" s="86"/>
      <c r="FWV15" s="86"/>
      <c r="FWW15" s="86"/>
      <c r="FWX15" s="86"/>
      <c r="FWY15" s="86"/>
      <c r="FWZ15" s="86"/>
      <c r="FXA15" s="86"/>
      <c r="FXB15" s="86"/>
      <c r="FXC15" s="86"/>
      <c r="FXD15" s="86"/>
      <c r="FXE15" s="86"/>
      <c r="FXF15" s="86"/>
      <c r="FXG15" s="86"/>
      <c r="FXH15" s="86"/>
      <c r="FXI15" s="86"/>
      <c r="FXJ15" s="86"/>
      <c r="FXK15" s="86"/>
      <c r="FXL15" s="86"/>
      <c r="FXM15" s="86"/>
      <c r="FXN15" s="86"/>
      <c r="FXO15" s="86"/>
      <c r="FXP15" s="86"/>
      <c r="FXQ15" s="86"/>
      <c r="FXR15" s="86"/>
      <c r="FXS15" s="86"/>
      <c r="FXT15" s="86"/>
      <c r="FXU15" s="86"/>
      <c r="FXV15" s="86"/>
      <c r="FXW15" s="86"/>
      <c r="FXX15" s="86"/>
      <c r="FXY15" s="86"/>
      <c r="FXZ15" s="86"/>
      <c r="FYA15" s="86"/>
      <c r="FYB15" s="86"/>
      <c r="FYC15" s="86"/>
      <c r="FYD15" s="86"/>
      <c r="FYE15" s="86"/>
      <c r="FYF15" s="86"/>
      <c r="FYG15" s="86"/>
      <c r="FYH15" s="86"/>
      <c r="FYI15" s="86"/>
      <c r="FYJ15" s="86"/>
      <c r="FYK15" s="86"/>
      <c r="FYL15" s="86"/>
      <c r="FYM15" s="86"/>
      <c r="FYN15" s="86"/>
      <c r="FYO15" s="86"/>
      <c r="FYP15" s="86"/>
      <c r="FYQ15" s="86"/>
      <c r="FYR15" s="86"/>
      <c r="FYS15" s="86"/>
      <c r="FYT15" s="86"/>
      <c r="FYU15" s="86"/>
      <c r="FYV15" s="86"/>
      <c r="FYW15" s="86"/>
      <c r="FYX15" s="86"/>
      <c r="FYY15" s="86"/>
      <c r="FYZ15" s="86"/>
      <c r="FZA15" s="86"/>
      <c r="FZB15" s="86"/>
      <c r="FZC15" s="86"/>
      <c r="FZD15" s="86"/>
      <c r="FZE15" s="86"/>
      <c r="FZF15" s="86"/>
      <c r="FZG15" s="86"/>
      <c r="FZH15" s="86"/>
      <c r="FZI15" s="86"/>
      <c r="FZJ15" s="86"/>
      <c r="FZK15" s="86"/>
      <c r="FZL15" s="86"/>
      <c r="FZM15" s="86"/>
      <c r="FZN15" s="86"/>
      <c r="FZO15" s="86"/>
      <c r="FZP15" s="86"/>
      <c r="FZQ15" s="86"/>
      <c r="FZR15" s="86"/>
      <c r="FZS15" s="86"/>
      <c r="FZT15" s="86"/>
      <c r="FZU15" s="86"/>
      <c r="FZV15" s="86"/>
      <c r="FZW15" s="86"/>
      <c r="FZX15" s="86"/>
      <c r="FZY15" s="86"/>
      <c r="FZZ15" s="86"/>
      <c r="GAA15" s="86"/>
      <c r="GAB15" s="86"/>
      <c r="GAC15" s="86"/>
      <c r="GAD15" s="86"/>
      <c r="GAE15" s="86"/>
      <c r="GAF15" s="86"/>
      <c r="GAG15" s="86"/>
      <c r="GAH15" s="86"/>
      <c r="GAI15" s="86"/>
      <c r="GAJ15" s="86"/>
      <c r="GAK15" s="86"/>
      <c r="GAL15" s="86"/>
      <c r="GAM15" s="86"/>
      <c r="GAN15" s="86"/>
      <c r="GAO15" s="86"/>
      <c r="GAP15" s="86"/>
      <c r="GAQ15" s="86"/>
      <c r="GAR15" s="86"/>
      <c r="GAS15" s="86"/>
      <c r="GAT15" s="86"/>
      <c r="GAU15" s="86"/>
      <c r="GAV15" s="86"/>
      <c r="GAW15" s="86"/>
      <c r="GAX15" s="86"/>
      <c r="GAY15" s="86"/>
      <c r="GAZ15" s="86"/>
      <c r="GBA15" s="86"/>
      <c r="GBB15" s="86"/>
      <c r="GBC15" s="86"/>
      <c r="GBD15" s="86"/>
      <c r="GBE15" s="86"/>
      <c r="GBF15" s="86"/>
      <c r="GBG15" s="86"/>
      <c r="GBH15" s="86"/>
      <c r="GBI15" s="86"/>
      <c r="GBJ15" s="86"/>
      <c r="GBK15" s="86"/>
      <c r="GBL15" s="86"/>
      <c r="GBM15" s="86"/>
      <c r="GBN15" s="86"/>
      <c r="GBO15" s="86"/>
      <c r="GBP15" s="86"/>
      <c r="GBQ15" s="86"/>
      <c r="GBR15" s="86"/>
      <c r="GBS15" s="86"/>
      <c r="GBT15" s="86"/>
      <c r="GBU15" s="86"/>
      <c r="GBV15" s="86"/>
      <c r="GBW15" s="86"/>
      <c r="GBX15" s="86"/>
      <c r="GBY15" s="86"/>
      <c r="GBZ15" s="86"/>
      <c r="GCA15" s="86"/>
      <c r="GCB15" s="86"/>
      <c r="GCC15" s="86"/>
      <c r="GCD15" s="86"/>
      <c r="GCE15" s="86"/>
      <c r="GCF15" s="86"/>
      <c r="GCG15" s="86"/>
      <c r="GCH15" s="86"/>
      <c r="GCI15" s="86"/>
      <c r="GCJ15" s="86"/>
      <c r="GCK15" s="86"/>
      <c r="GCL15" s="86"/>
      <c r="GCM15" s="86"/>
      <c r="GCN15" s="86"/>
      <c r="GCO15" s="86"/>
      <c r="GCP15" s="86"/>
      <c r="GCQ15" s="86"/>
      <c r="GCR15" s="86"/>
      <c r="GCS15" s="86"/>
      <c r="GCT15" s="86"/>
      <c r="GCU15" s="86"/>
      <c r="GCV15" s="86"/>
      <c r="GCW15" s="86"/>
      <c r="GCX15" s="86"/>
      <c r="GCY15" s="86"/>
      <c r="GCZ15" s="86"/>
      <c r="GDA15" s="86"/>
      <c r="GDB15" s="86"/>
      <c r="GDC15" s="86"/>
      <c r="GDD15" s="86"/>
      <c r="GDE15" s="86"/>
      <c r="GDF15" s="86"/>
      <c r="GDG15" s="86"/>
      <c r="GDH15" s="86"/>
      <c r="GDI15" s="86"/>
      <c r="GDJ15" s="86"/>
      <c r="GDK15" s="86"/>
      <c r="GDL15" s="86"/>
      <c r="GDM15" s="86"/>
      <c r="GDN15" s="86"/>
      <c r="GDO15" s="86"/>
      <c r="GDP15" s="86"/>
      <c r="GDQ15" s="86"/>
      <c r="GDR15" s="86"/>
      <c r="GDS15" s="86"/>
      <c r="GDT15" s="86"/>
      <c r="GDU15" s="86"/>
      <c r="GDV15" s="86"/>
      <c r="GDW15" s="86"/>
      <c r="GDX15" s="86"/>
      <c r="GDY15" s="86"/>
      <c r="GDZ15" s="86"/>
      <c r="GEA15" s="86"/>
      <c r="GEB15" s="86"/>
      <c r="GEC15" s="86"/>
      <c r="GED15" s="86"/>
      <c r="GEE15" s="86"/>
      <c r="GEF15" s="86"/>
      <c r="GEG15" s="86"/>
      <c r="GEH15" s="86"/>
      <c r="GEI15" s="86"/>
      <c r="GEJ15" s="86"/>
      <c r="GEK15" s="86"/>
      <c r="GEL15" s="86"/>
      <c r="GEM15" s="86"/>
      <c r="GEN15" s="86"/>
      <c r="GEO15" s="86"/>
      <c r="GEP15" s="86"/>
      <c r="GEQ15" s="86"/>
      <c r="GER15" s="86"/>
      <c r="GES15" s="86"/>
      <c r="GET15" s="86"/>
      <c r="GEU15" s="86"/>
      <c r="GEV15" s="86"/>
      <c r="GEW15" s="86"/>
      <c r="GEX15" s="86"/>
      <c r="GEY15" s="86"/>
      <c r="GEZ15" s="86"/>
      <c r="GFA15" s="86"/>
      <c r="GFB15" s="86"/>
      <c r="GFC15" s="86"/>
      <c r="GFD15" s="86"/>
      <c r="GFE15" s="86"/>
      <c r="GFF15" s="86"/>
      <c r="GFG15" s="86"/>
      <c r="GFH15" s="86"/>
      <c r="GFI15" s="86"/>
      <c r="GFJ15" s="86"/>
      <c r="GFK15" s="86"/>
      <c r="GFL15" s="86"/>
      <c r="GFM15" s="86"/>
      <c r="GFN15" s="86"/>
      <c r="GFO15" s="86"/>
      <c r="GFP15" s="86"/>
      <c r="GFQ15" s="86"/>
      <c r="GFR15" s="86"/>
      <c r="GFS15" s="86"/>
      <c r="GFT15" s="86"/>
      <c r="GFU15" s="86"/>
      <c r="GFV15" s="86"/>
      <c r="GFW15" s="86"/>
      <c r="GFX15" s="86"/>
      <c r="GFY15" s="86"/>
      <c r="GFZ15" s="86"/>
      <c r="GGA15" s="86"/>
      <c r="GGB15" s="86"/>
      <c r="GGC15" s="86"/>
      <c r="GGD15" s="86"/>
      <c r="GGE15" s="86"/>
      <c r="GGF15" s="86"/>
      <c r="GGG15" s="86"/>
      <c r="GGH15" s="86"/>
      <c r="GGI15" s="86"/>
      <c r="GGJ15" s="86"/>
      <c r="GGK15" s="86"/>
      <c r="GGL15" s="86"/>
      <c r="GGM15" s="86"/>
      <c r="GGN15" s="86"/>
      <c r="GGO15" s="86"/>
      <c r="GGP15" s="86"/>
      <c r="GGQ15" s="86"/>
      <c r="GGR15" s="86"/>
      <c r="GGS15" s="86"/>
      <c r="GGT15" s="86"/>
      <c r="GGU15" s="86"/>
      <c r="GGV15" s="86"/>
      <c r="GGW15" s="86"/>
      <c r="GGX15" s="86"/>
      <c r="GGY15" s="86"/>
      <c r="GGZ15" s="86"/>
      <c r="GHA15" s="86"/>
      <c r="GHB15" s="86"/>
      <c r="GHC15" s="86"/>
      <c r="GHD15" s="86"/>
      <c r="GHE15" s="86"/>
      <c r="GHF15" s="86"/>
      <c r="GHG15" s="86"/>
      <c r="GHH15" s="86"/>
      <c r="GHI15" s="86"/>
      <c r="GHJ15" s="86"/>
      <c r="GHK15" s="86"/>
      <c r="GHL15" s="86"/>
      <c r="GHM15" s="86"/>
      <c r="GHN15" s="86"/>
      <c r="GHO15" s="86"/>
      <c r="GHP15" s="86"/>
      <c r="GHQ15" s="86"/>
      <c r="GHR15" s="86"/>
      <c r="GHS15" s="86"/>
      <c r="GHT15" s="86"/>
      <c r="GHU15" s="86"/>
      <c r="GHV15" s="86"/>
      <c r="GHW15" s="86"/>
      <c r="GHX15" s="86"/>
      <c r="GHY15" s="86"/>
      <c r="GHZ15" s="86"/>
      <c r="GIA15" s="86"/>
      <c r="GIB15" s="86"/>
      <c r="GIC15" s="86"/>
      <c r="GID15" s="86"/>
      <c r="GIE15" s="86"/>
      <c r="GIF15" s="86"/>
      <c r="GIG15" s="86"/>
      <c r="GIH15" s="86"/>
      <c r="GII15" s="86"/>
      <c r="GIJ15" s="86"/>
      <c r="GIK15" s="86"/>
      <c r="GIL15" s="86"/>
      <c r="GIM15" s="86"/>
      <c r="GIN15" s="86"/>
      <c r="GIO15" s="86"/>
      <c r="GIP15" s="86"/>
      <c r="GIQ15" s="86"/>
      <c r="GIR15" s="86"/>
      <c r="GIS15" s="86"/>
      <c r="GIT15" s="86"/>
      <c r="GIU15" s="86"/>
      <c r="GIV15" s="86"/>
      <c r="GIW15" s="86"/>
      <c r="GIX15" s="86"/>
      <c r="GIY15" s="86"/>
      <c r="GIZ15" s="86"/>
      <c r="GJA15" s="86"/>
      <c r="GJB15" s="86"/>
      <c r="GJC15" s="86"/>
      <c r="GJD15" s="86"/>
      <c r="GJE15" s="86"/>
      <c r="GJF15" s="86"/>
      <c r="GJG15" s="86"/>
      <c r="GJH15" s="86"/>
      <c r="GJI15" s="86"/>
      <c r="GJJ15" s="86"/>
      <c r="GJK15" s="86"/>
      <c r="GJL15" s="86"/>
      <c r="GJM15" s="86"/>
      <c r="GJN15" s="86"/>
      <c r="GJO15" s="86"/>
      <c r="GJP15" s="86"/>
      <c r="GJQ15" s="86"/>
      <c r="GJR15" s="86"/>
      <c r="GJS15" s="86"/>
      <c r="GJT15" s="86"/>
      <c r="GJU15" s="86"/>
      <c r="GJV15" s="86"/>
      <c r="GJW15" s="86"/>
      <c r="GJX15" s="86"/>
      <c r="GJY15" s="86"/>
      <c r="GJZ15" s="86"/>
      <c r="GKA15" s="86"/>
      <c r="GKB15" s="86"/>
      <c r="GKC15" s="86"/>
      <c r="GKD15" s="86"/>
      <c r="GKE15" s="86"/>
      <c r="GKF15" s="86"/>
      <c r="GKG15" s="86"/>
      <c r="GKH15" s="86"/>
      <c r="GKI15" s="86"/>
      <c r="GKJ15" s="86"/>
      <c r="GKK15" s="86"/>
      <c r="GKL15" s="86"/>
      <c r="GKM15" s="86"/>
      <c r="GKN15" s="86"/>
      <c r="GKO15" s="86"/>
      <c r="GKP15" s="86"/>
      <c r="GKQ15" s="86"/>
      <c r="GKR15" s="86"/>
      <c r="GKS15" s="86"/>
      <c r="GKT15" s="86"/>
      <c r="GKU15" s="86"/>
      <c r="GKV15" s="86"/>
      <c r="GKW15" s="86"/>
      <c r="GKX15" s="86"/>
      <c r="GKY15" s="86"/>
      <c r="GKZ15" s="86"/>
      <c r="GLA15" s="86"/>
      <c r="GLB15" s="86"/>
      <c r="GLC15" s="86"/>
      <c r="GLD15" s="86"/>
      <c r="GLE15" s="86"/>
      <c r="GLF15" s="86"/>
      <c r="GLG15" s="86"/>
      <c r="GLH15" s="86"/>
      <c r="GLI15" s="86"/>
      <c r="GLJ15" s="86"/>
      <c r="GLK15" s="86"/>
      <c r="GLL15" s="86"/>
      <c r="GLM15" s="86"/>
      <c r="GLN15" s="86"/>
      <c r="GLO15" s="86"/>
      <c r="GLP15" s="86"/>
      <c r="GLQ15" s="86"/>
      <c r="GLR15" s="86"/>
      <c r="GLS15" s="86"/>
      <c r="GLT15" s="86"/>
      <c r="GLU15" s="86"/>
      <c r="GLV15" s="86"/>
      <c r="GLW15" s="86"/>
      <c r="GLX15" s="86"/>
      <c r="GLY15" s="86"/>
      <c r="GLZ15" s="86"/>
      <c r="GMA15" s="86"/>
      <c r="GMB15" s="86"/>
      <c r="GMC15" s="86"/>
      <c r="GMD15" s="86"/>
      <c r="GME15" s="86"/>
      <c r="GMF15" s="86"/>
      <c r="GMG15" s="86"/>
      <c r="GMH15" s="86"/>
      <c r="GMI15" s="86"/>
      <c r="GMJ15" s="86"/>
      <c r="GMK15" s="86"/>
      <c r="GML15" s="86"/>
      <c r="GMM15" s="86"/>
      <c r="GMN15" s="86"/>
      <c r="GMO15" s="86"/>
      <c r="GMP15" s="86"/>
      <c r="GMQ15" s="86"/>
      <c r="GMR15" s="86"/>
      <c r="GMS15" s="86"/>
      <c r="GMT15" s="86"/>
      <c r="GMU15" s="86"/>
      <c r="GMV15" s="86"/>
      <c r="GMW15" s="86"/>
      <c r="GMX15" s="86"/>
      <c r="GMY15" s="86"/>
      <c r="GMZ15" s="86"/>
      <c r="GNA15" s="86"/>
      <c r="GNB15" s="86"/>
      <c r="GNC15" s="86"/>
      <c r="GND15" s="86"/>
      <c r="GNE15" s="86"/>
      <c r="GNF15" s="86"/>
      <c r="GNG15" s="86"/>
      <c r="GNH15" s="86"/>
      <c r="GNI15" s="86"/>
      <c r="GNJ15" s="86"/>
      <c r="GNK15" s="86"/>
      <c r="GNL15" s="86"/>
      <c r="GNM15" s="86"/>
      <c r="GNN15" s="86"/>
      <c r="GNO15" s="86"/>
      <c r="GNP15" s="86"/>
      <c r="GNQ15" s="86"/>
      <c r="GNR15" s="86"/>
      <c r="GNS15" s="86"/>
      <c r="GNT15" s="86"/>
      <c r="GNU15" s="86"/>
      <c r="GNV15" s="86"/>
      <c r="GNW15" s="86"/>
      <c r="GNX15" s="86"/>
      <c r="GNY15" s="86"/>
      <c r="GNZ15" s="86"/>
      <c r="GOA15" s="86"/>
      <c r="GOB15" s="86"/>
      <c r="GOC15" s="86"/>
      <c r="GOD15" s="86"/>
      <c r="GOE15" s="86"/>
      <c r="GOF15" s="86"/>
      <c r="GOG15" s="86"/>
      <c r="GOH15" s="86"/>
      <c r="GOI15" s="86"/>
      <c r="GOJ15" s="86"/>
      <c r="GOK15" s="86"/>
      <c r="GOL15" s="86"/>
      <c r="GOM15" s="86"/>
      <c r="GON15" s="86"/>
      <c r="GOO15" s="86"/>
      <c r="GOP15" s="86"/>
      <c r="GOQ15" s="86"/>
      <c r="GOR15" s="86"/>
      <c r="GOS15" s="86"/>
      <c r="GOT15" s="86"/>
      <c r="GOU15" s="86"/>
      <c r="GOV15" s="86"/>
      <c r="GOW15" s="86"/>
      <c r="GOX15" s="86"/>
      <c r="GOY15" s="86"/>
      <c r="GOZ15" s="86"/>
      <c r="GPA15" s="86"/>
      <c r="GPB15" s="86"/>
      <c r="GPC15" s="86"/>
      <c r="GPD15" s="86"/>
      <c r="GPE15" s="86"/>
      <c r="GPF15" s="86"/>
      <c r="GPG15" s="86"/>
      <c r="GPH15" s="86"/>
      <c r="GPI15" s="86"/>
      <c r="GPJ15" s="86"/>
      <c r="GPK15" s="86"/>
      <c r="GPL15" s="86"/>
      <c r="GPM15" s="86"/>
      <c r="GPN15" s="86"/>
      <c r="GPO15" s="86"/>
      <c r="GPP15" s="86"/>
      <c r="GPQ15" s="86"/>
      <c r="GPR15" s="86"/>
      <c r="GPS15" s="86"/>
      <c r="GPT15" s="86"/>
      <c r="GPU15" s="86"/>
      <c r="GPV15" s="86"/>
      <c r="GPW15" s="86"/>
      <c r="GPX15" s="86"/>
      <c r="GPY15" s="86"/>
      <c r="GPZ15" s="86"/>
      <c r="GQA15" s="86"/>
      <c r="GQB15" s="86"/>
      <c r="GQC15" s="86"/>
      <c r="GQD15" s="86"/>
      <c r="GQE15" s="86"/>
      <c r="GQF15" s="86"/>
      <c r="GQG15" s="86"/>
      <c r="GQH15" s="86"/>
      <c r="GQI15" s="86"/>
      <c r="GQJ15" s="86"/>
      <c r="GQK15" s="86"/>
      <c r="GQL15" s="86"/>
      <c r="GQM15" s="86"/>
      <c r="GQN15" s="86"/>
      <c r="GQO15" s="86"/>
      <c r="GQP15" s="86"/>
      <c r="GQQ15" s="86"/>
      <c r="GQR15" s="86"/>
      <c r="GQS15" s="86"/>
      <c r="GQT15" s="86"/>
      <c r="GQU15" s="86"/>
      <c r="GQV15" s="86"/>
      <c r="GQW15" s="86"/>
      <c r="GQX15" s="86"/>
      <c r="GQY15" s="86"/>
      <c r="GQZ15" s="86"/>
      <c r="GRA15" s="86"/>
      <c r="GRB15" s="86"/>
      <c r="GRC15" s="86"/>
      <c r="GRD15" s="86"/>
      <c r="GRE15" s="86"/>
      <c r="GRF15" s="86"/>
      <c r="GRG15" s="86"/>
      <c r="GRH15" s="86"/>
      <c r="GRI15" s="86"/>
      <c r="GRJ15" s="86"/>
      <c r="GRK15" s="86"/>
      <c r="GRL15" s="86"/>
      <c r="GRM15" s="86"/>
      <c r="GRN15" s="86"/>
      <c r="GRO15" s="86"/>
      <c r="GRP15" s="86"/>
      <c r="GRQ15" s="86"/>
      <c r="GRR15" s="86"/>
      <c r="GRS15" s="86"/>
      <c r="GRT15" s="86"/>
      <c r="GRU15" s="86"/>
      <c r="GRV15" s="86"/>
      <c r="GRW15" s="86"/>
      <c r="GRX15" s="86"/>
      <c r="GRY15" s="86"/>
      <c r="GRZ15" s="86"/>
      <c r="GSA15" s="86"/>
      <c r="GSB15" s="86"/>
      <c r="GSC15" s="86"/>
      <c r="GSD15" s="86"/>
      <c r="GSE15" s="86"/>
      <c r="GSF15" s="86"/>
      <c r="GSG15" s="86"/>
      <c r="GSH15" s="86"/>
      <c r="GSI15" s="86"/>
      <c r="GSJ15" s="86"/>
      <c r="GSK15" s="86"/>
      <c r="GSL15" s="86"/>
      <c r="GSM15" s="86"/>
      <c r="GSN15" s="86"/>
      <c r="GSO15" s="86"/>
      <c r="GSP15" s="86"/>
      <c r="GSQ15" s="86"/>
      <c r="GSR15" s="86"/>
      <c r="GSS15" s="86"/>
      <c r="GST15" s="86"/>
      <c r="GSU15" s="86"/>
      <c r="GSV15" s="86"/>
      <c r="GSW15" s="86"/>
      <c r="GSX15" s="86"/>
      <c r="GSY15" s="86"/>
      <c r="GSZ15" s="86"/>
      <c r="GTA15" s="86"/>
      <c r="GTB15" s="86"/>
      <c r="GTC15" s="86"/>
      <c r="GTD15" s="86"/>
      <c r="GTE15" s="86"/>
      <c r="GTF15" s="86"/>
      <c r="GTG15" s="86"/>
      <c r="GTH15" s="86"/>
      <c r="GTI15" s="86"/>
      <c r="GTJ15" s="86"/>
      <c r="GTK15" s="86"/>
      <c r="GTL15" s="86"/>
      <c r="GTM15" s="86"/>
      <c r="GTN15" s="86"/>
      <c r="GTO15" s="86"/>
      <c r="GTP15" s="86"/>
      <c r="GTQ15" s="86"/>
      <c r="GTR15" s="86"/>
      <c r="GTS15" s="86"/>
      <c r="GTT15" s="86"/>
      <c r="GTU15" s="86"/>
      <c r="GTV15" s="86"/>
      <c r="GTW15" s="86"/>
      <c r="GTX15" s="86"/>
      <c r="GTY15" s="86"/>
      <c r="GTZ15" s="86"/>
      <c r="GUA15" s="86"/>
      <c r="GUB15" s="86"/>
      <c r="GUC15" s="86"/>
      <c r="GUD15" s="86"/>
      <c r="GUE15" s="86"/>
      <c r="GUF15" s="86"/>
      <c r="GUG15" s="86"/>
      <c r="GUH15" s="86"/>
      <c r="GUI15" s="86"/>
      <c r="GUJ15" s="86"/>
      <c r="GUK15" s="86"/>
      <c r="GUL15" s="86"/>
      <c r="GUM15" s="86"/>
      <c r="GUN15" s="86"/>
      <c r="GUO15" s="86"/>
      <c r="GUP15" s="86"/>
      <c r="GUQ15" s="86"/>
      <c r="GUR15" s="86"/>
      <c r="GUS15" s="86"/>
      <c r="GUT15" s="86"/>
      <c r="GUU15" s="86"/>
      <c r="GUV15" s="86"/>
      <c r="GUW15" s="86"/>
      <c r="GUX15" s="86"/>
      <c r="GUY15" s="86"/>
      <c r="GUZ15" s="86"/>
      <c r="GVA15" s="86"/>
      <c r="GVB15" s="86"/>
      <c r="GVC15" s="86"/>
      <c r="GVD15" s="86"/>
      <c r="GVE15" s="86"/>
      <c r="GVF15" s="86"/>
      <c r="GVG15" s="86"/>
      <c r="GVH15" s="86"/>
      <c r="GVI15" s="86"/>
      <c r="GVJ15" s="86"/>
      <c r="GVK15" s="86"/>
      <c r="GVL15" s="86"/>
      <c r="GVM15" s="86"/>
      <c r="GVN15" s="86"/>
      <c r="GVO15" s="86"/>
      <c r="GVP15" s="86"/>
      <c r="GVQ15" s="86"/>
      <c r="GVR15" s="86"/>
      <c r="GVS15" s="86"/>
      <c r="GVT15" s="86"/>
      <c r="GVU15" s="86"/>
      <c r="GVV15" s="86"/>
      <c r="GVW15" s="86"/>
      <c r="GVX15" s="86"/>
      <c r="GVY15" s="86"/>
      <c r="GVZ15" s="86"/>
      <c r="GWA15" s="86"/>
      <c r="GWB15" s="86"/>
      <c r="GWC15" s="86"/>
      <c r="GWD15" s="86"/>
      <c r="GWE15" s="86"/>
      <c r="GWF15" s="86"/>
      <c r="GWG15" s="86"/>
      <c r="GWH15" s="86"/>
      <c r="GWI15" s="86"/>
      <c r="GWJ15" s="86"/>
      <c r="GWK15" s="86"/>
      <c r="GWL15" s="86"/>
      <c r="GWM15" s="86"/>
      <c r="GWN15" s="86"/>
      <c r="GWO15" s="86"/>
      <c r="GWP15" s="86"/>
      <c r="GWQ15" s="86"/>
      <c r="GWR15" s="86"/>
      <c r="GWS15" s="86"/>
      <c r="GWT15" s="86"/>
      <c r="GWU15" s="86"/>
      <c r="GWV15" s="86"/>
      <c r="GWW15" s="86"/>
      <c r="GWX15" s="86"/>
      <c r="GWY15" s="86"/>
      <c r="GWZ15" s="86"/>
      <c r="GXA15" s="86"/>
      <c r="GXB15" s="86"/>
      <c r="GXC15" s="86"/>
      <c r="GXD15" s="86"/>
      <c r="GXE15" s="86"/>
      <c r="GXF15" s="86"/>
      <c r="GXG15" s="86"/>
      <c r="GXH15" s="86"/>
      <c r="GXI15" s="86"/>
      <c r="GXJ15" s="86"/>
      <c r="GXK15" s="86"/>
      <c r="GXL15" s="86"/>
      <c r="GXM15" s="86"/>
      <c r="GXN15" s="86"/>
      <c r="GXO15" s="86"/>
      <c r="GXP15" s="86"/>
      <c r="GXQ15" s="86"/>
      <c r="GXR15" s="86"/>
      <c r="GXS15" s="86"/>
      <c r="GXT15" s="86"/>
      <c r="GXU15" s="86"/>
      <c r="GXV15" s="86"/>
      <c r="GXW15" s="86"/>
      <c r="GXX15" s="86"/>
      <c r="GXY15" s="86"/>
      <c r="GXZ15" s="86"/>
      <c r="GYA15" s="86"/>
      <c r="GYB15" s="86"/>
      <c r="GYC15" s="86"/>
      <c r="GYD15" s="86"/>
      <c r="GYE15" s="86"/>
      <c r="GYF15" s="86"/>
      <c r="GYG15" s="86"/>
      <c r="GYH15" s="86"/>
      <c r="GYI15" s="86"/>
      <c r="GYJ15" s="86"/>
      <c r="GYK15" s="86"/>
      <c r="GYL15" s="86"/>
      <c r="GYM15" s="86"/>
      <c r="GYN15" s="86"/>
      <c r="GYO15" s="86"/>
      <c r="GYP15" s="86"/>
      <c r="GYQ15" s="86"/>
      <c r="GYR15" s="86"/>
      <c r="GYS15" s="86"/>
      <c r="GYT15" s="86"/>
      <c r="GYU15" s="86"/>
      <c r="GYV15" s="86"/>
      <c r="GYW15" s="86"/>
      <c r="GYX15" s="86"/>
      <c r="GYY15" s="86"/>
      <c r="GYZ15" s="86"/>
      <c r="GZA15" s="86"/>
      <c r="GZB15" s="86"/>
      <c r="GZC15" s="86"/>
      <c r="GZD15" s="86"/>
      <c r="GZE15" s="86"/>
      <c r="GZF15" s="86"/>
      <c r="GZG15" s="86"/>
      <c r="GZH15" s="86"/>
      <c r="GZI15" s="86"/>
      <c r="GZJ15" s="86"/>
      <c r="GZK15" s="86"/>
      <c r="GZL15" s="86"/>
      <c r="GZM15" s="86"/>
      <c r="GZN15" s="86"/>
      <c r="GZO15" s="86"/>
      <c r="GZP15" s="86"/>
      <c r="GZQ15" s="86"/>
      <c r="GZR15" s="86"/>
      <c r="GZS15" s="86"/>
      <c r="GZT15" s="86"/>
      <c r="GZU15" s="86"/>
      <c r="GZV15" s="86"/>
      <c r="GZW15" s="86"/>
      <c r="GZX15" s="86"/>
      <c r="GZY15" s="86"/>
      <c r="GZZ15" s="86"/>
      <c r="HAA15" s="86"/>
      <c r="HAB15" s="86"/>
      <c r="HAC15" s="86"/>
      <c r="HAD15" s="86"/>
      <c r="HAE15" s="86"/>
      <c r="HAF15" s="86"/>
      <c r="HAG15" s="86"/>
      <c r="HAH15" s="86"/>
      <c r="HAI15" s="86"/>
      <c r="HAJ15" s="86"/>
      <c r="HAK15" s="86"/>
      <c r="HAL15" s="86"/>
      <c r="HAM15" s="86"/>
      <c r="HAN15" s="86"/>
      <c r="HAO15" s="86"/>
      <c r="HAP15" s="86"/>
      <c r="HAQ15" s="86"/>
      <c r="HAR15" s="86"/>
      <c r="HAS15" s="86"/>
      <c r="HAT15" s="86"/>
      <c r="HAU15" s="86"/>
      <c r="HAV15" s="86"/>
      <c r="HAW15" s="86"/>
      <c r="HAX15" s="86"/>
      <c r="HAY15" s="86"/>
      <c r="HAZ15" s="86"/>
      <c r="HBA15" s="86"/>
      <c r="HBB15" s="86"/>
      <c r="HBC15" s="86"/>
      <c r="HBD15" s="86"/>
      <c r="HBE15" s="86"/>
      <c r="HBF15" s="86"/>
      <c r="HBG15" s="86"/>
      <c r="HBH15" s="86"/>
      <c r="HBI15" s="86"/>
      <c r="HBJ15" s="86"/>
      <c r="HBK15" s="86"/>
      <c r="HBL15" s="86"/>
      <c r="HBM15" s="86"/>
      <c r="HBN15" s="86"/>
      <c r="HBO15" s="86"/>
      <c r="HBP15" s="86"/>
      <c r="HBQ15" s="86"/>
      <c r="HBR15" s="86"/>
      <c r="HBS15" s="86"/>
      <c r="HBT15" s="86"/>
      <c r="HBU15" s="86"/>
      <c r="HBV15" s="86"/>
      <c r="HBW15" s="86"/>
      <c r="HBX15" s="86"/>
      <c r="HBY15" s="86"/>
      <c r="HBZ15" s="86"/>
      <c r="HCA15" s="86"/>
      <c r="HCB15" s="86"/>
      <c r="HCC15" s="86"/>
      <c r="HCD15" s="86"/>
      <c r="HCE15" s="86"/>
      <c r="HCF15" s="86"/>
      <c r="HCG15" s="86"/>
      <c r="HCH15" s="86"/>
      <c r="HCI15" s="86"/>
      <c r="HCJ15" s="86"/>
      <c r="HCK15" s="86"/>
      <c r="HCL15" s="86"/>
      <c r="HCM15" s="86"/>
      <c r="HCN15" s="86"/>
      <c r="HCO15" s="86"/>
      <c r="HCP15" s="86"/>
      <c r="HCQ15" s="86"/>
      <c r="HCR15" s="86"/>
      <c r="HCS15" s="86"/>
      <c r="HCT15" s="86"/>
      <c r="HCU15" s="86"/>
      <c r="HCV15" s="86"/>
      <c r="HCW15" s="86"/>
      <c r="HCX15" s="86"/>
      <c r="HCY15" s="86"/>
      <c r="HCZ15" s="86"/>
      <c r="HDA15" s="86"/>
      <c r="HDB15" s="86"/>
      <c r="HDC15" s="86"/>
      <c r="HDD15" s="86"/>
      <c r="HDE15" s="86"/>
      <c r="HDF15" s="86"/>
      <c r="HDG15" s="86"/>
      <c r="HDH15" s="86"/>
      <c r="HDI15" s="86"/>
      <c r="HDJ15" s="86"/>
      <c r="HDK15" s="86"/>
      <c r="HDL15" s="86"/>
      <c r="HDM15" s="86"/>
      <c r="HDN15" s="86"/>
      <c r="HDO15" s="86"/>
      <c r="HDP15" s="86"/>
      <c r="HDQ15" s="86"/>
      <c r="HDR15" s="86"/>
      <c r="HDS15" s="86"/>
      <c r="HDT15" s="86"/>
      <c r="HDU15" s="86"/>
      <c r="HDV15" s="86"/>
      <c r="HDW15" s="86"/>
      <c r="HDX15" s="86"/>
      <c r="HDY15" s="86"/>
      <c r="HDZ15" s="86"/>
      <c r="HEA15" s="86"/>
      <c r="HEB15" s="86"/>
      <c r="HEC15" s="86"/>
      <c r="HED15" s="86"/>
      <c r="HEE15" s="86"/>
      <c r="HEF15" s="86"/>
      <c r="HEG15" s="86"/>
      <c r="HEH15" s="86"/>
      <c r="HEI15" s="86"/>
      <c r="HEJ15" s="86"/>
      <c r="HEK15" s="86"/>
      <c r="HEL15" s="86"/>
      <c r="HEM15" s="86"/>
      <c r="HEN15" s="86"/>
      <c r="HEO15" s="86"/>
      <c r="HEP15" s="86"/>
      <c r="HEQ15" s="86"/>
      <c r="HER15" s="86"/>
      <c r="HES15" s="86"/>
      <c r="HET15" s="86"/>
      <c r="HEU15" s="86"/>
      <c r="HEV15" s="86"/>
      <c r="HEW15" s="86"/>
      <c r="HEX15" s="86"/>
      <c r="HEY15" s="86"/>
      <c r="HEZ15" s="86"/>
      <c r="HFA15" s="86"/>
      <c r="HFB15" s="86"/>
      <c r="HFC15" s="86"/>
      <c r="HFD15" s="86"/>
      <c r="HFE15" s="86"/>
      <c r="HFF15" s="86"/>
      <c r="HFG15" s="86"/>
      <c r="HFH15" s="86"/>
      <c r="HFI15" s="86"/>
      <c r="HFJ15" s="86"/>
      <c r="HFK15" s="86"/>
      <c r="HFL15" s="86"/>
      <c r="HFM15" s="86"/>
      <c r="HFN15" s="86"/>
      <c r="HFO15" s="86"/>
      <c r="HFP15" s="86"/>
      <c r="HFQ15" s="86"/>
      <c r="HFR15" s="86"/>
      <c r="HFS15" s="86"/>
      <c r="HFT15" s="86"/>
      <c r="HFU15" s="86"/>
      <c r="HFV15" s="86"/>
      <c r="HFW15" s="86"/>
      <c r="HFX15" s="86"/>
      <c r="HFY15" s="86"/>
      <c r="HFZ15" s="86"/>
      <c r="HGA15" s="86"/>
      <c r="HGB15" s="86"/>
      <c r="HGC15" s="86"/>
      <c r="HGD15" s="86"/>
      <c r="HGE15" s="86"/>
      <c r="HGF15" s="86"/>
      <c r="HGG15" s="86"/>
      <c r="HGH15" s="86"/>
      <c r="HGI15" s="86"/>
      <c r="HGJ15" s="86"/>
      <c r="HGK15" s="86"/>
      <c r="HGL15" s="86"/>
      <c r="HGM15" s="86"/>
      <c r="HGN15" s="86"/>
      <c r="HGO15" s="86"/>
      <c r="HGP15" s="86"/>
      <c r="HGQ15" s="86"/>
      <c r="HGR15" s="86"/>
      <c r="HGS15" s="86"/>
      <c r="HGT15" s="86"/>
      <c r="HGU15" s="86"/>
      <c r="HGV15" s="86"/>
      <c r="HGW15" s="86"/>
      <c r="HGX15" s="86"/>
      <c r="HGY15" s="86"/>
      <c r="HGZ15" s="86"/>
      <c r="HHA15" s="86"/>
      <c r="HHB15" s="86"/>
      <c r="HHC15" s="86"/>
      <c r="HHD15" s="86"/>
      <c r="HHE15" s="86"/>
      <c r="HHF15" s="86"/>
      <c r="HHG15" s="86"/>
      <c r="HHH15" s="86"/>
      <c r="HHI15" s="86"/>
      <c r="HHJ15" s="86"/>
      <c r="HHK15" s="86"/>
      <c r="HHL15" s="86"/>
      <c r="HHM15" s="86"/>
      <c r="HHN15" s="86"/>
      <c r="HHO15" s="86"/>
      <c r="HHP15" s="86"/>
      <c r="HHQ15" s="86"/>
      <c r="HHR15" s="86"/>
      <c r="HHS15" s="86"/>
      <c r="HHT15" s="86"/>
      <c r="HHU15" s="86"/>
      <c r="HHV15" s="86"/>
      <c r="HHW15" s="86"/>
      <c r="HHX15" s="86"/>
      <c r="HHY15" s="86"/>
      <c r="HHZ15" s="86"/>
      <c r="HIA15" s="86"/>
      <c r="HIB15" s="86"/>
      <c r="HIC15" s="86"/>
      <c r="HID15" s="86"/>
      <c r="HIE15" s="86"/>
      <c r="HIF15" s="86"/>
      <c r="HIG15" s="86"/>
      <c r="HIH15" s="86"/>
      <c r="HII15" s="86"/>
      <c r="HIJ15" s="86"/>
      <c r="HIK15" s="86"/>
      <c r="HIL15" s="86"/>
      <c r="HIM15" s="86"/>
      <c r="HIN15" s="86"/>
      <c r="HIO15" s="86"/>
      <c r="HIP15" s="86"/>
      <c r="HIQ15" s="86"/>
      <c r="HIR15" s="86"/>
      <c r="HIS15" s="86"/>
      <c r="HIT15" s="86"/>
      <c r="HIU15" s="86"/>
      <c r="HIV15" s="86"/>
      <c r="HIW15" s="86"/>
      <c r="HIX15" s="86"/>
      <c r="HIY15" s="86"/>
      <c r="HIZ15" s="86"/>
      <c r="HJA15" s="86"/>
      <c r="HJB15" s="86"/>
      <c r="HJC15" s="86"/>
      <c r="HJD15" s="86"/>
      <c r="HJE15" s="86"/>
      <c r="HJF15" s="86"/>
      <c r="HJG15" s="86"/>
      <c r="HJH15" s="86"/>
      <c r="HJI15" s="86"/>
      <c r="HJJ15" s="86"/>
      <c r="HJK15" s="86"/>
      <c r="HJL15" s="86"/>
      <c r="HJM15" s="86"/>
      <c r="HJN15" s="86"/>
      <c r="HJO15" s="86"/>
      <c r="HJP15" s="86"/>
      <c r="HJQ15" s="86"/>
      <c r="HJR15" s="86"/>
      <c r="HJS15" s="86"/>
      <c r="HJT15" s="86"/>
      <c r="HJU15" s="86"/>
      <c r="HJV15" s="86"/>
      <c r="HJW15" s="86"/>
      <c r="HJX15" s="86"/>
      <c r="HJY15" s="86"/>
      <c r="HJZ15" s="86"/>
      <c r="HKA15" s="86"/>
      <c r="HKB15" s="86"/>
      <c r="HKC15" s="86"/>
      <c r="HKD15" s="86"/>
      <c r="HKE15" s="86"/>
      <c r="HKF15" s="86"/>
      <c r="HKG15" s="86"/>
      <c r="HKH15" s="86"/>
      <c r="HKI15" s="86"/>
      <c r="HKJ15" s="86"/>
      <c r="HKK15" s="86"/>
      <c r="HKL15" s="86"/>
      <c r="HKM15" s="86"/>
      <c r="HKN15" s="86"/>
      <c r="HKO15" s="86"/>
      <c r="HKP15" s="86"/>
      <c r="HKQ15" s="86"/>
      <c r="HKR15" s="86"/>
      <c r="HKS15" s="86"/>
      <c r="HKT15" s="86"/>
      <c r="HKU15" s="86"/>
      <c r="HKV15" s="86"/>
      <c r="HKW15" s="86"/>
      <c r="HKX15" s="86"/>
      <c r="HKY15" s="86"/>
      <c r="HKZ15" s="86"/>
      <c r="HLA15" s="86"/>
      <c r="HLB15" s="86"/>
      <c r="HLC15" s="86"/>
      <c r="HLD15" s="86"/>
      <c r="HLE15" s="86"/>
      <c r="HLF15" s="86"/>
      <c r="HLG15" s="86"/>
      <c r="HLH15" s="86"/>
      <c r="HLI15" s="86"/>
      <c r="HLJ15" s="86"/>
      <c r="HLK15" s="86"/>
      <c r="HLL15" s="86"/>
      <c r="HLM15" s="86"/>
      <c r="HLN15" s="86"/>
      <c r="HLO15" s="86"/>
      <c r="HLP15" s="86"/>
      <c r="HLQ15" s="86"/>
      <c r="HLR15" s="86"/>
      <c r="HLS15" s="86"/>
      <c r="HLT15" s="86"/>
      <c r="HLU15" s="86"/>
      <c r="HLV15" s="86"/>
      <c r="HLW15" s="86"/>
      <c r="HLX15" s="86"/>
      <c r="HLY15" s="86"/>
      <c r="HLZ15" s="86"/>
      <c r="HMA15" s="86"/>
      <c r="HMB15" s="86"/>
      <c r="HMC15" s="86"/>
      <c r="HMD15" s="86"/>
      <c r="HME15" s="86"/>
      <c r="HMF15" s="86"/>
      <c r="HMG15" s="86"/>
      <c r="HMH15" s="86"/>
      <c r="HMI15" s="86"/>
      <c r="HMJ15" s="86"/>
      <c r="HMK15" s="86"/>
      <c r="HML15" s="86"/>
      <c r="HMM15" s="86"/>
      <c r="HMN15" s="86"/>
      <c r="HMO15" s="86"/>
      <c r="HMP15" s="86"/>
      <c r="HMQ15" s="86"/>
      <c r="HMR15" s="86"/>
      <c r="HMS15" s="86"/>
      <c r="HMT15" s="86"/>
      <c r="HMU15" s="86"/>
      <c r="HMV15" s="86"/>
      <c r="HMW15" s="86"/>
      <c r="HMX15" s="86"/>
      <c r="HMY15" s="86"/>
      <c r="HMZ15" s="86"/>
      <c r="HNA15" s="86"/>
      <c r="HNB15" s="86"/>
      <c r="HNC15" s="86"/>
      <c r="HND15" s="86"/>
      <c r="HNE15" s="86"/>
      <c r="HNF15" s="86"/>
      <c r="HNG15" s="86"/>
      <c r="HNH15" s="86"/>
      <c r="HNI15" s="86"/>
      <c r="HNJ15" s="86"/>
      <c r="HNK15" s="86"/>
      <c r="HNL15" s="86"/>
      <c r="HNM15" s="86"/>
      <c r="HNN15" s="86"/>
      <c r="HNO15" s="86"/>
      <c r="HNP15" s="86"/>
      <c r="HNQ15" s="86"/>
      <c r="HNR15" s="86"/>
      <c r="HNS15" s="86"/>
      <c r="HNT15" s="86"/>
      <c r="HNU15" s="86"/>
      <c r="HNV15" s="86"/>
      <c r="HNW15" s="86"/>
      <c r="HNX15" s="86"/>
      <c r="HNY15" s="86"/>
      <c r="HNZ15" s="86"/>
      <c r="HOA15" s="86"/>
      <c r="HOB15" s="86"/>
      <c r="HOC15" s="86"/>
      <c r="HOD15" s="86"/>
      <c r="HOE15" s="86"/>
      <c r="HOF15" s="86"/>
      <c r="HOG15" s="86"/>
      <c r="HOH15" s="86"/>
      <c r="HOI15" s="86"/>
      <c r="HOJ15" s="86"/>
      <c r="HOK15" s="86"/>
      <c r="HOL15" s="86"/>
      <c r="HOM15" s="86"/>
      <c r="HON15" s="86"/>
      <c r="HOO15" s="86"/>
      <c r="HOP15" s="86"/>
      <c r="HOQ15" s="86"/>
      <c r="HOR15" s="86"/>
      <c r="HOS15" s="86"/>
      <c r="HOT15" s="86"/>
      <c r="HOU15" s="86"/>
      <c r="HOV15" s="86"/>
      <c r="HOW15" s="86"/>
      <c r="HOX15" s="86"/>
      <c r="HOY15" s="86"/>
      <c r="HOZ15" s="86"/>
      <c r="HPA15" s="86"/>
      <c r="HPB15" s="86"/>
      <c r="HPC15" s="86"/>
      <c r="HPD15" s="86"/>
      <c r="HPE15" s="86"/>
      <c r="HPF15" s="86"/>
      <c r="HPG15" s="86"/>
      <c r="HPH15" s="86"/>
      <c r="HPI15" s="86"/>
      <c r="HPJ15" s="86"/>
      <c r="HPK15" s="86"/>
      <c r="HPL15" s="86"/>
      <c r="HPM15" s="86"/>
      <c r="HPN15" s="86"/>
      <c r="HPO15" s="86"/>
      <c r="HPP15" s="86"/>
      <c r="HPQ15" s="86"/>
      <c r="HPR15" s="86"/>
      <c r="HPS15" s="86"/>
      <c r="HPT15" s="86"/>
      <c r="HPU15" s="86"/>
      <c r="HPV15" s="86"/>
      <c r="HPW15" s="86"/>
      <c r="HPX15" s="86"/>
      <c r="HPY15" s="86"/>
      <c r="HPZ15" s="86"/>
      <c r="HQA15" s="86"/>
      <c r="HQB15" s="86"/>
      <c r="HQC15" s="86"/>
      <c r="HQD15" s="86"/>
      <c r="HQE15" s="86"/>
      <c r="HQF15" s="86"/>
      <c r="HQG15" s="86"/>
      <c r="HQH15" s="86"/>
      <c r="HQI15" s="86"/>
      <c r="HQJ15" s="86"/>
      <c r="HQK15" s="86"/>
      <c r="HQL15" s="86"/>
      <c r="HQM15" s="86"/>
      <c r="HQN15" s="86"/>
      <c r="HQO15" s="86"/>
      <c r="HQP15" s="86"/>
      <c r="HQQ15" s="86"/>
      <c r="HQR15" s="86"/>
      <c r="HQS15" s="86"/>
      <c r="HQT15" s="86"/>
      <c r="HQU15" s="86"/>
      <c r="HQV15" s="86"/>
      <c r="HQW15" s="86"/>
      <c r="HQX15" s="86"/>
      <c r="HQY15" s="86"/>
      <c r="HQZ15" s="86"/>
      <c r="HRA15" s="86"/>
      <c r="HRB15" s="86"/>
      <c r="HRC15" s="86"/>
      <c r="HRD15" s="86"/>
      <c r="HRE15" s="86"/>
      <c r="HRF15" s="86"/>
      <c r="HRG15" s="86"/>
      <c r="HRH15" s="86"/>
      <c r="HRI15" s="86"/>
      <c r="HRJ15" s="86"/>
      <c r="HRK15" s="86"/>
      <c r="HRL15" s="86"/>
      <c r="HRM15" s="86"/>
      <c r="HRN15" s="86"/>
      <c r="HRO15" s="86"/>
      <c r="HRP15" s="86"/>
      <c r="HRQ15" s="86"/>
      <c r="HRR15" s="86"/>
      <c r="HRS15" s="86"/>
      <c r="HRT15" s="86"/>
      <c r="HRU15" s="86"/>
      <c r="HRV15" s="86"/>
      <c r="HRW15" s="86"/>
      <c r="HRX15" s="86"/>
      <c r="HRY15" s="86"/>
      <c r="HRZ15" s="86"/>
      <c r="HSA15" s="86"/>
      <c r="HSB15" s="86"/>
      <c r="HSC15" s="86"/>
      <c r="HSD15" s="86"/>
      <c r="HSE15" s="86"/>
      <c r="HSF15" s="86"/>
      <c r="HSG15" s="86"/>
      <c r="HSH15" s="86"/>
      <c r="HSI15" s="86"/>
      <c r="HSJ15" s="86"/>
      <c r="HSK15" s="86"/>
      <c r="HSL15" s="86"/>
      <c r="HSM15" s="86"/>
      <c r="HSN15" s="86"/>
      <c r="HSO15" s="86"/>
      <c r="HSP15" s="86"/>
      <c r="HSQ15" s="86"/>
      <c r="HSR15" s="86"/>
      <c r="HSS15" s="86"/>
      <c r="HST15" s="86"/>
      <c r="HSU15" s="86"/>
      <c r="HSV15" s="86"/>
      <c r="HSW15" s="86"/>
      <c r="HSX15" s="86"/>
      <c r="HSY15" s="86"/>
      <c r="HSZ15" s="86"/>
      <c r="HTA15" s="86"/>
      <c r="HTB15" s="86"/>
      <c r="HTC15" s="86"/>
      <c r="HTD15" s="86"/>
      <c r="HTE15" s="86"/>
      <c r="HTF15" s="86"/>
      <c r="HTG15" s="86"/>
      <c r="HTH15" s="86"/>
      <c r="HTI15" s="86"/>
      <c r="HTJ15" s="86"/>
      <c r="HTK15" s="86"/>
      <c r="HTL15" s="86"/>
      <c r="HTM15" s="86"/>
      <c r="HTN15" s="86"/>
      <c r="HTO15" s="86"/>
      <c r="HTP15" s="86"/>
      <c r="HTQ15" s="86"/>
      <c r="HTR15" s="86"/>
      <c r="HTS15" s="86"/>
      <c r="HTT15" s="86"/>
      <c r="HTU15" s="86"/>
      <c r="HTV15" s="86"/>
      <c r="HTW15" s="86"/>
      <c r="HTX15" s="86"/>
      <c r="HTY15" s="86"/>
      <c r="HTZ15" s="86"/>
      <c r="HUA15" s="86"/>
      <c r="HUB15" s="86"/>
      <c r="HUC15" s="86"/>
      <c r="HUD15" s="86"/>
      <c r="HUE15" s="86"/>
      <c r="HUF15" s="86"/>
      <c r="HUG15" s="86"/>
      <c r="HUH15" s="86"/>
      <c r="HUI15" s="86"/>
      <c r="HUJ15" s="86"/>
      <c r="HUK15" s="86"/>
      <c r="HUL15" s="86"/>
      <c r="HUM15" s="86"/>
      <c r="HUN15" s="86"/>
      <c r="HUO15" s="86"/>
      <c r="HUP15" s="86"/>
      <c r="HUQ15" s="86"/>
      <c r="HUR15" s="86"/>
      <c r="HUS15" s="86"/>
      <c r="HUT15" s="86"/>
      <c r="HUU15" s="86"/>
      <c r="HUV15" s="86"/>
      <c r="HUW15" s="86"/>
      <c r="HUX15" s="86"/>
      <c r="HUY15" s="86"/>
      <c r="HUZ15" s="86"/>
      <c r="HVA15" s="86"/>
      <c r="HVB15" s="86"/>
      <c r="HVC15" s="86"/>
      <c r="HVD15" s="86"/>
      <c r="HVE15" s="86"/>
      <c r="HVF15" s="86"/>
      <c r="HVG15" s="86"/>
      <c r="HVH15" s="86"/>
      <c r="HVI15" s="86"/>
      <c r="HVJ15" s="86"/>
      <c r="HVK15" s="86"/>
      <c r="HVL15" s="86"/>
      <c r="HVM15" s="86"/>
      <c r="HVN15" s="86"/>
      <c r="HVO15" s="86"/>
      <c r="HVP15" s="86"/>
      <c r="HVQ15" s="86"/>
      <c r="HVR15" s="86"/>
      <c r="HVS15" s="86"/>
      <c r="HVT15" s="86"/>
      <c r="HVU15" s="86"/>
      <c r="HVV15" s="86"/>
      <c r="HVW15" s="86"/>
      <c r="HVX15" s="86"/>
      <c r="HVY15" s="86"/>
      <c r="HVZ15" s="86"/>
      <c r="HWA15" s="86"/>
      <c r="HWB15" s="86"/>
      <c r="HWC15" s="86"/>
      <c r="HWD15" s="86"/>
      <c r="HWE15" s="86"/>
      <c r="HWF15" s="86"/>
      <c r="HWG15" s="86"/>
      <c r="HWH15" s="86"/>
      <c r="HWI15" s="86"/>
      <c r="HWJ15" s="86"/>
      <c r="HWK15" s="86"/>
      <c r="HWL15" s="86"/>
      <c r="HWM15" s="86"/>
      <c r="HWN15" s="86"/>
      <c r="HWO15" s="86"/>
      <c r="HWP15" s="86"/>
      <c r="HWQ15" s="86"/>
      <c r="HWR15" s="86"/>
      <c r="HWS15" s="86"/>
      <c r="HWT15" s="86"/>
      <c r="HWU15" s="86"/>
      <c r="HWV15" s="86"/>
      <c r="HWW15" s="86"/>
      <c r="HWX15" s="86"/>
      <c r="HWY15" s="86"/>
      <c r="HWZ15" s="86"/>
      <c r="HXA15" s="86"/>
      <c r="HXB15" s="86"/>
      <c r="HXC15" s="86"/>
      <c r="HXD15" s="86"/>
      <c r="HXE15" s="86"/>
      <c r="HXF15" s="86"/>
      <c r="HXG15" s="86"/>
      <c r="HXH15" s="86"/>
      <c r="HXI15" s="86"/>
      <c r="HXJ15" s="86"/>
      <c r="HXK15" s="86"/>
      <c r="HXL15" s="86"/>
      <c r="HXM15" s="86"/>
      <c r="HXN15" s="86"/>
      <c r="HXO15" s="86"/>
      <c r="HXP15" s="86"/>
      <c r="HXQ15" s="86"/>
      <c r="HXR15" s="86"/>
      <c r="HXS15" s="86"/>
      <c r="HXT15" s="86"/>
      <c r="HXU15" s="86"/>
      <c r="HXV15" s="86"/>
      <c r="HXW15" s="86"/>
      <c r="HXX15" s="86"/>
      <c r="HXY15" s="86"/>
      <c r="HXZ15" s="86"/>
      <c r="HYA15" s="86"/>
      <c r="HYB15" s="86"/>
      <c r="HYC15" s="86"/>
      <c r="HYD15" s="86"/>
      <c r="HYE15" s="86"/>
      <c r="HYF15" s="86"/>
      <c r="HYG15" s="86"/>
      <c r="HYH15" s="86"/>
      <c r="HYI15" s="86"/>
      <c r="HYJ15" s="86"/>
      <c r="HYK15" s="86"/>
      <c r="HYL15" s="86"/>
      <c r="HYM15" s="86"/>
      <c r="HYN15" s="86"/>
      <c r="HYO15" s="86"/>
      <c r="HYP15" s="86"/>
      <c r="HYQ15" s="86"/>
      <c r="HYR15" s="86"/>
      <c r="HYS15" s="86"/>
      <c r="HYT15" s="86"/>
      <c r="HYU15" s="86"/>
      <c r="HYV15" s="86"/>
      <c r="HYW15" s="86"/>
      <c r="HYX15" s="86"/>
      <c r="HYY15" s="86"/>
      <c r="HYZ15" s="86"/>
      <c r="HZA15" s="86"/>
      <c r="HZB15" s="86"/>
      <c r="HZC15" s="86"/>
      <c r="HZD15" s="86"/>
      <c r="HZE15" s="86"/>
      <c r="HZF15" s="86"/>
      <c r="HZG15" s="86"/>
      <c r="HZH15" s="86"/>
      <c r="HZI15" s="86"/>
      <c r="HZJ15" s="86"/>
      <c r="HZK15" s="86"/>
      <c r="HZL15" s="86"/>
      <c r="HZM15" s="86"/>
      <c r="HZN15" s="86"/>
      <c r="HZO15" s="86"/>
      <c r="HZP15" s="86"/>
      <c r="HZQ15" s="86"/>
      <c r="HZR15" s="86"/>
      <c r="HZS15" s="86"/>
      <c r="HZT15" s="86"/>
      <c r="HZU15" s="86"/>
      <c r="HZV15" s="86"/>
      <c r="HZW15" s="86"/>
      <c r="HZX15" s="86"/>
      <c r="HZY15" s="86"/>
      <c r="HZZ15" s="86"/>
      <c r="IAA15" s="86"/>
      <c r="IAB15" s="86"/>
      <c r="IAC15" s="86"/>
      <c r="IAD15" s="86"/>
      <c r="IAE15" s="86"/>
      <c r="IAF15" s="86"/>
      <c r="IAG15" s="86"/>
      <c r="IAH15" s="86"/>
      <c r="IAI15" s="86"/>
      <c r="IAJ15" s="86"/>
      <c r="IAK15" s="86"/>
      <c r="IAL15" s="86"/>
      <c r="IAM15" s="86"/>
      <c r="IAN15" s="86"/>
      <c r="IAO15" s="86"/>
      <c r="IAP15" s="86"/>
      <c r="IAQ15" s="86"/>
      <c r="IAR15" s="86"/>
      <c r="IAS15" s="86"/>
      <c r="IAT15" s="86"/>
      <c r="IAU15" s="86"/>
      <c r="IAV15" s="86"/>
      <c r="IAW15" s="86"/>
      <c r="IAX15" s="86"/>
      <c r="IAY15" s="86"/>
      <c r="IAZ15" s="86"/>
      <c r="IBA15" s="86"/>
      <c r="IBB15" s="86"/>
      <c r="IBC15" s="86"/>
      <c r="IBD15" s="86"/>
      <c r="IBE15" s="86"/>
      <c r="IBF15" s="86"/>
      <c r="IBG15" s="86"/>
      <c r="IBH15" s="86"/>
      <c r="IBI15" s="86"/>
      <c r="IBJ15" s="86"/>
      <c r="IBK15" s="86"/>
      <c r="IBL15" s="86"/>
      <c r="IBM15" s="86"/>
      <c r="IBN15" s="86"/>
      <c r="IBO15" s="86"/>
      <c r="IBP15" s="86"/>
      <c r="IBQ15" s="86"/>
      <c r="IBR15" s="86"/>
      <c r="IBS15" s="86"/>
      <c r="IBT15" s="86"/>
      <c r="IBU15" s="86"/>
      <c r="IBV15" s="86"/>
      <c r="IBW15" s="86"/>
      <c r="IBX15" s="86"/>
      <c r="IBY15" s="86"/>
      <c r="IBZ15" s="86"/>
      <c r="ICA15" s="86"/>
      <c r="ICB15" s="86"/>
      <c r="ICC15" s="86"/>
      <c r="ICD15" s="86"/>
      <c r="ICE15" s="86"/>
      <c r="ICF15" s="86"/>
      <c r="ICG15" s="86"/>
      <c r="ICH15" s="86"/>
      <c r="ICI15" s="86"/>
      <c r="ICJ15" s="86"/>
      <c r="ICK15" s="86"/>
      <c r="ICL15" s="86"/>
      <c r="ICM15" s="86"/>
      <c r="ICN15" s="86"/>
      <c r="ICO15" s="86"/>
      <c r="ICP15" s="86"/>
      <c r="ICQ15" s="86"/>
      <c r="ICR15" s="86"/>
      <c r="ICS15" s="86"/>
      <c r="ICT15" s="86"/>
      <c r="ICU15" s="86"/>
      <c r="ICV15" s="86"/>
      <c r="ICW15" s="86"/>
      <c r="ICX15" s="86"/>
      <c r="ICY15" s="86"/>
      <c r="ICZ15" s="86"/>
      <c r="IDA15" s="86"/>
      <c r="IDB15" s="86"/>
      <c r="IDC15" s="86"/>
      <c r="IDD15" s="86"/>
      <c r="IDE15" s="86"/>
      <c r="IDF15" s="86"/>
      <c r="IDG15" s="86"/>
      <c r="IDH15" s="86"/>
      <c r="IDI15" s="86"/>
      <c r="IDJ15" s="86"/>
      <c r="IDK15" s="86"/>
      <c r="IDL15" s="86"/>
      <c r="IDM15" s="86"/>
      <c r="IDN15" s="86"/>
      <c r="IDO15" s="86"/>
      <c r="IDP15" s="86"/>
      <c r="IDQ15" s="86"/>
      <c r="IDR15" s="86"/>
      <c r="IDS15" s="86"/>
      <c r="IDT15" s="86"/>
      <c r="IDU15" s="86"/>
      <c r="IDV15" s="86"/>
      <c r="IDW15" s="86"/>
      <c r="IDX15" s="86"/>
      <c r="IDY15" s="86"/>
      <c r="IDZ15" s="86"/>
      <c r="IEA15" s="86"/>
      <c r="IEB15" s="86"/>
      <c r="IEC15" s="86"/>
      <c r="IED15" s="86"/>
      <c r="IEE15" s="86"/>
      <c r="IEF15" s="86"/>
      <c r="IEG15" s="86"/>
      <c r="IEH15" s="86"/>
      <c r="IEI15" s="86"/>
      <c r="IEJ15" s="86"/>
      <c r="IEK15" s="86"/>
      <c r="IEL15" s="86"/>
      <c r="IEM15" s="86"/>
      <c r="IEN15" s="86"/>
      <c r="IEO15" s="86"/>
      <c r="IEP15" s="86"/>
      <c r="IEQ15" s="86"/>
      <c r="IER15" s="86"/>
      <c r="IES15" s="86"/>
      <c r="IET15" s="86"/>
      <c r="IEU15" s="86"/>
      <c r="IEV15" s="86"/>
      <c r="IEW15" s="86"/>
      <c r="IEX15" s="86"/>
      <c r="IEY15" s="86"/>
      <c r="IEZ15" s="86"/>
      <c r="IFA15" s="86"/>
      <c r="IFB15" s="86"/>
      <c r="IFC15" s="86"/>
      <c r="IFD15" s="86"/>
      <c r="IFE15" s="86"/>
      <c r="IFF15" s="86"/>
      <c r="IFG15" s="86"/>
      <c r="IFH15" s="86"/>
      <c r="IFI15" s="86"/>
      <c r="IFJ15" s="86"/>
      <c r="IFK15" s="86"/>
      <c r="IFL15" s="86"/>
      <c r="IFM15" s="86"/>
      <c r="IFN15" s="86"/>
      <c r="IFO15" s="86"/>
      <c r="IFP15" s="86"/>
      <c r="IFQ15" s="86"/>
      <c r="IFR15" s="86"/>
      <c r="IFS15" s="86"/>
      <c r="IFT15" s="86"/>
      <c r="IFU15" s="86"/>
      <c r="IFV15" s="86"/>
      <c r="IFW15" s="86"/>
      <c r="IFX15" s="86"/>
      <c r="IFY15" s="86"/>
      <c r="IFZ15" s="86"/>
      <c r="IGA15" s="86"/>
      <c r="IGB15" s="86"/>
      <c r="IGC15" s="86"/>
      <c r="IGD15" s="86"/>
      <c r="IGE15" s="86"/>
      <c r="IGF15" s="86"/>
      <c r="IGG15" s="86"/>
      <c r="IGH15" s="86"/>
      <c r="IGI15" s="86"/>
      <c r="IGJ15" s="86"/>
      <c r="IGK15" s="86"/>
      <c r="IGL15" s="86"/>
      <c r="IGM15" s="86"/>
      <c r="IGN15" s="86"/>
      <c r="IGO15" s="86"/>
      <c r="IGP15" s="86"/>
      <c r="IGQ15" s="86"/>
      <c r="IGR15" s="86"/>
      <c r="IGS15" s="86"/>
      <c r="IGT15" s="86"/>
      <c r="IGU15" s="86"/>
      <c r="IGV15" s="86"/>
      <c r="IGW15" s="86"/>
      <c r="IGX15" s="86"/>
      <c r="IGY15" s="86"/>
      <c r="IGZ15" s="86"/>
      <c r="IHA15" s="86"/>
      <c r="IHB15" s="86"/>
      <c r="IHC15" s="86"/>
      <c r="IHD15" s="86"/>
      <c r="IHE15" s="86"/>
      <c r="IHF15" s="86"/>
      <c r="IHG15" s="86"/>
      <c r="IHH15" s="86"/>
      <c r="IHI15" s="86"/>
      <c r="IHJ15" s="86"/>
      <c r="IHK15" s="86"/>
      <c r="IHL15" s="86"/>
      <c r="IHM15" s="86"/>
      <c r="IHN15" s="86"/>
      <c r="IHO15" s="86"/>
      <c r="IHP15" s="86"/>
      <c r="IHQ15" s="86"/>
      <c r="IHR15" s="86"/>
      <c r="IHS15" s="86"/>
      <c r="IHT15" s="86"/>
      <c r="IHU15" s="86"/>
      <c r="IHV15" s="86"/>
      <c r="IHW15" s="86"/>
      <c r="IHX15" s="86"/>
      <c r="IHY15" s="86"/>
      <c r="IHZ15" s="86"/>
      <c r="IIA15" s="86"/>
      <c r="IIB15" s="86"/>
      <c r="IIC15" s="86"/>
      <c r="IID15" s="86"/>
      <c r="IIE15" s="86"/>
      <c r="IIF15" s="86"/>
      <c r="IIG15" s="86"/>
      <c r="IIH15" s="86"/>
      <c r="III15" s="86"/>
      <c r="IIJ15" s="86"/>
      <c r="IIK15" s="86"/>
      <c r="IIL15" s="86"/>
      <c r="IIM15" s="86"/>
      <c r="IIN15" s="86"/>
      <c r="IIO15" s="86"/>
      <c r="IIP15" s="86"/>
      <c r="IIQ15" s="86"/>
      <c r="IIR15" s="86"/>
      <c r="IIS15" s="86"/>
      <c r="IIT15" s="86"/>
      <c r="IIU15" s="86"/>
      <c r="IIV15" s="86"/>
      <c r="IIW15" s="86"/>
      <c r="IIX15" s="86"/>
      <c r="IIY15" s="86"/>
      <c r="IIZ15" s="86"/>
      <c r="IJA15" s="86"/>
      <c r="IJB15" s="86"/>
      <c r="IJC15" s="86"/>
      <c r="IJD15" s="86"/>
      <c r="IJE15" s="86"/>
      <c r="IJF15" s="86"/>
      <c r="IJG15" s="86"/>
      <c r="IJH15" s="86"/>
      <c r="IJI15" s="86"/>
      <c r="IJJ15" s="86"/>
      <c r="IJK15" s="86"/>
      <c r="IJL15" s="86"/>
      <c r="IJM15" s="86"/>
      <c r="IJN15" s="86"/>
      <c r="IJO15" s="86"/>
      <c r="IJP15" s="86"/>
      <c r="IJQ15" s="86"/>
      <c r="IJR15" s="86"/>
      <c r="IJS15" s="86"/>
      <c r="IJT15" s="86"/>
      <c r="IJU15" s="86"/>
      <c r="IJV15" s="86"/>
      <c r="IJW15" s="86"/>
      <c r="IJX15" s="86"/>
      <c r="IJY15" s="86"/>
      <c r="IJZ15" s="86"/>
      <c r="IKA15" s="86"/>
      <c r="IKB15" s="86"/>
      <c r="IKC15" s="86"/>
      <c r="IKD15" s="86"/>
      <c r="IKE15" s="86"/>
      <c r="IKF15" s="86"/>
      <c r="IKG15" s="86"/>
      <c r="IKH15" s="86"/>
      <c r="IKI15" s="86"/>
      <c r="IKJ15" s="86"/>
      <c r="IKK15" s="86"/>
      <c r="IKL15" s="86"/>
      <c r="IKM15" s="86"/>
      <c r="IKN15" s="86"/>
      <c r="IKO15" s="86"/>
      <c r="IKP15" s="86"/>
      <c r="IKQ15" s="86"/>
      <c r="IKR15" s="86"/>
      <c r="IKS15" s="86"/>
      <c r="IKT15" s="86"/>
      <c r="IKU15" s="86"/>
      <c r="IKV15" s="86"/>
      <c r="IKW15" s="86"/>
      <c r="IKX15" s="86"/>
      <c r="IKY15" s="86"/>
      <c r="IKZ15" s="86"/>
      <c r="ILA15" s="86"/>
      <c r="ILB15" s="86"/>
      <c r="ILC15" s="86"/>
      <c r="ILD15" s="86"/>
      <c r="ILE15" s="86"/>
      <c r="ILF15" s="86"/>
      <c r="ILG15" s="86"/>
      <c r="ILH15" s="86"/>
      <c r="ILI15" s="86"/>
      <c r="ILJ15" s="86"/>
      <c r="ILK15" s="86"/>
      <c r="ILL15" s="86"/>
      <c r="ILM15" s="86"/>
      <c r="ILN15" s="86"/>
      <c r="ILO15" s="86"/>
      <c r="ILP15" s="86"/>
      <c r="ILQ15" s="86"/>
      <c r="ILR15" s="86"/>
      <c r="ILS15" s="86"/>
      <c r="ILT15" s="86"/>
      <c r="ILU15" s="86"/>
      <c r="ILV15" s="86"/>
      <c r="ILW15" s="86"/>
      <c r="ILX15" s="86"/>
      <c r="ILY15" s="86"/>
      <c r="ILZ15" s="86"/>
      <c r="IMA15" s="86"/>
      <c r="IMB15" s="86"/>
      <c r="IMC15" s="86"/>
      <c r="IMD15" s="86"/>
      <c r="IME15" s="86"/>
      <c r="IMF15" s="86"/>
      <c r="IMG15" s="86"/>
      <c r="IMH15" s="86"/>
      <c r="IMI15" s="86"/>
      <c r="IMJ15" s="86"/>
      <c r="IMK15" s="86"/>
      <c r="IML15" s="86"/>
      <c r="IMM15" s="86"/>
      <c r="IMN15" s="86"/>
      <c r="IMO15" s="86"/>
      <c r="IMP15" s="86"/>
      <c r="IMQ15" s="86"/>
      <c r="IMR15" s="86"/>
      <c r="IMS15" s="86"/>
      <c r="IMT15" s="86"/>
      <c r="IMU15" s="86"/>
      <c r="IMV15" s="86"/>
      <c r="IMW15" s="86"/>
      <c r="IMX15" s="86"/>
      <c r="IMY15" s="86"/>
      <c r="IMZ15" s="86"/>
      <c r="INA15" s="86"/>
      <c r="INB15" s="86"/>
      <c r="INC15" s="86"/>
      <c r="IND15" s="86"/>
      <c r="INE15" s="86"/>
      <c r="INF15" s="86"/>
      <c r="ING15" s="86"/>
      <c r="INH15" s="86"/>
      <c r="INI15" s="86"/>
      <c r="INJ15" s="86"/>
      <c r="INK15" s="86"/>
      <c r="INL15" s="86"/>
      <c r="INM15" s="86"/>
      <c r="INN15" s="86"/>
      <c r="INO15" s="86"/>
      <c r="INP15" s="86"/>
      <c r="INQ15" s="86"/>
      <c r="INR15" s="86"/>
      <c r="INS15" s="86"/>
      <c r="INT15" s="86"/>
      <c r="INU15" s="86"/>
      <c r="INV15" s="86"/>
      <c r="INW15" s="86"/>
      <c r="INX15" s="86"/>
      <c r="INY15" s="86"/>
      <c r="INZ15" s="86"/>
      <c r="IOA15" s="86"/>
      <c r="IOB15" s="86"/>
      <c r="IOC15" s="86"/>
      <c r="IOD15" s="86"/>
      <c r="IOE15" s="86"/>
      <c r="IOF15" s="86"/>
      <c r="IOG15" s="86"/>
      <c r="IOH15" s="86"/>
      <c r="IOI15" s="86"/>
      <c r="IOJ15" s="86"/>
      <c r="IOK15" s="86"/>
      <c r="IOL15" s="86"/>
      <c r="IOM15" s="86"/>
      <c r="ION15" s="86"/>
      <c r="IOO15" s="86"/>
      <c r="IOP15" s="86"/>
      <c r="IOQ15" s="86"/>
      <c r="IOR15" s="86"/>
      <c r="IOS15" s="86"/>
      <c r="IOT15" s="86"/>
      <c r="IOU15" s="86"/>
      <c r="IOV15" s="86"/>
      <c r="IOW15" s="86"/>
      <c r="IOX15" s="86"/>
      <c r="IOY15" s="86"/>
      <c r="IOZ15" s="86"/>
      <c r="IPA15" s="86"/>
      <c r="IPB15" s="86"/>
      <c r="IPC15" s="86"/>
      <c r="IPD15" s="86"/>
      <c r="IPE15" s="86"/>
      <c r="IPF15" s="86"/>
      <c r="IPG15" s="86"/>
      <c r="IPH15" s="86"/>
      <c r="IPI15" s="86"/>
      <c r="IPJ15" s="86"/>
      <c r="IPK15" s="86"/>
      <c r="IPL15" s="86"/>
      <c r="IPM15" s="86"/>
      <c r="IPN15" s="86"/>
      <c r="IPO15" s="86"/>
      <c r="IPP15" s="86"/>
      <c r="IPQ15" s="86"/>
      <c r="IPR15" s="86"/>
      <c r="IPS15" s="86"/>
      <c r="IPT15" s="86"/>
      <c r="IPU15" s="86"/>
      <c r="IPV15" s="86"/>
      <c r="IPW15" s="86"/>
      <c r="IPX15" s="86"/>
      <c r="IPY15" s="86"/>
      <c r="IPZ15" s="86"/>
      <c r="IQA15" s="86"/>
      <c r="IQB15" s="86"/>
      <c r="IQC15" s="86"/>
      <c r="IQD15" s="86"/>
      <c r="IQE15" s="86"/>
      <c r="IQF15" s="86"/>
      <c r="IQG15" s="86"/>
      <c r="IQH15" s="86"/>
      <c r="IQI15" s="86"/>
      <c r="IQJ15" s="86"/>
      <c r="IQK15" s="86"/>
      <c r="IQL15" s="86"/>
      <c r="IQM15" s="86"/>
      <c r="IQN15" s="86"/>
      <c r="IQO15" s="86"/>
      <c r="IQP15" s="86"/>
      <c r="IQQ15" s="86"/>
      <c r="IQR15" s="86"/>
      <c r="IQS15" s="86"/>
      <c r="IQT15" s="86"/>
      <c r="IQU15" s="86"/>
      <c r="IQV15" s="86"/>
      <c r="IQW15" s="86"/>
      <c r="IQX15" s="86"/>
      <c r="IQY15" s="86"/>
      <c r="IQZ15" s="86"/>
      <c r="IRA15" s="86"/>
      <c r="IRB15" s="86"/>
      <c r="IRC15" s="86"/>
      <c r="IRD15" s="86"/>
      <c r="IRE15" s="86"/>
      <c r="IRF15" s="86"/>
      <c r="IRG15" s="86"/>
      <c r="IRH15" s="86"/>
      <c r="IRI15" s="86"/>
      <c r="IRJ15" s="86"/>
      <c r="IRK15" s="86"/>
      <c r="IRL15" s="86"/>
      <c r="IRM15" s="86"/>
      <c r="IRN15" s="86"/>
      <c r="IRO15" s="86"/>
      <c r="IRP15" s="86"/>
      <c r="IRQ15" s="86"/>
      <c r="IRR15" s="86"/>
      <c r="IRS15" s="86"/>
      <c r="IRT15" s="86"/>
      <c r="IRU15" s="86"/>
      <c r="IRV15" s="86"/>
      <c r="IRW15" s="86"/>
      <c r="IRX15" s="86"/>
      <c r="IRY15" s="86"/>
      <c r="IRZ15" s="86"/>
      <c r="ISA15" s="86"/>
      <c r="ISB15" s="86"/>
      <c r="ISC15" s="86"/>
      <c r="ISD15" s="86"/>
      <c r="ISE15" s="86"/>
      <c r="ISF15" s="86"/>
      <c r="ISG15" s="86"/>
      <c r="ISH15" s="86"/>
      <c r="ISI15" s="86"/>
      <c r="ISJ15" s="86"/>
      <c r="ISK15" s="86"/>
      <c r="ISL15" s="86"/>
      <c r="ISM15" s="86"/>
      <c r="ISN15" s="86"/>
      <c r="ISO15" s="86"/>
      <c r="ISP15" s="86"/>
      <c r="ISQ15" s="86"/>
      <c r="ISR15" s="86"/>
      <c r="ISS15" s="86"/>
      <c r="IST15" s="86"/>
      <c r="ISU15" s="86"/>
      <c r="ISV15" s="86"/>
      <c r="ISW15" s="86"/>
      <c r="ISX15" s="86"/>
      <c r="ISY15" s="86"/>
      <c r="ISZ15" s="86"/>
      <c r="ITA15" s="86"/>
      <c r="ITB15" s="86"/>
      <c r="ITC15" s="86"/>
      <c r="ITD15" s="86"/>
      <c r="ITE15" s="86"/>
      <c r="ITF15" s="86"/>
      <c r="ITG15" s="86"/>
      <c r="ITH15" s="86"/>
      <c r="ITI15" s="86"/>
      <c r="ITJ15" s="86"/>
      <c r="ITK15" s="86"/>
      <c r="ITL15" s="86"/>
      <c r="ITM15" s="86"/>
      <c r="ITN15" s="86"/>
      <c r="ITO15" s="86"/>
      <c r="ITP15" s="86"/>
      <c r="ITQ15" s="86"/>
      <c r="ITR15" s="86"/>
      <c r="ITS15" s="86"/>
      <c r="ITT15" s="86"/>
      <c r="ITU15" s="86"/>
      <c r="ITV15" s="86"/>
      <c r="ITW15" s="86"/>
      <c r="ITX15" s="86"/>
      <c r="ITY15" s="86"/>
      <c r="ITZ15" s="86"/>
      <c r="IUA15" s="86"/>
      <c r="IUB15" s="86"/>
      <c r="IUC15" s="86"/>
      <c r="IUD15" s="86"/>
      <c r="IUE15" s="86"/>
      <c r="IUF15" s="86"/>
      <c r="IUG15" s="86"/>
      <c r="IUH15" s="86"/>
      <c r="IUI15" s="86"/>
      <c r="IUJ15" s="86"/>
      <c r="IUK15" s="86"/>
      <c r="IUL15" s="86"/>
      <c r="IUM15" s="86"/>
      <c r="IUN15" s="86"/>
      <c r="IUO15" s="86"/>
      <c r="IUP15" s="86"/>
      <c r="IUQ15" s="86"/>
      <c r="IUR15" s="86"/>
      <c r="IUS15" s="86"/>
      <c r="IUT15" s="86"/>
      <c r="IUU15" s="86"/>
      <c r="IUV15" s="86"/>
      <c r="IUW15" s="86"/>
      <c r="IUX15" s="86"/>
      <c r="IUY15" s="86"/>
      <c r="IUZ15" s="86"/>
      <c r="IVA15" s="86"/>
      <c r="IVB15" s="86"/>
      <c r="IVC15" s="86"/>
      <c r="IVD15" s="86"/>
      <c r="IVE15" s="86"/>
      <c r="IVF15" s="86"/>
      <c r="IVG15" s="86"/>
      <c r="IVH15" s="86"/>
      <c r="IVI15" s="86"/>
      <c r="IVJ15" s="86"/>
      <c r="IVK15" s="86"/>
      <c r="IVL15" s="86"/>
      <c r="IVM15" s="86"/>
      <c r="IVN15" s="86"/>
      <c r="IVO15" s="86"/>
      <c r="IVP15" s="86"/>
      <c r="IVQ15" s="86"/>
      <c r="IVR15" s="86"/>
      <c r="IVS15" s="86"/>
      <c r="IVT15" s="86"/>
      <c r="IVU15" s="86"/>
      <c r="IVV15" s="86"/>
      <c r="IVW15" s="86"/>
      <c r="IVX15" s="86"/>
      <c r="IVY15" s="86"/>
      <c r="IVZ15" s="86"/>
      <c r="IWA15" s="86"/>
      <c r="IWB15" s="86"/>
      <c r="IWC15" s="86"/>
      <c r="IWD15" s="86"/>
      <c r="IWE15" s="86"/>
      <c r="IWF15" s="86"/>
      <c r="IWG15" s="86"/>
      <c r="IWH15" s="86"/>
      <c r="IWI15" s="86"/>
      <c r="IWJ15" s="86"/>
      <c r="IWK15" s="86"/>
      <c r="IWL15" s="86"/>
      <c r="IWM15" s="86"/>
      <c r="IWN15" s="86"/>
      <c r="IWO15" s="86"/>
      <c r="IWP15" s="86"/>
      <c r="IWQ15" s="86"/>
      <c r="IWR15" s="86"/>
      <c r="IWS15" s="86"/>
      <c r="IWT15" s="86"/>
      <c r="IWU15" s="86"/>
      <c r="IWV15" s="86"/>
      <c r="IWW15" s="86"/>
      <c r="IWX15" s="86"/>
      <c r="IWY15" s="86"/>
      <c r="IWZ15" s="86"/>
      <c r="IXA15" s="86"/>
      <c r="IXB15" s="86"/>
      <c r="IXC15" s="86"/>
      <c r="IXD15" s="86"/>
      <c r="IXE15" s="86"/>
      <c r="IXF15" s="86"/>
      <c r="IXG15" s="86"/>
      <c r="IXH15" s="86"/>
      <c r="IXI15" s="86"/>
      <c r="IXJ15" s="86"/>
      <c r="IXK15" s="86"/>
      <c r="IXL15" s="86"/>
      <c r="IXM15" s="86"/>
      <c r="IXN15" s="86"/>
      <c r="IXO15" s="86"/>
      <c r="IXP15" s="86"/>
      <c r="IXQ15" s="86"/>
      <c r="IXR15" s="86"/>
      <c r="IXS15" s="86"/>
      <c r="IXT15" s="86"/>
      <c r="IXU15" s="86"/>
      <c r="IXV15" s="86"/>
      <c r="IXW15" s="86"/>
      <c r="IXX15" s="86"/>
      <c r="IXY15" s="86"/>
      <c r="IXZ15" s="86"/>
      <c r="IYA15" s="86"/>
      <c r="IYB15" s="86"/>
      <c r="IYC15" s="86"/>
      <c r="IYD15" s="86"/>
      <c r="IYE15" s="86"/>
      <c r="IYF15" s="86"/>
      <c r="IYG15" s="86"/>
      <c r="IYH15" s="86"/>
      <c r="IYI15" s="86"/>
      <c r="IYJ15" s="86"/>
      <c r="IYK15" s="86"/>
      <c r="IYL15" s="86"/>
      <c r="IYM15" s="86"/>
      <c r="IYN15" s="86"/>
      <c r="IYO15" s="86"/>
      <c r="IYP15" s="86"/>
      <c r="IYQ15" s="86"/>
      <c r="IYR15" s="86"/>
      <c r="IYS15" s="86"/>
      <c r="IYT15" s="86"/>
      <c r="IYU15" s="86"/>
      <c r="IYV15" s="86"/>
      <c r="IYW15" s="86"/>
      <c r="IYX15" s="86"/>
      <c r="IYY15" s="86"/>
      <c r="IYZ15" s="86"/>
      <c r="IZA15" s="86"/>
      <c r="IZB15" s="86"/>
      <c r="IZC15" s="86"/>
      <c r="IZD15" s="86"/>
      <c r="IZE15" s="86"/>
      <c r="IZF15" s="86"/>
      <c r="IZG15" s="86"/>
      <c r="IZH15" s="86"/>
      <c r="IZI15" s="86"/>
      <c r="IZJ15" s="86"/>
      <c r="IZK15" s="86"/>
      <c r="IZL15" s="86"/>
      <c r="IZM15" s="86"/>
      <c r="IZN15" s="86"/>
      <c r="IZO15" s="86"/>
      <c r="IZP15" s="86"/>
      <c r="IZQ15" s="86"/>
      <c r="IZR15" s="86"/>
      <c r="IZS15" s="86"/>
      <c r="IZT15" s="86"/>
      <c r="IZU15" s="86"/>
      <c r="IZV15" s="86"/>
      <c r="IZW15" s="86"/>
      <c r="IZX15" s="86"/>
      <c r="IZY15" s="86"/>
      <c r="IZZ15" s="86"/>
      <c r="JAA15" s="86"/>
      <c r="JAB15" s="86"/>
      <c r="JAC15" s="86"/>
      <c r="JAD15" s="86"/>
      <c r="JAE15" s="86"/>
      <c r="JAF15" s="86"/>
      <c r="JAG15" s="86"/>
      <c r="JAH15" s="86"/>
      <c r="JAI15" s="86"/>
      <c r="JAJ15" s="86"/>
      <c r="JAK15" s="86"/>
      <c r="JAL15" s="86"/>
      <c r="JAM15" s="86"/>
      <c r="JAN15" s="86"/>
      <c r="JAO15" s="86"/>
      <c r="JAP15" s="86"/>
      <c r="JAQ15" s="86"/>
      <c r="JAR15" s="86"/>
      <c r="JAS15" s="86"/>
      <c r="JAT15" s="86"/>
      <c r="JAU15" s="86"/>
      <c r="JAV15" s="86"/>
      <c r="JAW15" s="86"/>
      <c r="JAX15" s="86"/>
      <c r="JAY15" s="86"/>
      <c r="JAZ15" s="86"/>
      <c r="JBA15" s="86"/>
      <c r="JBB15" s="86"/>
      <c r="JBC15" s="86"/>
      <c r="JBD15" s="86"/>
      <c r="JBE15" s="86"/>
      <c r="JBF15" s="86"/>
      <c r="JBG15" s="86"/>
      <c r="JBH15" s="86"/>
      <c r="JBI15" s="86"/>
      <c r="JBJ15" s="86"/>
      <c r="JBK15" s="86"/>
      <c r="JBL15" s="86"/>
      <c r="JBM15" s="86"/>
      <c r="JBN15" s="86"/>
      <c r="JBO15" s="86"/>
      <c r="JBP15" s="86"/>
      <c r="JBQ15" s="86"/>
      <c r="JBR15" s="86"/>
      <c r="JBS15" s="86"/>
      <c r="JBT15" s="86"/>
      <c r="JBU15" s="86"/>
      <c r="JBV15" s="86"/>
      <c r="JBW15" s="86"/>
      <c r="JBX15" s="86"/>
      <c r="JBY15" s="86"/>
      <c r="JBZ15" s="86"/>
      <c r="JCA15" s="86"/>
      <c r="JCB15" s="86"/>
      <c r="JCC15" s="86"/>
      <c r="JCD15" s="86"/>
      <c r="JCE15" s="86"/>
      <c r="JCF15" s="86"/>
      <c r="JCG15" s="86"/>
      <c r="JCH15" s="86"/>
      <c r="JCI15" s="86"/>
      <c r="JCJ15" s="86"/>
      <c r="JCK15" s="86"/>
      <c r="JCL15" s="86"/>
      <c r="JCM15" s="86"/>
      <c r="JCN15" s="86"/>
      <c r="JCO15" s="86"/>
      <c r="JCP15" s="86"/>
      <c r="JCQ15" s="86"/>
      <c r="JCR15" s="86"/>
      <c r="JCS15" s="86"/>
      <c r="JCT15" s="86"/>
      <c r="JCU15" s="86"/>
      <c r="JCV15" s="86"/>
      <c r="JCW15" s="86"/>
      <c r="JCX15" s="86"/>
      <c r="JCY15" s="86"/>
      <c r="JCZ15" s="86"/>
      <c r="JDA15" s="86"/>
      <c r="JDB15" s="86"/>
      <c r="JDC15" s="86"/>
      <c r="JDD15" s="86"/>
      <c r="JDE15" s="86"/>
      <c r="JDF15" s="86"/>
      <c r="JDG15" s="86"/>
      <c r="JDH15" s="86"/>
      <c r="JDI15" s="86"/>
      <c r="JDJ15" s="86"/>
      <c r="JDK15" s="86"/>
      <c r="JDL15" s="86"/>
      <c r="JDM15" s="86"/>
      <c r="JDN15" s="86"/>
      <c r="JDO15" s="86"/>
      <c r="JDP15" s="86"/>
      <c r="JDQ15" s="86"/>
      <c r="JDR15" s="86"/>
      <c r="JDS15" s="86"/>
      <c r="JDT15" s="86"/>
      <c r="JDU15" s="86"/>
      <c r="JDV15" s="86"/>
      <c r="JDW15" s="86"/>
      <c r="JDX15" s="86"/>
      <c r="JDY15" s="86"/>
      <c r="JDZ15" s="86"/>
      <c r="JEA15" s="86"/>
      <c r="JEB15" s="86"/>
      <c r="JEC15" s="86"/>
      <c r="JED15" s="86"/>
      <c r="JEE15" s="86"/>
      <c r="JEF15" s="86"/>
      <c r="JEG15" s="86"/>
      <c r="JEH15" s="86"/>
      <c r="JEI15" s="86"/>
      <c r="JEJ15" s="86"/>
      <c r="JEK15" s="86"/>
      <c r="JEL15" s="86"/>
      <c r="JEM15" s="86"/>
      <c r="JEN15" s="86"/>
      <c r="JEO15" s="86"/>
      <c r="JEP15" s="86"/>
      <c r="JEQ15" s="86"/>
      <c r="JER15" s="86"/>
      <c r="JES15" s="86"/>
      <c r="JET15" s="86"/>
      <c r="JEU15" s="86"/>
      <c r="JEV15" s="86"/>
      <c r="JEW15" s="86"/>
      <c r="JEX15" s="86"/>
      <c r="JEY15" s="86"/>
      <c r="JEZ15" s="86"/>
      <c r="JFA15" s="86"/>
      <c r="JFB15" s="86"/>
      <c r="JFC15" s="86"/>
      <c r="JFD15" s="86"/>
      <c r="JFE15" s="86"/>
      <c r="JFF15" s="86"/>
      <c r="JFG15" s="86"/>
      <c r="JFH15" s="86"/>
      <c r="JFI15" s="86"/>
      <c r="JFJ15" s="86"/>
      <c r="JFK15" s="86"/>
      <c r="JFL15" s="86"/>
      <c r="JFM15" s="86"/>
      <c r="JFN15" s="86"/>
      <c r="JFO15" s="86"/>
      <c r="JFP15" s="86"/>
      <c r="JFQ15" s="86"/>
      <c r="JFR15" s="86"/>
      <c r="JFS15" s="86"/>
      <c r="JFT15" s="86"/>
      <c r="JFU15" s="86"/>
      <c r="JFV15" s="86"/>
      <c r="JFW15" s="86"/>
      <c r="JFX15" s="86"/>
      <c r="JFY15" s="86"/>
      <c r="JFZ15" s="86"/>
      <c r="JGA15" s="86"/>
      <c r="JGB15" s="86"/>
      <c r="JGC15" s="86"/>
      <c r="JGD15" s="86"/>
      <c r="JGE15" s="86"/>
      <c r="JGF15" s="86"/>
      <c r="JGG15" s="86"/>
      <c r="JGH15" s="86"/>
      <c r="JGI15" s="86"/>
      <c r="JGJ15" s="86"/>
      <c r="JGK15" s="86"/>
      <c r="JGL15" s="86"/>
      <c r="JGM15" s="86"/>
      <c r="JGN15" s="86"/>
      <c r="JGO15" s="86"/>
      <c r="JGP15" s="86"/>
      <c r="JGQ15" s="86"/>
      <c r="JGR15" s="86"/>
      <c r="JGS15" s="86"/>
      <c r="JGT15" s="86"/>
      <c r="JGU15" s="86"/>
      <c r="JGV15" s="86"/>
      <c r="JGW15" s="86"/>
      <c r="JGX15" s="86"/>
      <c r="JGY15" s="86"/>
      <c r="JGZ15" s="86"/>
      <c r="JHA15" s="86"/>
      <c r="JHB15" s="86"/>
      <c r="JHC15" s="86"/>
      <c r="JHD15" s="86"/>
      <c r="JHE15" s="86"/>
      <c r="JHF15" s="86"/>
      <c r="JHG15" s="86"/>
      <c r="JHH15" s="86"/>
      <c r="JHI15" s="86"/>
      <c r="JHJ15" s="86"/>
      <c r="JHK15" s="86"/>
      <c r="JHL15" s="86"/>
      <c r="JHM15" s="86"/>
      <c r="JHN15" s="86"/>
      <c r="JHO15" s="86"/>
      <c r="JHP15" s="86"/>
      <c r="JHQ15" s="86"/>
      <c r="JHR15" s="86"/>
      <c r="JHS15" s="86"/>
      <c r="JHT15" s="86"/>
      <c r="JHU15" s="86"/>
      <c r="JHV15" s="86"/>
      <c r="JHW15" s="86"/>
      <c r="JHX15" s="86"/>
      <c r="JHY15" s="86"/>
      <c r="JHZ15" s="86"/>
      <c r="JIA15" s="86"/>
      <c r="JIB15" s="86"/>
      <c r="JIC15" s="86"/>
      <c r="JID15" s="86"/>
      <c r="JIE15" s="86"/>
      <c r="JIF15" s="86"/>
      <c r="JIG15" s="86"/>
      <c r="JIH15" s="86"/>
      <c r="JII15" s="86"/>
      <c r="JIJ15" s="86"/>
      <c r="JIK15" s="86"/>
      <c r="JIL15" s="86"/>
      <c r="JIM15" s="86"/>
      <c r="JIN15" s="86"/>
      <c r="JIO15" s="86"/>
      <c r="JIP15" s="86"/>
      <c r="JIQ15" s="86"/>
      <c r="JIR15" s="86"/>
      <c r="JIS15" s="86"/>
      <c r="JIT15" s="86"/>
      <c r="JIU15" s="86"/>
      <c r="JIV15" s="86"/>
      <c r="JIW15" s="86"/>
      <c r="JIX15" s="86"/>
      <c r="JIY15" s="86"/>
      <c r="JIZ15" s="86"/>
      <c r="JJA15" s="86"/>
      <c r="JJB15" s="86"/>
      <c r="JJC15" s="86"/>
      <c r="JJD15" s="86"/>
      <c r="JJE15" s="86"/>
      <c r="JJF15" s="86"/>
      <c r="JJG15" s="86"/>
      <c r="JJH15" s="86"/>
      <c r="JJI15" s="86"/>
      <c r="JJJ15" s="86"/>
      <c r="JJK15" s="86"/>
      <c r="JJL15" s="86"/>
      <c r="JJM15" s="86"/>
      <c r="JJN15" s="86"/>
      <c r="JJO15" s="86"/>
      <c r="JJP15" s="86"/>
      <c r="JJQ15" s="86"/>
      <c r="JJR15" s="86"/>
      <c r="JJS15" s="86"/>
      <c r="JJT15" s="86"/>
      <c r="JJU15" s="86"/>
      <c r="JJV15" s="86"/>
      <c r="JJW15" s="86"/>
      <c r="JJX15" s="86"/>
      <c r="JJY15" s="86"/>
      <c r="JJZ15" s="86"/>
      <c r="JKA15" s="86"/>
      <c r="JKB15" s="86"/>
      <c r="JKC15" s="86"/>
      <c r="JKD15" s="86"/>
      <c r="JKE15" s="86"/>
      <c r="JKF15" s="86"/>
      <c r="JKG15" s="86"/>
      <c r="JKH15" s="86"/>
      <c r="JKI15" s="86"/>
      <c r="JKJ15" s="86"/>
      <c r="JKK15" s="86"/>
      <c r="JKL15" s="86"/>
      <c r="JKM15" s="86"/>
      <c r="JKN15" s="86"/>
      <c r="JKO15" s="86"/>
      <c r="JKP15" s="86"/>
      <c r="JKQ15" s="86"/>
      <c r="JKR15" s="86"/>
      <c r="JKS15" s="86"/>
      <c r="JKT15" s="86"/>
      <c r="JKU15" s="86"/>
      <c r="JKV15" s="86"/>
      <c r="JKW15" s="86"/>
      <c r="JKX15" s="86"/>
      <c r="JKY15" s="86"/>
      <c r="JKZ15" s="86"/>
      <c r="JLA15" s="86"/>
      <c r="JLB15" s="86"/>
      <c r="JLC15" s="86"/>
      <c r="JLD15" s="86"/>
      <c r="JLE15" s="86"/>
      <c r="JLF15" s="86"/>
      <c r="JLG15" s="86"/>
      <c r="JLH15" s="86"/>
      <c r="JLI15" s="86"/>
      <c r="JLJ15" s="86"/>
      <c r="JLK15" s="86"/>
      <c r="JLL15" s="86"/>
      <c r="JLM15" s="86"/>
      <c r="JLN15" s="86"/>
      <c r="JLO15" s="86"/>
      <c r="JLP15" s="86"/>
      <c r="JLQ15" s="86"/>
      <c r="JLR15" s="86"/>
      <c r="JLS15" s="86"/>
      <c r="JLT15" s="86"/>
      <c r="JLU15" s="86"/>
      <c r="JLV15" s="86"/>
      <c r="JLW15" s="86"/>
      <c r="JLX15" s="86"/>
      <c r="JLY15" s="86"/>
      <c r="JLZ15" s="86"/>
      <c r="JMA15" s="86"/>
      <c r="JMB15" s="86"/>
      <c r="JMC15" s="86"/>
      <c r="JMD15" s="86"/>
      <c r="JME15" s="86"/>
      <c r="JMF15" s="86"/>
      <c r="JMG15" s="86"/>
      <c r="JMH15" s="86"/>
      <c r="JMI15" s="86"/>
      <c r="JMJ15" s="86"/>
      <c r="JMK15" s="86"/>
      <c r="JML15" s="86"/>
      <c r="JMM15" s="86"/>
      <c r="JMN15" s="86"/>
      <c r="JMO15" s="86"/>
      <c r="JMP15" s="86"/>
      <c r="JMQ15" s="86"/>
      <c r="JMR15" s="86"/>
      <c r="JMS15" s="86"/>
      <c r="JMT15" s="86"/>
      <c r="JMU15" s="86"/>
      <c r="JMV15" s="86"/>
      <c r="JMW15" s="86"/>
      <c r="JMX15" s="86"/>
      <c r="JMY15" s="86"/>
      <c r="JMZ15" s="86"/>
      <c r="JNA15" s="86"/>
      <c r="JNB15" s="86"/>
      <c r="JNC15" s="86"/>
      <c r="JND15" s="86"/>
      <c r="JNE15" s="86"/>
      <c r="JNF15" s="86"/>
      <c r="JNG15" s="86"/>
      <c r="JNH15" s="86"/>
      <c r="JNI15" s="86"/>
      <c r="JNJ15" s="86"/>
      <c r="JNK15" s="86"/>
      <c r="JNL15" s="86"/>
      <c r="JNM15" s="86"/>
      <c r="JNN15" s="86"/>
      <c r="JNO15" s="86"/>
      <c r="JNP15" s="86"/>
      <c r="JNQ15" s="86"/>
      <c r="JNR15" s="86"/>
      <c r="JNS15" s="86"/>
      <c r="JNT15" s="86"/>
      <c r="JNU15" s="86"/>
      <c r="JNV15" s="86"/>
      <c r="JNW15" s="86"/>
      <c r="JNX15" s="86"/>
      <c r="JNY15" s="86"/>
      <c r="JNZ15" s="86"/>
      <c r="JOA15" s="86"/>
      <c r="JOB15" s="86"/>
      <c r="JOC15" s="86"/>
      <c r="JOD15" s="86"/>
      <c r="JOE15" s="86"/>
      <c r="JOF15" s="86"/>
      <c r="JOG15" s="86"/>
      <c r="JOH15" s="86"/>
      <c r="JOI15" s="86"/>
      <c r="JOJ15" s="86"/>
      <c r="JOK15" s="86"/>
      <c r="JOL15" s="86"/>
      <c r="JOM15" s="86"/>
      <c r="JON15" s="86"/>
      <c r="JOO15" s="86"/>
      <c r="JOP15" s="86"/>
      <c r="JOQ15" s="86"/>
      <c r="JOR15" s="86"/>
      <c r="JOS15" s="86"/>
      <c r="JOT15" s="86"/>
      <c r="JOU15" s="86"/>
      <c r="JOV15" s="86"/>
      <c r="JOW15" s="86"/>
      <c r="JOX15" s="86"/>
      <c r="JOY15" s="86"/>
      <c r="JOZ15" s="86"/>
      <c r="JPA15" s="86"/>
      <c r="JPB15" s="86"/>
      <c r="JPC15" s="86"/>
      <c r="JPD15" s="86"/>
      <c r="JPE15" s="86"/>
      <c r="JPF15" s="86"/>
      <c r="JPG15" s="86"/>
      <c r="JPH15" s="86"/>
      <c r="JPI15" s="86"/>
      <c r="JPJ15" s="86"/>
      <c r="JPK15" s="86"/>
      <c r="JPL15" s="86"/>
      <c r="JPM15" s="86"/>
      <c r="JPN15" s="86"/>
      <c r="JPO15" s="86"/>
      <c r="JPP15" s="86"/>
      <c r="JPQ15" s="86"/>
      <c r="JPR15" s="86"/>
      <c r="JPS15" s="86"/>
      <c r="JPT15" s="86"/>
      <c r="JPU15" s="86"/>
      <c r="JPV15" s="86"/>
      <c r="JPW15" s="86"/>
      <c r="JPX15" s="86"/>
      <c r="JPY15" s="86"/>
      <c r="JPZ15" s="86"/>
      <c r="JQA15" s="86"/>
      <c r="JQB15" s="86"/>
      <c r="JQC15" s="86"/>
      <c r="JQD15" s="86"/>
      <c r="JQE15" s="86"/>
      <c r="JQF15" s="86"/>
      <c r="JQG15" s="86"/>
      <c r="JQH15" s="86"/>
      <c r="JQI15" s="86"/>
      <c r="JQJ15" s="86"/>
      <c r="JQK15" s="86"/>
      <c r="JQL15" s="86"/>
      <c r="JQM15" s="86"/>
      <c r="JQN15" s="86"/>
      <c r="JQO15" s="86"/>
      <c r="JQP15" s="86"/>
      <c r="JQQ15" s="86"/>
      <c r="JQR15" s="86"/>
      <c r="JQS15" s="86"/>
      <c r="JQT15" s="86"/>
      <c r="JQU15" s="86"/>
      <c r="JQV15" s="86"/>
      <c r="JQW15" s="86"/>
      <c r="JQX15" s="86"/>
      <c r="JQY15" s="86"/>
      <c r="JQZ15" s="86"/>
      <c r="JRA15" s="86"/>
      <c r="JRB15" s="86"/>
      <c r="JRC15" s="86"/>
      <c r="JRD15" s="86"/>
      <c r="JRE15" s="86"/>
      <c r="JRF15" s="86"/>
      <c r="JRG15" s="86"/>
      <c r="JRH15" s="86"/>
      <c r="JRI15" s="86"/>
      <c r="JRJ15" s="86"/>
      <c r="JRK15" s="86"/>
      <c r="JRL15" s="86"/>
      <c r="JRM15" s="86"/>
      <c r="JRN15" s="86"/>
      <c r="JRO15" s="86"/>
      <c r="JRP15" s="86"/>
      <c r="JRQ15" s="86"/>
      <c r="JRR15" s="86"/>
      <c r="JRS15" s="86"/>
      <c r="JRT15" s="86"/>
      <c r="JRU15" s="86"/>
      <c r="JRV15" s="86"/>
      <c r="JRW15" s="86"/>
      <c r="JRX15" s="86"/>
      <c r="JRY15" s="86"/>
      <c r="JRZ15" s="86"/>
      <c r="JSA15" s="86"/>
      <c r="JSB15" s="86"/>
      <c r="JSC15" s="86"/>
      <c r="JSD15" s="86"/>
      <c r="JSE15" s="86"/>
      <c r="JSF15" s="86"/>
      <c r="JSG15" s="86"/>
      <c r="JSH15" s="86"/>
      <c r="JSI15" s="86"/>
      <c r="JSJ15" s="86"/>
      <c r="JSK15" s="86"/>
      <c r="JSL15" s="86"/>
      <c r="JSM15" s="86"/>
      <c r="JSN15" s="86"/>
      <c r="JSO15" s="86"/>
      <c r="JSP15" s="86"/>
      <c r="JSQ15" s="86"/>
      <c r="JSR15" s="86"/>
      <c r="JSS15" s="86"/>
      <c r="JST15" s="86"/>
      <c r="JSU15" s="86"/>
      <c r="JSV15" s="86"/>
      <c r="JSW15" s="86"/>
      <c r="JSX15" s="86"/>
      <c r="JSY15" s="86"/>
      <c r="JSZ15" s="86"/>
      <c r="JTA15" s="86"/>
      <c r="JTB15" s="86"/>
      <c r="JTC15" s="86"/>
      <c r="JTD15" s="86"/>
      <c r="JTE15" s="86"/>
      <c r="JTF15" s="86"/>
      <c r="JTG15" s="86"/>
      <c r="JTH15" s="86"/>
      <c r="JTI15" s="86"/>
      <c r="JTJ15" s="86"/>
      <c r="JTK15" s="86"/>
      <c r="JTL15" s="86"/>
      <c r="JTM15" s="86"/>
      <c r="JTN15" s="86"/>
      <c r="JTO15" s="86"/>
      <c r="JTP15" s="86"/>
      <c r="JTQ15" s="86"/>
      <c r="JTR15" s="86"/>
      <c r="JTS15" s="86"/>
      <c r="JTT15" s="86"/>
      <c r="JTU15" s="86"/>
      <c r="JTV15" s="86"/>
      <c r="JTW15" s="86"/>
      <c r="JTX15" s="86"/>
      <c r="JTY15" s="86"/>
      <c r="JTZ15" s="86"/>
      <c r="JUA15" s="86"/>
      <c r="JUB15" s="86"/>
      <c r="JUC15" s="86"/>
      <c r="JUD15" s="86"/>
      <c r="JUE15" s="86"/>
      <c r="JUF15" s="86"/>
      <c r="JUG15" s="86"/>
      <c r="JUH15" s="86"/>
      <c r="JUI15" s="86"/>
      <c r="JUJ15" s="86"/>
      <c r="JUK15" s="86"/>
      <c r="JUL15" s="86"/>
      <c r="JUM15" s="86"/>
      <c r="JUN15" s="86"/>
      <c r="JUO15" s="86"/>
      <c r="JUP15" s="86"/>
      <c r="JUQ15" s="86"/>
      <c r="JUR15" s="86"/>
      <c r="JUS15" s="86"/>
      <c r="JUT15" s="86"/>
      <c r="JUU15" s="86"/>
      <c r="JUV15" s="86"/>
      <c r="JUW15" s="86"/>
      <c r="JUX15" s="86"/>
      <c r="JUY15" s="86"/>
      <c r="JUZ15" s="86"/>
      <c r="JVA15" s="86"/>
      <c r="JVB15" s="86"/>
      <c r="JVC15" s="86"/>
      <c r="JVD15" s="86"/>
      <c r="JVE15" s="86"/>
      <c r="JVF15" s="86"/>
      <c r="JVG15" s="86"/>
      <c r="JVH15" s="86"/>
      <c r="JVI15" s="86"/>
      <c r="JVJ15" s="86"/>
      <c r="JVK15" s="86"/>
      <c r="JVL15" s="86"/>
      <c r="JVM15" s="86"/>
      <c r="JVN15" s="86"/>
      <c r="JVO15" s="86"/>
      <c r="JVP15" s="86"/>
      <c r="JVQ15" s="86"/>
      <c r="JVR15" s="86"/>
      <c r="JVS15" s="86"/>
      <c r="JVT15" s="86"/>
      <c r="JVU15" s="86"/>
      <c r="JVV15" s="86"/>
      <c r="JVW15" s="86"/>
      <c r="JVX15" s="86"/>
      <c r="JVY15" s="86"/>
      <c r="JVZ15" s="86"/>
      <c r="JWA15" s="86"/>
      <c r="JWB15" s="86"/>
      <c r="JWC15" s="86"/>
      <c r="JWD15" s="86"/>
      <c r="JWE15" s="86"/>
      <c r="JWF15" s="86"/>
      <c r="JWG15" s="86"/>
      <c r="JWH15" s="86"/>
      <c r="JWI15" s="86"/>
      <c r="JWJ15" s="86"/>
      <c r="JWK15" s="86"/>
      <c r="JWL15" s="86"/>
      <c r="JWM15" s="86"/>
      <c r="JWN15" s="86"/>
      <c r="JWO15" s="86"/>
      <c r="JWP15" s="86"/>
      <c r="JWQ15" s="86"/>
      <c r="JWR15" s="86"/>
      <c r="JWS15" s="86"/>
      <c r="JWT15" s="86"/>
      <c r="JWU15" s="86"/>
      <c r="JWV15" s="86"/>
      <c r="JWW15" s="86"/>
      <c r="JWX15" s="86"/>
      <c r="JWY15" s="86"/>
      <c r="JWZ15" s="86"/>
      <c r="JXA15" s="86"/>
      <c r="JXB15" s="86"/>
      <c r="JXC15" s="86"/>
      <c r="JXD15" s="86"/>
      <c r="JXE15" s="86"/>
      <c r="JXF15" s="86"/>
      <c r="JXG15" s="86"/>
      <c r="JXH15" s="86"/>
      <c r="JXI15" s="86"/>
      <c r="JXJ15" s="86"/>
      <c r="JXK15" s="86"/>
      <c r="JXL15" s="86"/>
      <c r="JXM15" s="86"/>
      <c r="JXN15" s="86"/>
      <c r="JXO15" s="86"/>
      <c r="JXP15" s="86"/>
      <c r="JXQ15" s="86"/>
      <c r="JXR15" s="86"/>
      <c r="JXS15" s="86"/>
      <c r="JXT15" s="86"/>
      <c r="JXU15" s="86"/>
      <c r="JXV15" s="86"/>
      <c r="JXW15" s="86"/>
      <c r="JXX15" s="86"/>
      <c r="JXY15" s="86"/>
      <c r="JXZ15" s="86"/>
      <c r="JYA15" s="86"/>
      <c r="JYB15" s="86"/>
      <c r="JYC15" s="86"/>
      <c r="JYD15" s="86"/>
      <c r="JYE15" s="86"/>
      <c r="JYF15" s="86"/>
      <c r="JYG15" s="86"/>
      <c r="JYH15" s="86"/>
      <c r="JYI15" s="86"/>
      <c r="JYJ15" s="86"/>
      <c r="JYK15" s="86"/>
      <c r="JYL15" s="86"/>
      <c r="JYM15" s="86"/>
      <c r="JYN15" s="86"/>
      <c r="JYO15" s="86"/>
      <c r="JYP15" s="86"/>
      <c r="JYQ15" s="86"/>
      <c r="JYR15" s="86"/>
      <c r="JYS15" s="86"/>
      <c r="JYT15" s="86"/>
      <c r="JYU15" s="86"/>
      <c r="JYV15" s="86"/>
      <c r="JYW15" s="86"/>
      <c r="JYX15" s="86"/>
      <c r="JYY15" s="86"/>
      <c r="JYZ15" s="86"/>
      <c r="JZA15" s="86"/>
      <c r="JZB15" s="86"/>
      <c r="JZC15" s="86"/>
      <c r="JZD15" s="86"/>
      <c r="JZE15" s="86"/>
      <c r="JZF15" s="86"/>
      <c r="JZG15" s="86"/>
      <c r="JZH15" s="86"/>
      <c r="JZI15" s="86"/>
      <c r="JZJ15" s="86"/>
      <c r="JZK15" s="86"/>
      <c r="JZL15" s="86"/>
      <c r="JZM15" s="86"/>
      <c r="JZN15" s="86"/>
      <c r="JZO15" s="86"/>
      <c r="JZP15" s="86"/>
      <c r="JZQ15" s="86"/>
      <c r="JZR15" s="86"/>
      <c r="JZS15" s="86"/>
      <c r="JZT15" s="86"/>
      <c r="JZU15" s="86"/>
      <c r="JZV15" s="86"/>
      <c r="JZW15" s="86"/>
      <c r="JZX15" s="86"/>
      <c r="JZY15" s="86"/>
      <c r="JZZ15" s="86"/>
      <c r="KAA15" s="86"/>
      <c r="KAB15" s="86"/>
      <c r="KAC15" s="86"/>
      <c r="KAD15" s="86"/>
      <c r="KAE15" s="86"/>
      <c r="KAF15" s="86"/>
      <c r="KAG15" s="86"/>
      <c r="KAH15" s="86"/>
      <c r="KAI15" s="86"/>
      <c r="KAJ15" s="86"/>
      <c r="KAK15" s="86"/>
      <c r="KAL15" s="86"/>
      <c r="KAM15" s="86"/>
      <c r="KAN15" s="86"/>
      <c r="KAO15" s="86"/>
      <c r="KAP15" s="86"/>
      <c r="KAQ15" s="86"/>
      <c r="KAR15" s="86"/>
      <c r="KAS15" s="86"/>
      <c r="KAT15" s="86"/>
      <c r="KAU15" s="86"/>
      <c r="KAV15" s="86"/>
      <c r="KAW15" s="86"/>
      <c r="KAX15" s="86"/>
      <c r="KAY15" s="86"/>
      <c r="KAZ15" s="86"/>
      <c r="KBA15" s="86"/>
      <c r="KBB15" s="86"/>
      <c r="KBC15" s="86"/>
      <c r="KBD15" s="86"/>
      <c r="KBE15" s="86"/>
      <c r="KBF15" s="86"/>
      <c r="KBG15" s="86"/>
      <c r="KBH15" s="86"/>
      <c r="KBI15" s="86"/>
      <c r="KBJ15" s="86"/>
      <c r="KBK15" s="86"/>
      <c r="KBL15" s="86"/>
      <c r="KBM15" s="86"/>
      <c r="KBN15" s="86"/>
      <c r="KBO15" s="86"/>
      <c r="KBP15" s="86"/>
      <c r="KBQ15" s="86"/>
      <c r="KBR15" s="86"/>
      <c r="KBS15" s="86"/>
      <c r="KBT15" s="86"/>
      <c r="KBU15" s="86"/>
      <c r="KBV15" s="86"/>
      <c r="KBW15" s="86"/>
      <c r="KBX15" s="86"/>
      <c r="KBY15" s="86"/>
      <c r="KBZ15" s="86"/>
      <c r="KCA15" s="86"/>
      <c r="KCB15" s="86"/>
      <c r="KCC15" s="86"/>
      <c r="KCD15" s="86"/>
      <c r="KCE15" s="86"/>
      <c r="KCF15" s="86"/>
      <c r="KCG15" s="86"/>
      <c r="KCH15" s="86"/>
      <c r="KCI15" s="86"/>
      <c r="KCJ15" s="86"/>
      <c r="KCK15" s="86"/>
      <c r="KCL15" s="86"/>
      <c r="KCM15" s="86"/>
      <c r="KCN15" s="86"/>
      <c r="KCO15" s="86"/>
      <c r="KCP15" s="86"/>
      <c r="KCQ15" s="86"/>
      <c r="KCR15" s="86"/>
      <c r="KCS15" s="86"/>
      <c r="KCT15" s="86"/>
      <c r="KCU15" s="86"/>
      <c r="KCV15" s="86"/>
      <c r="KCW15" s="86"/>
      <c r="KCX15" s="86"/>
      <c r="KCY15" s="86"/>
      <c r="KCZ15" s="86"/>
      <c r="KDA15" s="86"/>
      <c r="KDB15" s="86"/>
      <c r="KDC15" s="86"/>
      <c r="KDD15" s="86"/>
      <c r="KDE15" s="86"/>
      <c r="KDF15" s="86"/>
      <c r="KDG15" s="86"/>
      <c r="KDH15" s="86"/>
      <c r="KDI15" s="86"/>
      <c r="KDJ15" s="86"/>
      <c r="KDK15" s="86"/>
      <c r="KDL15" s="86"/>
      <c r="KDM15" s="86"/>
      <c r="KDN15" s="86"/>
      <c r="KDO15" s="86"/>
      <c r="KDP15" s="86"/>
      <c r="KDQ15" s="86"/>
      <c r="KDR15" s="86"/>
      <c r="KDS15" s="86"/>
      <c r="KDT15" s="86"/>
      <c r="KDU15" s="86"/>
      <c r="KDV15" s="86"/>
      <c r="KDW15" s="86"/>
      <c r="KDX15" s="86"/>
      <c r="KDY15" s="86"/>
      <c r="KDZ15" s="86"/>
      <c r="KEA15" s="86"/>
      <c r="KEB15" s="86"/>
      <c r="KEC15" s="86"/>
      <c r="KED15" s="86"/>
      <c r="KEE15" s="86"/>
      <c r="KEF15" s="86"/>
      <c r="KEG15" s="86"/>
      <c r="KEH15" s="86"/>
      <c r="KEI15" s="86"/>
      <c r="KEJ15" s="86"/>
      <c r="KEK15" s="86"/>
      <c r="KEL15" s="86"/>
      <c r="KEM15" s="86"/>
      <c r="KEN15" s="86"/>
      <c r="KEO15" s="86"/>
      <c r="KEP15" s="86"/>
      <c r="KEQ15" s="86"/>
      <c r="KER15" s="86"/>
      <c r="KES15" s="86"/>
      <c r="KET15" s="86"/>
      <c r="KEU15" s="86"/>
      <c r="KEV15" s="86"/>
      <c r="KEW15" s="86"/>
      <c r="KEX15" s="86"/>
      <c r="KEY15" s="86"/>
      <c r="KEZ15" s="86"/>
      <c r="KFA15" s="86"/>
      <c r="KFB15" s="86"/>
      <c r="KFC15" s="86"/>
      <c r="KFD15" s="86"/>
      <c r="KFE15" s="86"/>
      <c r="KFF15" s="86"/>
      <c r="KFG15" s="86"/>
      <c r="KFH15" s="86"/>
      <c r="KFI15" s="86"/>
      <c r="KFJ15" s="86"/>
      <c r="KFK15" s="86"/>
      <c r="KFL15" s="86"/>
      <c r="KFM15" s="86"/>
      <c r="KFN15" s="86"/>
      <c r="KFO15" s="86"/>
      <c r="KFP15" s="86"/>
      <c r="KFQ15" s="86"/>
      <c r="KFR15" s="86"/>
      <c r="KFS15" s="86"/>
      <c r="KFT15" s="86"/>
      <c r="KFU15" s="86"/>
      <c r="KFV15" s="86"/>
      <c r="KFW15" s="86"/>
      <c r="KFX15" s="86"/>
      <c r="KFY15" s="86"/>
      <c r="KFZ15" s="86"/>
      <c r="KGA15" s="86"/>
      <c r="KGB15" s="86"/>
      <c r="KGC15" s="86"/>
      <c r="KGD15" s="86"/>
      <c r="KGE15" s="86"/>
      <c r="KGF15" s="86"/>
      <c r="KGG15" s="86"/>
      <c r="KGH15" s="86"/>
      <c r="KGI15" s="86"/>
      <c r="KGJ15" s="86"/>
      <c r="KGK15" s="86"/>
      <c r="KGL15" s="86"/>
      <c r="KGM15" s="86"/>
      <c r="KGN15" s="86"/>
      <c r="KGO15" s="86"/>
      <c r="KGP15" s="86"/>
      <c r="KGQ15" s="86"/>
      <c r="KGR15" s="86"/>
      <c r="KGS15" s="86"/>
      <c r="KGT15" s="86"/>
      <c r="KGU15" s="86"/>
      <c r="KGV15" s="86"/>
      <c r="KGW15" s="86"/>
      <c r="KGX15" s="86"/>
      <c r="KGY15" s="86"/>
      <c r="KGZ15" s="86"/>
      <c r="KHA15" s="86"/>
      <c r="KHB15" s="86"/>
      <c r="KHC15" s="86"/>
      <c r="KHD15" s="86"/>
      <c r="KHE15" s="86"/>
      <c r="KHF15" s="86"/>
      <c r="KHG15" s="86"/>
      <c r="KHH15" s="86"/>
      <c r="KHI15" s="86"/>
      <c r="KHJ15" s="86"/>
      <c r="KHK15" s="86"/>
      <c r="KHL15" s="86"/>
      <c r="KHM15" s="86"/>
      <c r="KHN15" s="86"/>
      <c r="KHO15" s="86"/>
      <c r="KHP15" s="86"/>
      <c r="KHQ15" s="86"/>
      <c r="KHR15" s="86"/>
      <c r="KHS15" s="86"/>
      <c r="KHT15" s="86"/>
      <c r="KHU15" s="86"/>
      <c r="KHV15" s="86"/>
      <c r="KHW15" s="86"/>
      <c r="KHX15" s="86"/>
      <c r="KHY15" s="86"/>
      <c r="KHZ15" s="86"/>
      <c r="KIA15" s="86"/>
      <c r="KIB15" s="86"/>
      <c r="KIC15" s="86"/>
      <c r="KID15" s="86"/>
      <c r="KIE15" s="86"/>
      <c r="KIF15" s="86"/>
      <c r="KIG15" s="86"/>
      <c r="KIH15" s="86"/>
      <c r="KII15" s="86"/>
      <c r="KIJ15" s="86"/>
      <c r="KIK15" s="86"/>
      <c r="KIL15" s="86"/>
      <c r="KIM15" s="86"/>
      <c r="KIN15" s="86"/>
      <c r="KIO15" s="86"/>
      <c r="KIP15" s="86"/>
      <c r="KIQ15" s="86"/>
      <c r="KIR15" s="86"/>
      <c r="KIS15" s="86"/>
      <c r="KIT15" s="86"/>
      <c r="KIU15" s="86"/>
      <c r="KIV15" s="86"/>
      <c r="KIW15" s="86"/>
      <c r="KIX15" s="86"/>
      <c r="KIY15" s="86"/>
      <c r="KIZ15" s="86"/>
      <c r="KJA15" s="86"/>
      <c r="KJB15" s="86"/>
      <c r="KJC15" s="86"/>
      <c r="KJD15" s="86"/>
      <c r="KJE15" s="86"/>
      <c r="KJF15" s="86"/>
      <c r="KJG15" s="86"/>
      <c r="KJH15" s="86"/>
      <c r="KJI15" s="86"/>
      <c r="KJJ15" s="86"/>
      <c r="KJK15" s="86"/>
      <c r="KJL15" s="86"/>
      <c r="KJM15" s="86"/>
      <c r="KJN15" s="86"/>
      <c r="KJO15" s="86"/>
      <c r="KJP15" s="86"/>
      <c r="KJQ15" s="86"/>
      <c r="KJR15" s="86"/>
      <c r="KJS15" s="86"/>
      <c r="KJT15" s="86"/>
      <c r="KJU15" s="86"/>
      <c r="KJV15" s="86"/>
      <c r="KJW15" s="86"/>
      <c r="KJX15" s="86"/>
      <c r="KJY15" s="86"/>
      <c r="KJZ15" s="86"/>
      <c r="KKA15" s="86"/>
      <c r="KKB15" s="86"/>
      <c r="KKC15" s="86"/>
      <c r="KKD15" s="86"/>
      <c r="KKE15" s="86"/>
      <c r="KKF15" s="86"/>
      <c r="KKG15" s="86"/>
      <c r="KKH15" s="86"/>
      <c r="KKI15" s="86"/>
      <c r="KKJ15" s="86"/>
      <c r="KKK15" s="86"/>
      <c r="KKL15" s="86"/>
      <c r="KKM15" s="86"/>
      <c r="KKN15" s="86"/>
      <c r="KKO15" s="86"/>
      <c r="KKP15" s="86"/>
      <c r="KKQ15" s="86"/>
      <c r="KKR15" s="86"/>
      <c r="KKS15" s="86"/>
      <c r="KKT15" s="86"/>
      <c r="KKU15" s="86"/>
      <c r="KKV15" s="86"/>
      <c r="KKW15" s="86"/>
      <c r="KKX15" s="86"/>
      <c r="KKY15" s="86"/>
      <c r="KKZ15" s="86"/>
      <c r="KLA15" s="86"/>
      <c r="KLB15" s="86"/>
      <c r="KLC15" s="86"/>
      <c r="KLD15" s="86"/>
      <c r="KLE15" s="86"/>
      <c r="KLF15" s="86"/>
      <c r="KLG15" s="86"/>
      <c r="KLH15" s="86"/>
      <c r="KLI15" s="86"/>
      <c r="KLJ15" s="86"/>
      <c r="KLK15" s="86"/>
      <c r="KLL15" s="86"/>
      <c r="KLM15" s="86"/>
      <c r="KLN15" s="86"/>
      <c r="KLO15" s="86"/>
      <c r="KLP15" s="86"/>
      <c r="KLQ15" s="86"/>
      <c r="KLR15" s="86"/>
      <c r="KLS15" s="86"/>
      <c r="KLT15" s="86"/>
      <c r="KLU15" s="86"/>
      <c r="KLV15" s="86"/>
      <c r="KLW15" s="86"/>
      <c r="KLX15" s="86"/>
      <c r="KLY15" s="86"/>
      <c r="KLZ15" s="86"/>
      <c r="KMA15" s="86"/>
      <c r="KMB15" s="86"/>
      <c r="KMC15" s="86"/>
      <c r="KMD15" s="86"/>
      <c r="KME15" s="86"/>
      <c r="KMF15" s="86"/>
      <c r="KMG15" s="86"/>
      <c r="KMH15" s="86"/>
      <c r="KMI15" s="86"/>
      <c r="KMJ15" s="86"/>
      <c r="KMK15" s="86"/>
      <c r="KML15" s="86"/>
      <c r="KMM15" s="86"/>
      <c r="KMN15" s="86"/>
      <c r="KMO15" s="86"/>
      <c r="KMP15" s="86"/>
      <c r="KMQ15" s="86"/>
      <c r="KMR15" s="86"/>
      <c r="KMS15" s="86"/>
      <c r="KMT15" s="86"/>
      <c r="KMU15" s="86"/>
      <c r="KMV15" s="86"/>
      <c r="KMW15" s="86"/>
      <c r="KMX15" s="86"/>
      <c r="KMY15" s="86"/>
      <c r="KMZ15" s="86"/>
      <c r="KNA15" s="86"/>
      <c r="KNB15" s="86"/>
      <c r="KNC15" s="86"/>
      <c r="KND15" s="86"/>
      <c r="KNE15" s="86"/>
      <c r="KNF15" s="86"/>
      <c r="KNG15" s="86"/>
      <c r="KNH15" s="86"/>
      <c r="KNI15" s="86"/>
      <c r="KNJ15" s="86"/>
      <c r="KNK15" s="86"/>
      <c r="KNL15" s="86"/>
      <c r="KNM15" s="86"/>
      <c r="KNN15" s="86"/>
      <c r="KNO15" s="86"/>
      <c r="KNP15" s="86"/>
      <c r="KNQ15" s="86"/>
      <c r="KNR15" s="86"/>
      <c r="KNS15" s="86"/>
      <c r="KNT15" s="86"/>
      <c r="KNU15" s="86"/>
      <c r="KNV15" s="86"/>
      <c r="KNW15" s="86"/>
      <c r="KNX15" s="86"/>
      <c r="KNY15" s="86"/>
      <c r="KNZ15" s="86"/>
      <c r="KOA15" s="86"/>
      <c r="KOB15" s="86"/>
      <c r="KOC15" s="86"/>
      <c r="KOD15" s="86"/>
      <c r="KOE15" s="86"/>
      <c r="KOF15" s="86"/>
      <c r="KOG15" s="86"/>
      <c r="KOH15" s="86"/>
      <c r="KOI15" s="86"/>
      <c r="KOJ15" s="86"/>
      <c r="KOK15" s="86"/>
      <c r="KOL15" s="86"/>
      <c r="KOM15" s="86"/>
      <c r="KON15" s="86"/>
      <c r="KOO15" s="86"/>
      <c r="KOP15" s="86"/>
      <c r="KOQ15" s="86"/>
      <c r="KOR15" s="86"/>
      <c r="KOS15" s="86"/>
      <c r="KOT15" s="86"/>
      <c r="KOU15" s="86"/>
      <c r="KOV15" s="86"/>
      <c r="KOW15" s="86"/>
      <c r="KOX15" s="86"/>
      <c r="KOY15" s="86"/>
      <c r="KOZ15" s="86"/>
      <c r="KPA15" s="86"/>
      <c r="KPB15" s="86"/>
      <c r="KPC15" s="86"/>
      <c r="KPD15" s="86"/>
      <c r="KPE15" s="86"/>
      <c r="KPF15" s="86"/>
      <c r="KPG15" s="86"/>
      <c r="KPH15" s="86"/>
      <c r="KPI15" s="86"/>
      <c r="KPJ15" s="86"/>
      <c r="KPK15" s="86"/>
      <c r="KPL15" s="86"/>
      <c r="KPM15" s="86"/>
      <c r="KPN15" s="86"/>
      <c r="KPO15" s="86"/>
      <c r="KPP15" s="86"/>
      <c r="KPQ15" s="86"/>
      <c r="KPR15" s="86"/>
      <c r="KPS15" s="86"/>
      <c r="KPT15" s="86"/>
      <c r="KPU15" s="86"/>
      <c r="KPV15" s="86"/>
      <c r="KPW15" s="86"/>
      <c r="KPX15" s="86"/>
      <c r="KPY15" s="86"/>
      <c r="KPZ15" s="86"/>
      <c r="KQA15" s="86"/>
      <c r="KQB15" s="86"/>
      <c r="KQC15" s="86"/>
      <c r="KQD15" s="86"/>
      <c r="KQE15" s="86"/>
      <c r="KQF15" s="86"/>
      <c r="KQG15" s="86"/>
      <c r="KQH15" s="86"/>
      <c r="KQI15" s="86"/>
      <c r="KQJ15" s="86"/>
      <c r="KQK15" s="86"/>
      <c r="KQL15" s="86"/>
      <c r="KQM15" s="86"/>
      <c r="KQN15" s="86"/>
      <c r="KQO15" s="86"/>
      <c r="KQP15" s="86"/>
      <c r="KQQ15" s="86"/>
      <c r="KQR15" s="86"/>
      <c r="KQS15" s="86"/>
      <c r="KQT15" s="86"/>
      <c r="KQU15" s="86"/>
      <c r="KQV15" s="86"/>
      <c r="KQW15" s="86"/>
      <c r="KQX15" s="86"/>
      <c r="KQY15" s="86"/>
      <c r="KQZ15" s="86"/>
      <c r="KRA15" s="86"/>
      <c r="KRB15" s="86"/>
      <c r="KRC15" s="86"/>
      <c r="KRD15" s="86"/>
      <c r="KRE15" s="86"/>
      <c r="KRF15" s="86"/>
      <c r="KRG15" s="86"/>
      <c r="KRH15" s="86"/>
      <c r="KRI15" s="86"/>
      <c r="KRJ15" s="86"/>
      <c r="KRK15" s="86"/>
      <c r="KRL15" s="86"/>
      <c r="KRM15" s="86"/>
      <c r="KRN15" s="86"/>
      <c r="KRO15" s="86"/>
      <c r="KRP15" s="86"/>
      <c r="KRQ15" s="86"/>
      <c r="KRR15" s="86"/>
      <c r="KRS15" s="86"/>
      <c r="KRT15" s="86"/>
      <c r="KRU15" s="86"/>
      <c r="KRV15" s="86"/>
      <c r="KRW15" s="86"/>
      <c r="KRX15" s="86"/>
      <c r="KRY15" s="86"/>
      <c r="KRZ15" s="86"/>
      <c r="KSA15" s="86"/>
      <c r="KSB15" s="86"/>
      <c r="KSC15" s="86"/>
      <c r="KSD15" s="86"/>
      <c r="KSE15" s="86"/>
      <c r="KSF15" s="86"/>
      <c r="KSG15" s="86"/>
      <c r="KSH15" s="86"/>
      <c r="KSI15" s="86"/>
      <c r="KSJ15" s="86"/>
      <c r="KSK15" s="86"/>
      <c r="KSL15" s="86"/>
      <c r="KSM15" s="86"/>
      <c r="KSN15" s="86"/>
      <c r="KSO15" s="86"/>
      <c r="KSP15" s="86"/>
      <c r="KSQ15" s="86"/>
      <c r="KSR15" s="86"/>
      <c r="KSS15" s="86"/>
      <c r="KST15" s="86"/>
      <c r="KSU15" s="86"/>
      <c r="KSV15" s="86"/>
      <c r="KSW15" s="86"/>
      <c r="KSX15" s="86"/>
      <c r="KSY15" s="86"/>
      <c r="KSZ15" s="86"/>
      <c r="KTA15" s="86"/>
      <c r="KTB15" s="86"/>
      <c r="KTC15" s="86"/>
      <c r="KTD15" s="86"/>
      <c r="KTE15" s="86"/>
      <c r="KTF15" s="86"/>
      <c r="KTG15" s="86"/>
      <c r="KTH15" s="86"/>
      <c r="KTI15" s="86"/>
      <c r="KTJ15" s="86"/>
      <c r="KTK15" s="86"/>
      <c r="KTL15" s="86"/>
      <c r="KTM15" s="86"/>
      <c r="KTN15" s="86"/>
      <c r="KTO15" s="86"/>
      <c r="KTP15" s="86"/>
      <c r="KTQ15" s="86"/>
      <c r="KTR15" s="86"/>
      <c r="KTS15" s="86"/>
      <c r="KTT15" s="86"/>
      <c r="KTU15" s="86"/>
      <c r="KTV15" s="86"/>
      <c r="KTW15" s="86"/>
      <c r="KTX15" s="86"/>
      <c r="KTY15" s="86"/>
      <c r="KTZ15" s="86"/>
      <c r="KUA15" s="86"/>
      <c r="KUB15" s="86"/>
      <c r="KUC15" s="86"/>
      <c r="KUD15" s="86"/>
      <c r="KUE15" s="86"/>
      <c r="KUF15" s="86"/>
      <c r="KUG15" s="86"/>
      <c r="KUH15" s="86"/>
      <c r="KUI15" s="86"/>
      <c r="KUJ15" s="86"/>
      <c r="KUK15" s="86"/>
      <c r="KUL15" s="86"/>
      <c r="KUM15" s="86"/>
      <c r="KUN15" s="86"/>
      <c r="KUO15" s="86"/>
      <c r="KUP15" s="86"/>
      <c r="KUQ15" s="86"/>
      <c r="KUR15" s="86"/>
      <c r="KUS15" s="86"/>
      <c r="KUT15" s="86"/>
      <c r="KUU15" s="86"/>
      <c r="KUV15" s="86"/>
      <c r="KUW15" s="86"/>
      <c r="KUX15" s="86"/>
      <c r="KUY15" s="86"/>
      <c r="KUZ15" s="86"/>
      <c r="KVA15" s="86"/>
      <c r="KVB15" s="86"/>
      <c r="KVC15" s="86"/>
      <c r="KVD15" s="86"/>
      <c r="KVE15" s="86"/>
      <c r="KVF15" s="86"/>
      <c r="KVG15" s="86"/>
      <c r="KVH15" s="86"/>
      <c r="KVI15" s="86"/>
      <c r="KVJ15" s="86"/>
      <c r="KVK15" s="86"/>
      <c r="KVL15" s="86"/>
      <c r="KVM15" s="86"/>
      <c r="KVN15" s="86"/>
      <c r="KVO15" s="86"/>
      <c r="KVP15" s="86"/>
      <c r="KVQ15" s="86"/>
      <c r="KVR15" s="86"/>
      <c r="KVS15" s="86"/>
      <c r="KVT15" s="86"/>
      <c r="KVU15" s="86"/>
      <c r="KVV15" s="86"/>
      <c r="KVW15" s="86"/>
      <c r="KVX15" s="86"/>
      <c r="KVY15" s="86"/>
      <c r="KVZ15" s="86"/>
      <c r="KWA15" s="86"/>
      <c r="KWB15" s="86"/>
      <c r="KWC15" s="86"/>
      <c r="KWD15" s="86"/>
      <c r="KWE15" s="86"/>
      <c r="KWF15" s="86"/>
      <c r="KWG15" s="86"/>
      <c r="KWH15" s="86"/>
      <c r="KWI15" s="86"/>
      <c r="KWJ15" s="86"/>
      <c r="KWK15" s="86"/>
      <c r="KWL15" s="86"/>
      <c r="KWM15" s="86"/>
      <c r="KWN15" s="86"/>
      <c r="KWO15" s="86"/>
      <c r="KWP15" s="86"/>
      <c r="KWQ15" s="86"/>
      <c r="KWR15" s="86"/>
      <c r="KWS15" s="86"/>
      <c r="KWT15" s="86"/>
      <c r="KWU15" s="86"/>
      <c r="KWV15" s="86"/>
      <c r="KWW15" s="86"/>
      <c r="KWX15" s="86"/>
      <c r="KWY15" s="86"/>
      <c r="KWZ15" s="86"/>
      <c r="KXA15" s="86"/>
      <c r="KXB15" s="86"/>
      <c r="KXC15" s="86"/>
      <c r="KXD15" s="86"/>
      <c r="KXE15" s="86"/>
      <c r="KXF15" s="86"/>
      <c r="KXG15" s="86"/>
      <c r="KXH15" s="86"/>
      <c r="KXI15" s="86"/>
      <c r="KXJ15" s="86"/>
      <c r="KXK15" s="86"/>
      <c r="KXL15" s="86"/>
      <c r="KXM15" s="86"/>
      <c r="KXN15" s="86"/>
      <c r="KXO15" s="86"/>
      <c r="KXP15" s="86"/>
      <c r="KXQ15" s="86"/>
      <c r="KXR15" s="86"/>
      <c r="KXS15" s="86"/>
      <c r="KXT15" s="86"/>
      <c r="KXU15" s="86"/>
      <c r="KXV15" s="86"/>
      <c r="KXW15" s="86"/>
      <c r="KXX15" s="86"/>
      <c r="KXY15" s="86"/>
      <c r="KXZ15" s="86"/>
      <c r="KYA15" s="86"/>
      <c r="KYB15" s="86"/>
      <c r="KYC15" s="86"/>
      <c r="KYD15" s="86"/>
      <c r="KYE15" s="86"/>
      <c r="KYF15" s="86"/>
      <c r="KYG15" s="86"/>
      <c r="KYH15" s="86"/>
      <c r="KYI15" s="86"/>
      <c r="KYJ15" s="86"/>
      <c r="KYK15" s="86"/>
      <c r="KYL15" s="86"/>
      <c r="KYM15" s="86"/>
      <c r="KYN15" s="86"/>
      <c r="KYO15" s="86"/>
      <c r="KYP15" s="86"/>
      <c r="KYQ15" s="86"/>
      <c r="KYR15" s="86"/>
      <c r="KYS15" s="86"/>
      <c r="KYT15" s="86"/>
      <c r="KYU15" s="86"/>
      <c r="KYV15" s="86"/>
      <c r="KYW15" s="86"/>
      <c r="KYX15" s="86"/>
      <c r="KYY15" s="86"/>
      <c r="KYZ15" s="86"/>
      <c r="KZA15" s="86"/>
      <c r="KZB15" s="86"/>
      <c r="KZC15" s="86"/>
      <c r="KZD15" s="86"/>
      <c r="KZE15" s="86"/>
      <c r="KZF15" s="86"/>
      <c r="KZG15" s="86"/>
      <c r="KZH15" s="86"/>
      <c r="KZI15" s="86"/>
      <c r="KZJ15" s="86"/>
      <c r="KZK15" s="86"/>
      <c r="KZL15" s="86"/>
      <c r="KZM15" s="86"/>
      <c r="KZN15" s="86"/>
      <c r="KZO15" s="86"/>
      <c r="KZP15" s="86"/>
      <c r="KZQ15" s="86"/>
      <c r="KZR15" s="86"/>
      <c r="KZS15" s="86"/>
      <c r="KZT15" s="86"/>
      <c r="KZU15" s="86"/>
      <c r="KZV15" s="86"/>
      <c r="KZW15" s="86"/>
      <c r="KZX15" s="86"/>
      <c r="KZY15" s="86"/>
      <c r="KZZ15" s="86"/>
      <c r="LAA15" s="86"/>
      <c r="LAB15" s="86"/>
      <c r="LAC15" s="86"/>
      <c r="LAD15" s="86"/>
      <c r="LAE15" s="86"/>
      <c r="LAF15" s="86"/>
      <c r="LAG15" s="86"/>
      <c r="LAH15" s="86"/>
      <c r="LAI15" s="86"/>
      <c r="LAJ15" s="86"/>
      <c r="LAK15" s="86"/>
      <c r="LAL15" s="86"/>
      <c r="LAM15" s="86"/>
      <c r="LAN15" s="86"/>
      <c r="LAO15" s="86"/>
      <c r="LAP15" s="86"/>
      <c r="LAQ15" s="86"/>
      <c r="LAR15" s="86"/>
      <c r="LAS15" s="86"/>
      <c r="LAT15" s="86"/>
      <c r="LAU15" s="86"/>
      <c r="LAV15" s="86"/>
      <c r="LAW15" s="86"/>
      <c r="LAX15" s="86"/>
      <c r="LAY15" s="86"/>
      <c r="LAZ15" s="86"/>
      <c r="LBA15" s="86"/>
      <c r="LBB15" s="86"/>
      <c r="LBC15" s="86"/>
      <c r="LBD15" s="86"/>
      <c r="LBE15" s="86"/>
      <c r="LBF15" s="86"/>
      <c r="LBG15" s="86"/>
      <c r="LBH15" s="86"/>
      <c r="LBI15" s="86"/>
      <c r="LBJ15" s="86"/>
      <c r="LBK15" s="86"/>
      <c r="LBL15" s="86"/>
      <c r="LBM15" s="86"/>
      <c r="LBN15" s="86"/>
      <c r="LBO15" s="86"/>
      <c r="LBP15" s="86"/>
      <c r="LBQ15" s="86"/>
      <c r="LBR15" s="86"/>
      <c r="LBS15" s="86"/>
      <c r="LBT15" s="86"/>
      <c r="LBU15" s="86"/>
      <c r="LBV15" s="86"/>
      <c r="LBW15" s="86"/>
      <c r="LBX15" s="86"/>
      <c r="LBY15" s="86"/>
      <c r="LBZ15" s="86"/>
      <c r="LCA15" s="86"/>
      <c r="LCB15" s="86"/>
      <c r="LCC15" s="86"/>
      <c r="LCD15" s="86"/>
      <c r="LCE15" s="86"/>
      <c r="LCF15" s="86"/>
      <c r="LCG15" s="86"/>
      <c r="LCH15" s="86"/>
      <c r="LCI15" s="86"/>
      <c r="LCJ15" s="86"/>
      <c r="LCK15" s="86"/>
      <c r="LCL15" s="86"/>
      <c r="LCM15" s="86"/>
      <c r="LCN15" s="86"/>
      <c r="LCO15" s="86"/>
      <c r="LCP15" s="86"/>
      <c r="LCQ15" s="86"/>
      <c r="LCR15" s="86"/>
      <c r="LCS15" s="86"/>
      <c r="LCT15" s="86"/>
      <c r="LCU15" s="86"/>
      <c r="LCV15" s="86"/>
      <c r="LCW15" s="86"/>
      <c r="LCX15" s="86"/>
      <c r="LCY15" s="86"/>
      <c r="LCZ15" s="86"/>
      <c r="LDA15" s="86"/>
      <c r="LDB15" s="86"/>
      <c r="LDC15" s="86"/>
      <c r="LDD15" s="86"/>
      <c r="LDE15" s="86"/>
      <c r="LDF15" s="86"/>
      <c r="LDG15" s="86"/>
      <c r="LDH15" s="86"/>
      <c r="LDI15" s="86"/>
      <c r="LDJ15" s="86"/>
      <c r="LDK15" s="86"/>
      <c r="LDL15" s="86"/>
      <c r="LDM15" s="86"/>
      <c r="LDN15" s="86"/>
      <c r="LDO15" s="86"/>
      <c r="LDP15" s="86"/>
      <c r="LDQ15" s="86"/>
      <c r="LDR15" s="86"/>
      <c r="LDS15" s="86"/>
      <c r="LDT15" s="86"/>
      <c r="LDU15" s="86"/>
      <c r="LDV15" s="86"/>
      <c r="LDW15" s="86"/>
      <c r="LDX15" s="86"/>
      <c r="LDY15" s="86"/>
      <c r="LDZ15" s="86"/>
      <c r="LEA15" s="86"/>
      <c r="LEB15" s="86"/>
      <c r="LEC15" s="86"/>
      <c r="LED15" s="86"/>
      <c r="LEE15" s="86"/>
      <c r="LEF15" s="86"/>
      <c r="LEG15" s="86"/>
      <c r="LEH15" s="86"/>
      <c r="LEI15" s="86"/>
      <c r="LEJ15" s="86"/>
      <c r="LEK15" s="86"/>
      <c r="LEL15" s="86"/>
      <c r="LEM15" s="86"/>
      <c r="LEN15" s="86"/>
      <c r="LEO15" s="86"/>
      <c r="LEP15" s="86"/>
      <c r="LEQ15" s="86"/>
      <c r="LER15" s="86"/>
      <c r="LES15" s="86"/>
      <c r="LET15" s="86"/>
      <c r="LEU15" s="86"/>
      <c r="LEV15" s="86"/>
      <c r="LEW15" s="86"/>
      <c r="LEX15" s="86"/>
      <c r="LEY15" s="86"/>
      <c r="LEZ15" s="86"/>
      <c r="LFA15" s="86"/>
      <c r="LFB15" s="86"/>
      <c r="LFC15" s="86"/>
      <c r="LFD15" s="86"/>
      <c r="LFE15" s="86"/>
      <c r="LFF15" s="86"/>
      <c r="LFG15" s="86"/>
      <c r="LFH15" s="86"/>
      <c r="LFI15" s="86"/>
      <c r="LFJ15" s="86"/>
      <c r="LFK15" s="86"/>
      <c r="LFL15" s="86"/>
      <c r="LFM15" s="86"/>
      <c r="LFN15" s="86"/>
      <c r="LFO15" s="86"/>
      <c r="LFP15" s="86"/>
      <c r="LFQ15" s="86"/>
      <c r="LFR15" s="86"/>
      <c r="LFS15" s="86"/>
      <c r="LFT15" s="86"/>
      <c r="LFU15" s="86"/>
      <c r="LFV15" s="86"/>
      <c r="LFW15" s="86"/>
      <c r="LFX15" s="86"/>
      <c r="LFY15" s="86"/>
      <c r="LFZ15" s="86"/>
      <c r="LGA15" s="86"/>
      <c r="LGB15" s="86"/>
      <c r="LGC15" s="86"/>
      <c r="LGD15" s="86"/>
      <c r="LGE15" s="86"/>
      <c r="LGF15" s="86"/>
      <c r="LGG15" s="86"/>
      <c r="LGH15" s="86"/>
      <c r="LGI15" s="86"/>
      <c r="LGJ15" s="86"/>
      <c r="LGK15" s="86"/>
      <c r="LGL15" s="86"/>
      <c r="LGM15" s="86"/>
      <c r="LGN15" s="86"/>
      <c r="LGO15" s="86"/>
      <c r="LGP15" s="86"/>
      <c r="LGQ15" s="86"/>
      <c r="LGR15" s="86"/>
      <c r="LGS15" s="86"/>
      <c r="LGT15" s="86"/>
      <c r="LGU15" s="86"/>
      <c r="LGV15" s="86"/>
      <c r="LGW15" s="86"/>
      <c r="LGX15" s="86"/>
      <c r="LGY15" s="86"/>
      <c r="LGZ15" s="86"/>
      <c r="LHA15" s="86"/>
      <c r="LHB15" s="86"/>
      <c r="LHC15" s="86"/>
      <c r="LHD15" s="86"/>
      <c r="LHE15" s="86"/>
      <c r="LHF15" s="86"/>
      <c r="LHG15" s="86"/>
      <c r="LHH15" s="86"/>
      <c r="LHI15" s="86"/>
      <c r="LHJ15" s="86"/>
      <c r="LHK15" s="86"/>
      <c r="LHL15" s="86"/>
      <c r="LHM15" s="86"/>
      <c r="LHN15" s="86"/>
      <c r="LHO15" s="86"/>
      <c r="LHP15" s="86"/>
      <c r="LHQ15" s="86"/>
      <c r="LHR15" s="86"/>
      <c r="LHS15" s="86"/>
      <c r="LHT15" s="86"/>
      <c r="LHU15" s="86"/>
      <c r="LHV15" s="86"/>
      <c r="LHW15" s="86"/>
      <c r="LHX15" s="86"/>
      <c r="LHY15" s="86"/>
      <c r="LHZ15" s="86"/>
      <c r="LIA15" s="86"/>
      <c r="LIB15" s="86"/>
      <c r="LIC15" s="86"/>
      <c r="LID15" s="86"/>
      <c r="LIE15" s="86"/>
      <c r="LIF15" s="86"/>
      <c r="LIG15" s="86"/>
      <c r="LIH15" s="86"/>
      <c r="LII15" s="86"/>
      <c r="LIJ15" s="86"/>
      <c r="LIK15" s="86"/>
      <c r="LIL15" s="86"/>
      <c r="LIM15" s="86"/>
      <c r="LIN15" s="86"/>
      <c r="LIO15" s="86"/>
      <c r="LIP15" s="86"/>
      <c r="LIQ15" s="86"/>
      <c r="LIR15" s="86"/>
      <c r="LIS15" s="86"/>
      <c r="LIT15" s="86"/>
      <c r="LIU15" s="86"/>
      <c r="LIV15" s="86"/>
      <c r="LIW15" s="86"/>
      <c r="LIX15" s="86"/>
      <c r="LIY15" s="86"/>
      <c r="LIZ15" s="86"/>
      <c r="LJA15" s="86"/>
      <c r="LJB15" s="86"/>
      <c r="LJC15" s="86"/>
      <c r="LJD15" s="86"/>
      <c r="LJE15" s="86"/>
      <c r="LJF15" s="86"/>
      <c r="LJG15" s="86"/>
      <c r="LJH15" s="86"/>
      <c r="LJI15" s="86"/>
      <c r="LJJ15" s="86"/>
      <c r="LJK15" s="86"/>
      <c r="LJL15" s="86"/>
      <c r="LJM15" s="86"/>
      <c r="LJN15" s="86"/>
      <c r="LJO15" s="86"/>
      <c r="LJP15" s="86"/>
      <c r="LJQ15" s="86"/>
      <c r="LJR15" s="86"/>
      <c r="LJS15" s="86"/>
      <c r="LJT15" s="86"/>
      <c r="LJU15" s="86"/>
      <c r="LJV15" s="86"/>
      <c r="LJW15" s="86"/>
      <c r="LJX15" s="86"/>
      <c r="LJY15" s="86"/>
      <c r="LJZ15" s="86"/>
      <c r="LKA15" s="86"/>
      <c r="LKB15" s="86"/>
      <c r="LKC15" s="86"/>
      <c r="LKD15" s="86"/>
      <c r="LKE15" s="86"/>
      <c r="LKF15" s="86"/>
      <c r="LKG15" s="86"/>
      <c r="LKH15" s="86"/>
      <c r="LKI15" s="86"/>
      <c r="LKJ15" s="86"/>
      <c r="LKK15" s="86"/>
      <c r="LKL15" s="86"/>
      <c r="LKM15" s="86"/>
      <c r="LKN15" s="86"/>
      <c r="LKO15" s="86"/>
      <c r="LKP15" s="86"/>
      <c r="LKQ15" s="86"/>
      <c r="LKR15" s="86"/>
      <c r="LKS15" s="86"/>
      <c r="LKT15" s="86"/>
      <c r="LKU15" s="86"/>
      <c r="LKV15" s="86"/>
      <c r="LKW15" s="86"/>
      <c r="LKX15" s="86"/>
      <c r="LKY15" s="86"/>
      <c r="LKZ15" s="86"/>
      <c r="LLA15" s="86"/>
      <c r="LLB15" s="86"/>
      <c r="LLC15" s="86"/>
      <c r="LLD15" s="86"/>
      <c r="LLE15" s="86"/>
      <c r="LLF15" s="86"/>
      <c r="LLG15" s="86"/>
      <c r="LLH15" s="86"/>
      <c r="LLI15" s="86"/>
      <c r="LLJ15" s="86"/>
      <c r="LLK15" s="86"/>
      <c r="LLL15" s="86"/>
      <c r="LLM15" s="86"/>
      <c r="LLN15" s="86"/>
      <c r="LLO15" s="86"/>
      <c r="LLP15" s="86"/>
      <c r="LLQ15" s="86"/>
      <c r="LLR15" s="86"/>
      <c r="LLS15" s="86"/>
      <c r="LLT15" s="86"/>
      <c r="LLU15" s="86"/>
      <c r="LLV15" s="86"/>
      <c r="LLW15" s="86"/>
      <c r="LLX15" s="86"/>
      <c r="LLY15" s="86"/>
      <c r="LLZ15" s="86"/>
      <c r="LMA15" s="86"/>
      <c r="LMB15" s="86"/>
      <c r="LMC15" s="86"/>
      <c r="LMD15" s="86"/>
      <c r="LME15" s="86"/>
      <c r="LMF15" s="86"/>
      <c r="LMG15" s="86"/>
      <c r="LMH15" s="86"/>
      <c r="LMI15" s="86"/>
      <c r="LMJ15" s="86"/>
      <c r="LMK15" s="86"/>
      <c r="LML15" s="86"/>
      <c r="LMM15" s="86"/>
      <c r="LMN15" s="86"/>
      <c r="LMO15" s="86"/>
      <c r="LMP15" s="86"/>
      <c r="LMQ15" s="86"/>
      <c r="LMR15" s="86"/>
      <c r="LMS15" s="86"/>
      <c r="LMT15" s="86"/>
      <c r="LMU15" s="86"/>
      <c r="LMV15" s="86"/>
      <c r="LMW15" s="86"/>
      <c r="LMX15" s="86"/>
      <c r="LMY15" s="86"/>
      <c r="LMZ15" s="86"/>
      <c r="LNA15" s="86"/>
      <c r="LNB15" s="86"/>
      <c r="LNC15" s="86"/>
      <c r="LND15" s="86"/>
      <c r="LNE15" s="86"/>
      <c r="LNF15" s="86"/>
      <c r="LNG15" s="86"/>
      <c r="LNH15" s="86"/>
      <c r="LNI15" s="86"/>
      <c r="LNJ15" s="86"/>
      <c r="LNK15" s="86"/>
      <c r="LNL15" s="86"/>
      <c r="LNM15" s="86"/>
      <c r="LNN15" s="86"/>
      <c r="LNO15" s="86"/>
      <c r="LNP15" s="86"/>
      <c r="LNQ15" s="86"/>
      <c r="LNR15" s="86"/>
      <c r="LNS15" s="86"/>
      <c r="LNT15" s="86"/>
      <c r="LNU15" s="86"/>
      <c r="LNV15" s="86"/>
      <c r="LNW15" s="86"/>
      <c r="LNX15" s="86"/>
      <c r="LNY15" s="86"/>
      <c r="LNZ15" s="86"/>
      <c r="LOA15" s="86"/>
      <c r="LOB15" s="86"/>
      <c r="LOC15" s="86"/>
      <c r="LOD15" s="86"/>
      <c r="LOE15" s="86"/>
      <c r="LOF15" s="86"/>
      <c r="LOG15" s="86"/>
      <c r="LOH15" s="86"/>
      <c r="LOI15" s="86"/>
      <c r="LOJ15" s="86"/>
      <c r="LOK15" s="86"/>
      <c r="LOL15" s="86"/>
      <c r="LOM15" s="86"/>
      <c r="LON15" s="86"/>
      <c r="LOO15" s="86"/>
      <c r="LOP15" s="86"/>
      <c r="LOQ15" s="86"/>
      <c r="LOR15" s="86"/>
      <c r="LOS15" s="86"/>
      <c r="LOT15" s="86"/>
      <c r="LOU15" s="86"/>
      <c r="LOV15" s="86"/>
      <c r="LOW15" s="86"/>
      <c r="LOX15" s="86"/>
      <c r="LOY15" s="86"/>
      <c r="LOZ15" s="86"/>
      <c r="LPA15" s="86"/>
      <c r="LPB15" s="86"/>
      <c r="LPC15" s="86"/>
      <c r="LPD15" s="86"/>
      <c r="LPE15" s="86"/>
      <c r="LPF15" s="86"/>
      <c r="LPG15" s="86"/>
      <c r="LPH15" s="86"/>
      <c r="LPI15" s="86"/>
      <c r="LPJ15" s="86"/>
      <c r="LPK15" s="86"/>
      <c r="LPL15" s="86"/>
      <c r="LPM15" s="86"/>
      <c r="LPN15" s="86"/>
      <c r="LPO15" s="86"/>
      <c r="LPP15" s="86"/>
      <c r="LPQ15" s="86"/>
      <c r="LPR15" s="86"/>
      <c r="LPS15" s="86"/>
      <c r="LPT15" s="86"/>
      <c r="LPU15" s="86"/>
      <c r="LPV15" s="86"/>
      <c r="LPW15" s="86"/>
      <c r="LPX15" s="86"/>
      <c r="LPY15" s="86"/>
      <c r="LPZ15" s="86"/>
      <c r="LQA15" s="86"/>
      <c r="LQB15" s="86"/>
      <c r="LQC15" s="86"/>
      <c r="LQD15" s="86"/>
      <c r="LQE15" s="86"/>
      <c r="LQF15" s="86"/>
      <c r="LQG15" s="86"/>
      <c r="LQH15" s="86"/>
      <c r="LQI15" s="86"/>
      <c r="LQJ15" s="86"/>
      <c r="LQK15" s="86"/>
      <c r="LQL15" s="86"/>
      <c r="LQM15" s="86"/>
      <c r="LQN15" s="86"/>
      <c r="LQO15" s="86"/>
      <c r="LQP15" s="86"/>
      <c r="LQQ15" s="86"/>
      <c r="LQR15" s="86"/>
      <c r="LQS15" s="86"/>
      <c r="LQT15" s="86"/>
      <c r="LQU15" s="86"/>
      <c r="LQV15" s="86"/>
      <c r="LQW15" s="86"/>
      <c r="LQX15" s="86"/>
      <c r="LQY15" s="86"/>
      <c r="LQZ15" s="86"/>
      <c r="LRA15" s="86"/>
      <c r="LRB15" s="86"/>
      <c r="LRC15" s="86"/>
      <c r="LRD15" s="86"/>
      <c r="LRE15" s="86"/>
      <c r="LRF15" s="86"/>
      <c r="LRG15" s="86"/>
      <c r="LRH15" s="86"/>
      <c r="LRI15" s="86"/>
      <c r="LRJ15" s="86"/>
      <c r="LRK15" s="86"/>
      <c r="LRL15" s="86"/>
      <c r="LRM15" s="86"/>
      <c r="LRN15" s="86"/>
      <c r="LRO15" s="86"/>
      <c r="LRP15" s="86"/>
      <c r="LRQ15" s="86"/>
      <c r="LRR15" s="86"/>
      <c r="LRS15" s="86"/>
      <c r="LRT15" s="86"/>
      <c r="LRU15" s="86"/>
      <c r="LRV15" s="86"/>
      <c r="LRW15" s="86"/>
      <c r="LRX15" s="86"/>
      <c r="LRY15" s="86"/>
      <c r="LRZ15" s="86"/>
      <c r="LSA15" s="86"/>
      <c r="LSB15" s="86"/>
      <c r="LSC15" s="86"/>
      <c r="LSD15" s="86"/>
      <c r="LSE15" s="86"/>
      <c r="LSF15" s="86"/>
      <c r="LSG15" s="86"/>
      <c r="LSH15" s="86"/>
      <c r="LSI15" s="86"/>
      <c r="LSJ15" s="86"/>
      <c r="LSK15" s="86"/>
      <c r="LSL15" s="86"/>
      <c r="LSM15" s="86"/>
      <c r="LSN15" s="86"/>
      <c r="LSO15" s="86"/>
      <c r="LSP15" s="86"/>
      <c r="LSQ15" s="86"/>
      <c r="LSR15" s="86"/>
      <c r="LSS15" s="86"/>
      <c r="LST15" s="86"/>
      <c r="LSU15" s="86"/>
      <c r="LSV15" s="86"/>
      <c r="LSW15" s="86"/>
      <c r="LSX15" s="86"/>
      <c r="LSY15" s="86"/>
      <c r="LSZ15" s="86"/>
      <c r="LTA15" s="86"/>
      <c r="LTB15" s="86"/>
      <c r="LTC15" s="86"/>
      <c r="LTD15" s="86"/>
      <c r="LTE15" s="86"/>
      <c r="LTF15" s="86"/>
      <c r="LTG15" s="86"/>
      <c r="LTH15" s="86"/>
      <c r="LTI15" s="86"/>
      <c r="LTJ15" s="86"/>
      <c r="LTK15" s="86"/>
      <c r="LTL15" s="86"/>
      <c r="LTM15" s="86"/>
      <c r="LTN15" s="86"/>
      <c r="LTO15" s="86"/>
      <c r="LTP15" s="86"/>
      <c r="LTQ15" s="86"/>
      <c r="LTR15" s="86"/>
      <c r="LTS15" s="86"/>
      <c r="LTT15" s="86"/>
      <c r="LTU15" s="86"/>
      <c r="LTV15" s="86"/>
      <c r="LTW15" s="86"/>
      <c r="LTX15" s="86"/>
      <c r="LTY15" s="86"/>
      <c r="LTZ15" s="86"/>
      <c r="LUA15" s="86"/>
      <c r="LUB15" s="86"/>
      <c r="LUC15" s="86"/>
      <c r="LUD15" s="86"/>
      <c r="LUE15" s="86"/>
      <c r="LUF15" s="86"/>
      <c r="LUG15" s="86"/>
      <c r="LUH15" s="86"/>
      <c r="LUI15" s="86"/>
      <c r="LUJ15" s="86"/>
      <c r="LUK15" s="86"/>
      <c r="LUL15" s="86"/>
      <c r="LUM15" s="86"/>
      <c r="LUN15" s="86"/>
      <c r="LUO15" s="86"/>
      <c r="LUP15" s="86"/>
      <c r="LUQ15" s="86"/>
      <c r="LUR15" s="86"/>
      <c r="LUS15" s="86"/>
      <c r="LUT15" s="86"/>
      <c r="LUU15" s="86"/>
      <c r="LUV15" s="86"/>
      <c r="LUW15" s="86"/>
      <c r="LUX15" s="86"/>
      <c r="LUY15" s="86"/>
      <c r="LUZ15" s="86"/>
      <c r="LVA15" s="86"/>
      <c r="LVB15" s="86"/>
      <c r="LVC15" s="86"/>
      <c r="LVD15" s="86"/>
      <c r="LVE15" s="86"/>
      <c r="LVF15" s="86"/>
      <c r="LVG15" s="86"/>
      <c r="LVH15" s="86"/>
      <c r="LVI15" s="86"/>
      <c r="LVJ15" s="86"/>
      <c r="LVK15" s="86"/>
      <c r="LVL15" s="86"/>
      <c r="LVM15" s="86"/>
      <c r="LVN15" s="86"/>
      <c r="LVO15" s="86"/>
      <c r="LVP15" s="86"/>
      <c r="LVQ15" s="86"/>
      <c r="LVR15" s="86"/>
      <c r="LVS15" s="86"/>
      <c r="LVT15" s="86"/>
      <c r="LVU15" s="86"/>
      <c r="LVV15" s="86"/>
      <c r="LVW15" s="86"/>
      <c r="LVX15" s="86"/>
      <c r="LVY15" s="86"/>
      <c r="LVZ15" s="86"/>
      <c r="LWA15" s="86"/>
      <c r="LWB15" s="86"/>
      <c r="LWC15" s="86"/>
      <c r="LWD15" s="86"/>
      <c r="LWE15" s="86"/>
      <c r="LWF15" s="86"/>
      <c r="LWG15" s="86"/>
      <c r="LWH15" s="86"/>
      <c r="LWI15" s="86"/>
      <c r="LWJ15" s="86"/>
      <c r="LWK15" s="86"/>
      <c r="LWL15" s="86"/>
      <c r="LWM15" s="86"/>
      <c r="LWN15" s="86"/>
      <c r="LWO15" s="86"/>
      <c r="LWP15" s="86"/>
      <c r="LWQ15" s="86"/>
      <c r="LWR15" s="86"/>
      <c r="LWS15" s="86"/>
      <c r="LWT15" s="86"/>
      <c r="LWU15" s="86"/>
      <c r="LWV15" s="86"/>
      <c r="LWW15" s="86"/>
      <c r="LWX15" s="86"/>
      <c r="LWY15" s="86"/>
      <c r="LWZ15" s="86"/>
      <c r="LXA15" s="86"/>
      <c r="LXB15" s="86"/>
      <c r="LXC15" s="86"/>
      <c r="LXD15" s="86"/>
      <c r="LXE15" s="86"/>
      <c r="LXF15" s="86"/>
      <c r="LXG15" s="86"/>
      <c r="LXH15" s="86"/>
      <c r="LXI15" s="86"/>
      <c r="LXJ15" s="86"/>
      <c r="LXK15" s="86"/>
      <c r="LXL15" s="86"/>
      <c r="LXM15" s="86"/>
      <c r="LXN15" s="86"/>
      <c r="LXO15" s="86"/>
      <c r="LXP15" s="86"/>
      <c r="LXQ15" s="86"/>
      <c r="LXR15" s="86"/>
      <c r="LXS15" s="86"/>
      <c r="LXT15" s="86"/>
      <c r="LXU15" s="86"/>
      <c r="LXV15" s="86"/>
      <c r="LXW15" s="86"/>
      <c r="LXX15" s="86"/>
      <c r="LXY15" s="86"/>
      <c r="LXZ15" s="86"/>
      <c r="LYA15" s="86"/>
      <c r="LYB15" s="86"/>
      <c r="LYC15" s="86"/>
      <c r="LYD15" s="86"/>
      <c r="LYE15" s="86"/>
      <c r="LYF15" s="86"/>
      <c r="LYG15" s="86"/>
      <c r="LYH15" s="86"/>
      <c r="LYI15" s="86"/>
      <c r="LYJ15" s="86"/>
      <c r="LYK15" s="86"/>
      <c r="LYL15" s="86"/>
      <c r="LYM15" s="86"/>
      <c r="LYN15" s="86"/>
      <c r="LYO15" s="86"/>
      <c r="LYP15" s="86"/>
      <c r="LYQ15" s="86"/>
      <c r="LYR15" s="86"/>
      <c r="LYS15" s="86"/>
      <c r="LYT15" s="86"/>
      <c r="LYU15" s="86"/>
      <c r="LYV15" s="86"/>
      <c r="LYW15" s="86"/>
      <c r="LYX15" s="86"/>
      <c r="LYY15" s="86"/>
      <c r="LYZ15" s="86"/>
      <c r="LZA15" s="86"/>
      <c r="LZB15" s="86"/>
      <c r="LZC15" s="86"/>
      <c r="LZD15" s="86"/>
      <c r="LZE15" s="86"/>
      <c r="LZF15" s="86"/>
      <c r="LZG15" s="86"/>
      <c r="LZH15" s="86"/>
      <c r="LZI15" s="86"/>
      <c r="LZJ15" s="86"/>
      <c r="LZK15" s="86"/>
      <c r="LZL15" s="86"/>
      <c r="LZM15" s="86"/>
      <c r="LZN15" s="86"/>
      <c r="LZO15" s="86"/>
      <c r="LZP15" s="86"/>
      <c r="LZQ15" s="86"/>
      <c r="LZR15" s="86"/>
      <c r="LZS15" s="86"/>
      <c r="LZT15" s="86"/>
      <c r="LZU15" s="86"/>
      <c r="LZV15" s="86"/>
      <c r="LZW15" s="86"/>
      <c r="LZX15" s="86"/>
      <c r="LZY15" s="86"/>
      <c r="LZZ15" s="86"/>
      <c r="MAA15" s="86"/>
      <c r="MAB15" s="86"/>
      <c r="MAC15" s="86"/>
      <c r="MAD15" s="86"/>
      <c r="MAE15" s="86"/>
      <c r="MAF15" s="86"/>
      <c r="MAG15" s="86"/>
      <c r="MAH15" s="86"/>
      <c r="MAI15" s="86"/>
      <c r="MAJ15" s="86"/>
      <c r="MAK15" s="86"/>
      <c r="MAL15" s="86"/>
      <c r="MAM15" s="86"/>
      <c r="MAN15" s="86"/>
      <c r="MAO15" s="86"/>
      <c r="MAP15" s="86"/>
      <c r="MAQ15" s="86"/>
      <c r="MAR15" s="86"/>
      <c r="MAS15" s="86"/>
      <c r="MAT15" s="86"/>
      <c r="MAU15" s="86"/>
      <c r="MAV15" s="86"/>
      <c r="MAW15" s="86"/>
      <c r="MAX15" s="86"/>
      <c r="MAY15" s="86"/>
      <c r="MAZ15" s="86"/>
      <c r="MBA15" s="86"/>
      <c r="MBB15" s="86"/>
      <c r="MBC15" s="86"/>
      <c r="MBD15" s="86"/>
      <c r="MBE15" s="86"/>
      <c r="MBF15" s="86"/>
      <c r="MBG15" s="86"/>
      <c r="MBH15" s="86"/>
      <c r="MBI15" s="86"/>
      <c r="MBJ15" s="86"/>
      <c r="MBK15" s="86"/>
      <c r="MBL15" s="86"/>
      <c r="MBM15" s="86"/>
      <c r="MBN15" s="86"/>
      <c r="MBO15" s="86"/>
      <c r="MBP15" s="86"/>
      <c r="MBQ15" s="86"/>
      <c r="MBR15" s="86"/>
      <c r="MBS15" s="86"/>
      <c r="MBT15" s="86"/>
      <c r="MBU15" s="86"/>
      <c r="MBV15" s="86"/>
      <c r="MBW15" s="86"/>
      <c r="MBX15" s="86"/>
      <c r="MBY15" s="86"/>
      <c r="MBZ15" s="86"/>
      <c r="MCA15" s="86"/>
      <c r="MCB15" s="86"/>
      <c r="MCC15" s="86"/>
      <c r="MCD15" s="86"/>
      <c r="MCE15" s="86"/>
      <c r="MCF15" s="86"/>
      <c r="MCG15" s="86"/>
      <c r="MCH15" s="86"/>
      <c r="MCI15" s="86"/>
      <c r="MCJ15" s="86"/>
      <c r="MCK15" s="86"/>
      <c r="MCL15" s="86"/>
      <c r="MCM15" s="86"/>
      <c r="MCN15" s="86"/>
      <c r="MCO15" s="86"/>
      <c r="MCP15" s="86"/>
      <c r="MCQ15" s="86"/>
      <c r="MCR15" s="86"/>
      <c r="MCS15" s="86"/>
      <c r="MCT15" s="86"/>
      <c r="MCU15" s="86"/>
      <c r="MCV15" s="86"/>
      <c r="MCW15" s="86"/>
      <c r="MCX15" s="86"/>
      <c r="MCY15" s="86"/>
      <c r="MCZ15" s="86"/>
      <c r="MDA15" s="86"/>
      <c r="MDB15" s="86"/>
      <c r="MDC15" s="86"/>
      <c r="MDD15" s="86"/>
      <c r="MDE15" s="86"/>
      <c r="MDF15" s="86"/>
      <c r="MDG15" s="86"/>
      <c r="MDH15" s="86"/>
      <c r="MDI15" s="86"/>
      <c r="MDJ15" s="86"/>
      <c r="MDK15" s="86"/>
      <c r="MDL15" s="86"/>
      <c r="MDM15" s="86"/>
      <c r="MDN15" s="86"/>
      <c r="MDO15" s="86"/>
      <c r="MDP15" s="86"/>
      <c r="MDQ15" s="86"/>
      <c r="MDR15" s="86"/>
      <c r="MDS15" s="86"/>
      <c r="MDT15" s="86"/>
      <c r="MDU15" s="86"/>
      <c r="MDV15" s="86"/>
      <c r="MDW15" s="86"/>
      <c r="MDX15" s="86"/>
      <c r="MDY15" s="86"/>
      <c r="MDZ15" s="86"/>
      <c r="MEA15" s="86"/>
      <c r="MEB15" s="86"/>
      <c r="MEC15" s="86"/>
      <c r="MED15" s="86"/>
      <c r="MEE15" s="86"/>
      <c r="MEF15" s="86"/>
      <c r="MEG15" s="86"/>
      <c r="MEH15" s="86"/>
      <c r="MEI15" s="86"/>
      <c r="MEJ15" s="86"/>
      <c r="MEK15" s="86"/>
      <c r="MEL15" s="86"/>
      <c r="MEM15" s="86"/>
      <c r="MEN15" s="86"/>
      <c r="MEO15" s="86"/>
      <c r="MEP15" s="86"/>
      <c r="MEQ15" s="86"/>
      <c r="MER15" s="86"/>
      <c r="MES15" s="86"/>
      <c r="MET15" s="86"/>
      <c r="MEU15" s="86"/>
      <c r="MEV15" s="86"/>
      <c r="MEW15" s="86"/>
      <c r="MEX15" s="86"/>
      <c r="MEY15" s="86"/>
      <c r="MEZ15" s="86"/>
      <c r="MFA15" s="86"/>
      <c r="MFB15" s="86"/>
      <c r="MFC15" s="86"/>
      <c r="MFD15" s="86"/>
      <c r="MFE15" s="86"/>
      <c r="MFF15" s="86"/>
      <c r="MFG15" s="86"/>
      <c r="MFH15" s="86"/>
      <c r="MFI15" s="86"/>
      <c r="MFJ15" s="86"/>
      <c r="MFK15" s="86"/>
      <c r="MFL15" s="86"/>
      <c r="MFM15" s="86"/>
      <c r="MFN15" s="86"/>
      <c r="MFO15" s="86"/>
      <c r="MFP15" s="86"/>
      <c r="MFQ15" s="86"/>
      <c r="MFR15" s="86"/>
      <c r="MFS15" s="86"/>
      <c r="MFT15" s="86"/>
      <c r="MFU15" s="86"/>
      <c r="MFV15" s="86"/>
      <c r="MFW15" s="86"/>
      <c r="MFX15" s="86"/>
      <c r="MFY15" s="86"/>
      <c r="MFZ15" s="86"/>
      <c r="MGA15" s="86"/>
      <c r="MGB15" s="86"/>
      <c r="MGC15" s="86"/>
      <c r="MGD15" s="86"/>
      <c r="MGE15" s="86"/>
      <c r="MGF15" s="86"/>
      <c r="MGG15" s="86"/>
      <c r="MGH15" s="86"/>
      <c r="MGI15" s="86"/>
      <c r="MGJ15" s="86"/>
      <c r="MGK15" s="86"/>
      <c r="MGL15" s="86"/>
      <c r="MGM15" s="86"/>
      <c r="MGN15" s="86"/>
      <c r="MGO15" s="86"/>
      <c r="MGP15" s="86"/>
      <c r="MGQ15" s="86"/>
      <c r="MGR15" s="86"/>
      <c r="MGS15" s="86"/>
      <c r="MGT15" s="86"/>
      <c r="MGU15" s="86"/>
      <c r="MGV15" s="86"/>
      <c r="MGW15" s="86"/>
      <c r="MGX15" s="86"/>
      <c r="MGY15" s="86"/>
      <c r="MGZ15" s="86"/>
      <c r="MHA15" s="86"/>
      <c r="MHB15" s="86"/>
      <c r="MHC15" s="86"/>
      <c r="MHD15" s="86"/>
      <c r="MHE15" s="86"/>
      <c r="MHF15" s="86"/>
      <c r="MHG15" s="86"/>
      <c r="MHH15" s="86"/>
      <c r="MHI15" s="86"/>
      <c r="MHJ15" s="86"/>
      <c r="MHK15" s="86"/>
      <c r="MHL15" s="86"/>
      <c r="MHM15" s="86"/>
      <c r="MHN15" s="86"/>
      <c r="MHO15" s="86"/>
      <c r="MHP15" s="86"/>
      <c r="MHQ15" s="86"/>
      <c r="MHR15" s="86"/>
      <c r="MHS15" s="86"/>
      <c r="MHT15" s="86"/>
      <c r="MHU15" s="86"/>
      <c r="MHV15" s="86"/>
      <c r="MHW15" s="86"/>
      <c r="MHX15" s="86"/>
      <c r="MHY15" s="86"/>
      <c r="MHZ15" s="86"/>
      <c r="MIA15" s="86"/>
      <c r="MIB15" s="86"/>
      <c r="MIC15" s="86"/>
      <c r="MID15" s="86"/>
      <c r="MIE15" s="86"/>
      <c r="MIF15" s="86"/>
      <c r="MIG15" s="86"/>
      <c r="MIH15" s="86"/>
      <c r="MII15" s="86"/>
      <c r="MIJ15" s="86"/>
      <c r="MIK15" s="86"/>
      <c r="MIL15" s="86"/>
      <c r="MIM15" s="86"/>
      <c r="MIN15" s="86"/>
      <c r="MIO15" s="86"/>
      <c r="MIP15" s="86"/>
      <c r="MIQ15" s="86"/>
      <c r="MIR15" s="86"/>
      <c r="MIS15" s="86"/>
      <c r="MIT15" s="86"/>
      <c r="MIU15" s="86"/>
      <c r="MIV15" s="86"/>
      <c r="MIW15" s="86"/>
      <c r="MIX15" s="86"/>
      <c r="MIY15" s="86"/>
      <c r="MIZ15" s="86"/>
      <c r="MJA15" s="86"/>
      <c r="MJB15" s="86"/>
      <c r="MJC15" s="86"/>
      <c r="MJD15" s="86"/>
      <c r="MJE15" s="86"/>
      <c r="MJF15" s="86"/>
      <c r="MJG15" s="86"/>
      <c r="MJH15" s="86"/>
      <c r="MJI15" s="86"/>
      <c r="MJJ15" s="86"/>
      <c r="MJK15" s="86"/>
      <c r="MJL15" s="86"/>
      <c r="MJM15" s="86"/>
      <c r="MJN15" s="86"/>
      <c r="MJO15" s="86"/>
      <c r="MJP15" s="86"/>
      <c r="MJQ15" s="86"/>
      <c r="MJR15" s="86"/>
      <c r="MJS15" s="86"/>
      <c r="MJT15" s="86"/>
      <c r="MJU15" s="86"/>
      <c r="MJV15" s="86"/>
      <c r="MJW15" s="86"/>
      <c r="MJX15" s="86"/>
      <c r="MJY15" s="86"/>
      <c r="MJZ15" s="86"/>
      <c r="MKA15" s="86"/>
      <c r="MKB15" s="86"/>
      <c r="MKC15" s="86"/>
      <c r="MKD15" s="86"/>
      <c r="MKE15" s="86"/>
      <c r="MKF15" s="86"/>
      <c r="MKG15" s="86"/>
      <c r="MKH15" s="86"/>
      <c r="MKI15" s="86"/>
      <c r="MKJ15" s="86"/>
      <c r="MKK15" s="86"/>
      <c r="MKL15" s="86"/>
      <c r="MKM15" s="86"/>
      <c r="MKN15" s="86"/>
      <c r="MKO15" s="86"/>
      <c r="MKP15" s="86"/>
      <c r="MKQ15" s="86"/>
      <c r="MKR15" s="86"/>
      <c r="MKS15" s="86"/>
      <c r="MKT15" s="86"/>
      <c r="MKU15" s="86"/>
      <c r="MKV15" s="86"/>
      <c r="MKW15" s="86"/>
      <c r="MKX15" s="86"/>
      <c r="MKY15" s="86"/>
      <c r="MKZ15" s="86"/>
      <c r="MLA15" s="86"/>
      <c r="MLB15" s="86"/>
      <c r="MLC15" s="86"/>
      <c r="MLD15" s="86"/>
      <c r="MLE15" s="86"/>
      <c r="MLF15" s="86"/>
      <c r="MLG15" s="86"/>
      <c r="MLH15" s="86"/>
      <c r="MLI15" s="86"/>
      <c r="MLJ15" s="86"/>
      <c r="MLK15" s="86"/>
      <c r="MLL15" s="86"/>
      <c r="MLM15" s="86"/>
      <c r="MLN15" s="86"/>
      <c r="MLO15" s="86"/>
      <c r="MLP15" s="86"/>
      <c r="MLQ15" s="86"/>
      <c r="MLR15" s="86"/>
      <c r="MLS15" s="86"/>
      <c r="MLT15" s="86"/>
      <c r="MLU15" s="86"/>
      <c r="MLV15" s="86"/>
      <c r="MLW15" s="86"/>
      <c r="MLX15" s="86"/>
      <c r="MLY15" s="86"/>
      <c r="MLZ15" s="86"/>
      <c r="MMA15" s="86"/>
      <c r="MMB15" s="86"/>
      <c r="MMC15" s="86"/>
      <c r="MMD15" s="86"/>
      <c r="MME15" s="86"/>
      <c r="MMF15" s="86"/>
      <c r="MMG15" s="86"/>
      <c r="MMH15" s="86"/>
      <c r="MMI15" s="86"/>
      <c r="MMJ15" s="86"/>
      <c r="MMK15" s="86"/>
      <c r="MML15" s="86"/>
      <c r="MMM15" s="86"/>
      <c r="MMN15" s="86"/>
      <c r="MMO15" s="86"/>
      <c r="MMP15" s="86"/>
      <c r="MMQ15" s="86"/>
      <c r="MMR15" s="86"/>
      <c r="MMS15" s="86"/>
      <c r="MMT15" s="86"/>
      <c r="MMU15" s="86"/>
      <c r="MMV15" s="86"/>
      <c r="MMW15" s="86"/>
      <c r="MMX15" s="86"/>
      <c r="MMY15" s="86"/>
      <c r="MMZ15" s="86"/>
      <c r="MNA15" s="86"/>
      <c r="MNB15" s="86"/>
      <c r="MNC15" s="86"/>
      <c r="MND15" s="86"/>
      <c r="MNE15" s="86"/>
      <c r="MNF15" s="86"/>
      <c r="MNG15" s="86"/>
      <c r="MNH15" s="86"/>
      <c r="MNI15" s="86"/>
      <c r="MNJ15" s="86"/>
      <c r="MNK15" s="86"/>
      <c r="MNL15" s="86"/>
      <c r="MNM15" s="86"/>
      <c r="MNN15" s="86"/>
      <c r="MNO15" s="86"/>
      <c r="MNP15" s="86"/>
      <c r="MNQ15" s="86"/>
      <c r="MNR15" s="86"/>
      <c r="MNS15" s="86"/>
      <c r="MNT15" s="86"/>
      <c r="MNU15" s="86"/>
      <c r="MNV15" s="86"/>
      <c r="MNW15" s="86"/>
      <c r="MNX15" s="86"/>
      <c r="MNY15" s="86"/>
      <c r="MNZ15" s="86"/>
      <c r="MOA15" s="86"/>
      <c r="MOB15" s="86"/>
      <c r="MOC15" s="86"/>
      <c r="MOD15" s="86"/>
      <c r="MOE15" s="86"/>
      <c r="MOF15" s="86"/>
      <c r="MOG15" s="86"/>
      <c r="MOH15" s="86"/>
      <c r="MOI15" s="86"/>
      <c r="MOJ15" s="86"/>
      <c r="MOK15" s="86"/>
      <c r="MOL15" s="86"/>
      <c r="MOM15" s="86"/>
      <c r="MON15" s="86"/>
      <c r="MOO15" s="86"/>
      <c r="MOP15" s="86"/>
      <c r="MOQ15" s="86"/>
      <c r="MOR15" s="86"/>
      <c r="MOS15" s="86"/>
      <c r="MOT15" s="86"/>
      <c r="MOU15" s="86"/>
      <c r="MOV15" s="86"/>
      <c r="MOW15" s="86"/>
      <c r="MOX15" s="86"/>
      <c r="MOY15" s="86"/>
      <c r="MOZ15" s="86"/>
      <c r="MPA15" s="86"/>
      <c r="MPB15" s="86"/>
      <c r="MPC15" s="86"/>
      <c r="MPD15" s="86"/>
      <c r="MPE15" s="86"/>
      <c r="MPF15" s="86"/>
      <c r="MPG15" s="86"/>
      <c r="MPH15" s="86"/>
      <c r="MPI15" s="86"/>
      <c r="MPJ15" s="86"/>
      <c r="MPK15" s="86"/>
      <c r="MPL15" s="86"/>
      <c r="MPM15" s="86"/>
      <c r="MPN15" s="86"/>
      <c r="MPO15" s="86"/>
      <c r="MPP15" s="86"/>
      <c r="MPQ15" s="86"/>
      <c r="MPR15" s="86"/>
      <c r="MPS15" s="86"/>
      <c r="MPT15" s="86"/>
      <c r="MPU15" s="86"/>
      <c r="MPV15" s="86"/>
      <c r="MPW15" s="86"/>
      <c r="MPX15" s="86"/>
      <c r="MPY15" s="86"/>
      <c r="MPZ15" s="86"/>
      <c r="MQA15" s="86"/>
      <c r="MQB15" s="86"/>
      <c r="MQC15" s="86"/>
      <c r="MQD15" s="86"/>
      <c r="MQE15" s="86"/>
      <c r="MQF15" s="86"/>
      <c r="MQG15" s="86"/>
      <c r="MQH15" s="86"/>
      <c r="MQI15" s="86"/>
      <c r="MQJ15" s="86"/>
      <c r="MQK15" s="86"/>
      <c r="MQL15" s="86"/>
      <c r="MQM15" s="86"/>
      <c r="MQN15" s="86"/>
      <c r="MQO15" s="86"/>
      <c r="MQP15" s="86"/>
      <c r="MQQ15" s="86"/>
      <c r="MQR15" s="86"/>
      <c r="MQS15" s="86"/>
      <c r="MQT15" s="86"/>
      <c r="MQU15" s="86"/>
      <c r="MQV15" s="86"/>
      <c r="MQW15" s="86"/>
      <c r="MQX15" s="86"/>
      <c r="MQY15" s="86"/>
      <c r="MQZ15" s="86"/>
      <c r="MRA15" s="86"/>
      <c r="MRB15" s="86"/>
      <c r="MRC15" s="86"/>
      <c r="MRD15" s="86"/>
      <c r="MRE15" s="86"/>
      <c r="MRF15" s="86"/>
      <c r="MRG15" s="86"/>
      <c r="MRH15" s="86"/>
      <c r="MRI15" s="86"/>
      <c r="MRJ15" s="86"/>
      <c r="MRK15" s="86"/>
      <c r="MRL15" s="86"/>
      <c r="MRM15" s="86"/>
      <c r="MRN15" s="86"/>
      <c r="MRO15" s="86"/>
      <c r="MRP15" s="86"/>
      <c r="MRQ15" s="86"/>
      <c r="MRR15" s="86"/>
      <c r="MRS15" s="86"/>
      <c r="MRT15" s="86"/>
      <c r="MRU15" s="86"/>
      <c r="MRV15" s="86"/>
      <c r="MRW15" s="86"/>
      <c r="MRX15" s="86"/>
      <c r="MRY15" s="86"/>
      <c r="MRZ15" s="86"/>
      <c r="MSA15" s="86"/>
      <c r="MSB15" s="86"/>
      <c r="MSC15" s="86"/>
      <c r="MSD15" s="86"/>
      <c r="MSE15" s="86"/>
      <c r="MSF15" s="86"/>
      <c r="MSG15" s="86"/>
      <c r="MSH15" s="86"/>
      <c r="MSI15" s="86"/>
      <c r="MSJ15" s="86"/>
      <c r="MSK15" s="86"/>
      <c r="MSL15" s="86"/>
      <c r="MSM15" s="86"/>
      <c r="MSN15" s="86"/>
      <c r="MSO15" s="86"/>
      <c r="MSP15" s="86"/>
      <c r="MSQ15" s="86"/>
      <c r="MSR15" s="86"/>
      <c r="MSS15" s="86"/>
      <c r="MST15" s="86"/>
      <c r="MSU15" s="86"/>
      <c r="MSV15" s="86"/>
      <c r="MSW15" s="86"/>
      <c r="MSX15" s="86"/>
      <c r="MSY15" s="86"/>
      <c r="MSZ15" s="86"/>
      <c r="MTA15" s="86"/>
      <c r="MTB15" s="86"/>
      <c r="MTC15" s="86"/>
      <c r="MTD15" s="86"/>
      <c r="MTE15" s="86"/>
      <c r="MTF15" s="86"/>
      <c r="MTG15" s="86"/>
      <c r="MTH15" s="86"/>
      <c r="MTI15" s="86"/>
      <c r="MTJ15" s="86"/>
      <c r="MTK15" s="86"/>
      <c r="MTL15" s="86"/>
      <c r="MTM15" s="86"/>
      <c r="MTN15" s="86"/>
      <c r="MTO15" s="86"/>
      <c r="MTP15" s="86"/>
      <c r="MTQ15" s="86"/>
      <c r="MTR15" s="86"/>
      <c r="MTS15" s="86"/>
      <c r="MTT15" s="86"/>
      <c r="MTU15" s="86"/>
      <c r="MTV15" s="86"/>
      <c r="MTW15" s="86"/>
      <c r="MTX15" s="86"/>
      <c r="MTY15" s="86"/>
      <c r="MTZ15" s="86"/>
      <c r="MUA15" s="86"/>
      <c r="MUB15" s="86"/>
      <c r="MUC15" s="86"/>
      <c r="MUD15" s="86"/>
      <c r="MUE15" s="86"/>
      <c r="MUF15" s="86"/>
      <c r="MUG15" s="86"/>
      <c r="MUH15" s="86"/>
      <c r="MUI15" s="86"/>
      <c r="MUJ15" s="86"/>
      <c r="MUK15" s="86"/>
      <c r="MUL15" s="86"/>
      <c r="MUM15" s="86"/>
      <c r="MUN15" s="86"/>
      <c r="MUO15" s="86"/>
      <c r="MUP15" s="86"/>
      <c r="MUQ15" s="86"/>
      <c r="MUR15" s="86"/>
      <c r="MUS15" s="86"/>
      <c r="MUT15" s="86"/>
      <c r="MUU15" s="86"/>
      <c r="MUV15" s="86"/>
      <c r="MUW15" s="86"/>
      <c r="MUX15" s="86"/>
      <c r="MUY15" s="86"/>
      <c r="MUZ15" s="86"/>
      <c r="MVA15" s="86"/>
      <c r="MVB15" s="86"/>
      <c r="MVC15" s="86"/>
      <c r="MVD15" s="86"/>
      <c r="MVE15" s="86"/>
      <c r="MVF15" s="86"/>
      <c r="MVG15" s="86"/>
      <c r="MVH15" s="86"/>
      <c r="MVI15" s="86"/>
      <c r="MVJ15" s="86"/>
      <c r="MVK15" s="86"/>
      <c r="MVL15" s="86"/>
      <c r="MVM15" s="86"/>
      <c r="MVN15" s="86"/>
      <c r="MVO15" s="86"/>
      <c r="MVP15" s="86"/>
      <c r="MVQ15" s="86"/>
      <c r="MVR15" s="86"/>
      <c r="MVS15" s="86"/>
      <c r="MVT15" s="86"/>
      <c r="MVU15" s="86"/>
      <c r="MVV15" s="86"/>
      <c r="MVW15" s="86"/>
      <c r="MVX15" s="86"/>
      <c r="MVY15" s="86"/>
      <c r="MVZ15" s="86"/>
      <c r="MWA15" s="86"/>
      <c r="MWB15" s="86"/>
      <c r="MWC15" s="86"/>
      <c r="MWD15" s="86"/>
      <c r="MWE15" s="86"/>
      <c r="MWF15" s="86"/>
      <c r="MWG15" s="86"/>
      <c r="MWH15" s="86"/>
      <c r="MWI15" s="86"/>
      <c r="MWJ15" s="86"/>
      <c r="MWK15" s="86"/>
      <c r="MWL15" s="86"/>
      <c r="MWM15" s="86"/>
      <c r="MWN15" s="86"/>
      <c r="MWO15" s="86"/>
      <c r="MWP15" s="86"/>
      <c r="MWQ15" s="86"/>
      <c r="MWR15" s="86"/>
      <c r="MWS15" s="86"/>
      <c r="MWT15" s="86"/>
      <c r="MWU15" s="86"/>
      <c r="MWV15" s="86"/>
      <c r="MWW15" s="86"/>
      <c r="MWX15" s="86"/>
      <c r="MWY15" s="86"/>
      <c r="MWZ15" s="86"/>
      <c r="MXA15" s="86"/>
      <c r="MXB15" s="86"/>
      <c r="MXC15" s="86"/>
      <c r="MXD15" s="86"/>
      <c r="MXE15" s="86"/>
      <c r="MXF15" s="86"/>
      <c r="MXG15" s="86"/>
      <c r="MXH15" s="86"/>
      <c r="MXI15" s="86"/>
      <c r="MXJ15" s="86"/>
      <c r="MXK15" s="86"/>
      <c r="MXL15" s="86"/>
      <c r="MXM15" s="86"/>
      <c r="MXN15" s="86"/>
      <c r="MXO15" s="86"/>
      <c r="MXP15" s="86"/>
      <c r="MXQ15" s="86"/>
      <c r="MXR15" s="86"/>
      <c r="MXS15" s="86"/>
      <c r="MXT15" s="86"/>
      <c r="MXU15" s="86"/>
      <c r="MXV15" s="86"/>
      <c r="MXW15" s="86"/>
      <c r="MXX15" s="86"/>
      <c r="MXY15" s="86"/>
      <c r="MXZ15" s="86"/>
      <c r="MYA15" s="86"/>
      <c r="MYB15" s="86"/>
      <c r="MYC15" s="86"/>
      <c r="MYD15" s="86"/>
      <c r="MYE15" s="86"/>
      <c r="MYF15" s="86"/>
      <c r="MYG15" s="86"/>
      <c r="MYH15" s="86"/>
      <c r="MYI15" s="86"/>
      <c r="MYJ15" s="86"/>
      <c r="MYK15" s="86"/>
      <c r="MYL15" s="86"/>
      <c r="MYM15" s="86"/>
      <c r="MYN15" s="86"/>
      <c r="MYO15" s="86"/>
      <c r="MYP15" s="86"/>
      <c r="MYQ15" s="86"/>
      <c r="MYR15" s="86"/>
      <c r="MYS15" s="86"/>
      <c r="MYT15" s="86"/>
      <c r="MYU15" s="86"/>
      <c r="MYV15" s="86"/>
      <c r="MYW15" s="86"/>
      <c r="MYX15" s="86"/>
      <c r="MYY15" s="86"/>
      <c r="MYZ15" s="86"/>
      <c r="MZA15" s="86"/>
      <c r="MZB15" s="86"/>
      <c r="MZC15" s="86"/>
      <c r="MZD15" s="86"/>
      <c r="MZE15" s="86"/>
      <c r="MZF15" s="86"/>
      <c r="MZG15" s="86"/>
      <c r="MZH15" s="86"/>
      <c r="MZI15" s="86"/>
      <c r="MZJ15" s="86"/>
      <c r="MZK15" s="86"/>
      <c r="MZL15" s="86"/>
      <c r="MZM15" s="86"/>
      <c r="MZN15" s="86"/>
      <c r="MZO15" s="86"/>
      <c r="MZP15" s="86"/>
      <c r="MZQ15" s="86"/>
      <c r="MZR15" s="86"/>
      <c r="MZS15" s="86"/>
      <c r="MZT15" s="86"/>
      <c r="MZU15" s="86"/>
      <c r="MZV15" s="86"/>
      <c r="MZW15" s="86"/>
      <c r="MZX15" s="86"/>
      <c r="MZY15" s="86"/>
      <c r="MZZ15" s="86"/>
      <c r="NAA15" s="86"/>
      <c r="NAB15" s="86"/>
      <c r="NAC15" s="86"/>
      <c r="NAD15" s="86"/>
      <c r="NAE15" s="86"/>
      <c r="NAF15" s="86"/>
      <c r="NAG15" s="86"/>
      <c r="NAH15" s="86"/>
      <c r="NAI15" s="86"/>
      <c r="NAJ15" s="86"/>
      <c r="NAK15" s="86"/>
      <c r="NAL15" s="86"/>
      <c r="NAM15" s="86"/>
      <c r="NAN15" s="86"/>
      <c r="NAO15" s="86"/>
      <c r="NAP15" s="86"/>
      <c r="NAQ15" s="86"/>
      <c r="NAR15" s="86"/>
      <c r="NAS15" s="86"/>
      <c r="NAT15" s="86"/>
      <c r="NAU15" s="86"/>
      <c r="NAV15" s="86"/>
      <c r="NAW15" s="86"/>
      <c r="NAX15" s="86"/>
      <c r="NAY15" s="86"/>
      <c r="NAZ15" s="86"/>
      <c r="NBA15" s="86"/>
      <c r="NBB15" s="86"/>
      <c r="NBC15" s="86"/>
      <c r="NBD15" s="86"/>
      <c r="NBE15" s="86"/>
      <c r="NBF15" s="86"/>
      <c r="NBG15" s="86"/>
      <c r="NBH15" s="86"/>
      <c r="NBI15" s="86"/>
      <c r="NBJ15" s="86"/>
      <c r="NBK15" s="86"/>
      <c r="NBL15" s="86"/>
      <c r="NBM15" s="86"/>
      <c r="NBN15" s="86"/>
      <c r="NBO15" s="86"/>
      <c r="NBP15" s="86"/>
      <c r="NBQ15" s="86"/>
      <c r="NBR15" s="86"/>
      <c r="NBS15" s="86"/>
      <c r="NBT15" s="86"/>
      <c r="NBU15" s="86"/>
      <c r="NBV15" s="86"/>
      <c r="NBW15" s="86"/>
      <c r="NBX15" s="86"/>
      <c r="NBY15" s="86"/>
      <c r="NBZ15" s="86"/>
      <c r="NCA15" s="86"/>
      <c r="NCB15" s="86"/>
      <c r="NCC15" s="86"/>
      <c r="NCD15" s="86"/>
      <c r="NCE15" s="86"/>
      <c r="NCF15" s="86"/>
      <c r="NCG15" s="86"/>
      <c r="NCH15" s="86"/>
      <c r="NCI15" s="86"/>
      <c r="NCJ15" s="86"/>
      <c r="NCK15" s="86"/>
      <c r="NCL15" s="86"/>
      <c r="NCM15" s="86"/>
      <c r="NCN15" s="86"/>
      <c r="NCO15" s="86"/>
      <c r="NCP15" s="86"/>
      <c r="NCQ15" s="86"/>
      <c r="NCR15" s="86"/>
      <c r="NCS15" s="86"/>
      <c r="NCT15" s="86"/>
      <c r="NCU15" s="86"/>
      <c r="NCV15" s="86"/>
      <c r="NCW15" s="86"/>
      <c r="NCX15" s="86"/>
      <c r="NCY15" s="86"/>
      <c r="NCZ15" s="86"/>
      <c r="NDA15" s="86"/>
      <c r="NDB15" s="86"/>
      <c r="NDC15" s="86"/>
      <c r="NDD15" s="86"/>
      <c r="NDE15" s="86"/>
      <c r="NDF15" s="86"/>
      <c r="NDG15" s="86"/>
      <c r="NDH15" s="86"/>
      <c r="NDI15" s="86"/>
      <c r="NDJ15" s="86"/>
      <c r="NDK15" s="86"/>
      <c r="NDL15" s="86"/>
      <c r="NDM15" s="86"/>
      <c r="NDN15" s="86"/>
      <c r="NDO15" s="86"/>
      <c r="NDP15" s="86"/>
      <c r="NDQ15" s="86"/>
      <c r="NDR15" s="86"/>
      <c r="NDS15" s="86"/>
      <c r="NDT15" s="86"/>
      <c r="NDU15" s="86"/>
      <c r="NDV15" s="86"/>
      <c r="NDW15" s="86"/>
      <c r="NDX15" s="86"/>
      <c r="NDY15" s="86"/>
      <c r="NDZ15" s="86"/>
      <c r="NEA15" s="86"/>
      <c r="NEB15" s="86"/>
      <c r="NEC15" s="86"/>
      <c r="NED15" s="86"/>
      <c r="NEE15" s="86"/>
      <c r="NEF15" s="86"/>
      <c r="NEG15" s="86"/>
      <c r="NEH15" s="86"/>
      <c r="NEI15" s="86"/>
      <c r="NEJ15" s="86"/>
      <c r="NEK15" s="86"/>
      <c r="NEL15" s="86"/>
      <c r="NEM15" s="86"/>
      <c r="NEN15" s="86"/>
      <c r="NEO15" s="86"/>
      <c r="NEP15" s="86"/>
      <c r="NEQ15" s="86"/>
      <c r="NER15" s="86"/>
      <c r="NES15" s="86"/>
      <c r="NET15" s="86"/>
      <c r="NEU15" s="86"/>
      <c r="NEV15" s="86"/>
      <c r="NEW15" s="86"/>
      <c r="NEX15" s="86"/>
      <c r="NEY15" s="86"/>
      <c r="NEZ15" s="86"/>
      <c r="NFA15" s="86"/>
      <c r="NFB15" s="86"/>
      <c r="NFC15" s="86"/>
      <c r="NFD15" s="86"/>
      <c r="NFE15" s="86"/>
      <c r="NFF15" s="86"/>
      <c r="NFG15" s="86"/>
      <c r="NFH15" s="86"/>
      <c r="NFI15" s="86"/>
      <c r="NFJ15" s="86"/>
      <c r="NFK15" s="86"/>
      <c r="NFL15" s="86"/>
      <c r="NFM15" s="86"/>
      <c r="NFN15" s="86"/>
      <c r="NFO15" s="86"/>
      <c r="NFP15" s="86"/>
      <c r="NFQ15" s="86"/>
      <c r="NFR15" s="86"/>
      <c r="NFS15" s="86"/>
      <c r="NFT15" s="86"/>
      <c r="NFU15" s="86"/>
      <c r="NFV15" s="86"/>
      <c r="NFW15" s="86"/>
      <c r="NFX15" s="86"/>
      <c r="NFY15" s="86"/>
      <c r="NFZ15" s="86"/>
      <c r="NGA15" s="86"/>
      <c r="NGB15" s="86"/>
      <c r="NGC15" s="86"/>
      <c r="NGD15" s="86"/>
      <c r="NGE15" s="86"/>
      <c r="NGF15" s="86"/>
      <c r="NGG15" s="86"/>
      <c r="NGH15" s="86"/>
      <c r="NGI15" s="86"/>
      <c r="NGJ15" s="86"/>
      <c r="NGK15" s="86"/>
      <c r="NGL15" s="86"/>
      <c r="NGM15" s="86"/>
      <c r="NGN15" s="86"/>
      <c r="NGO15" s="86"/>
      <c r="NGP15" s="86"/>
      <c r="NGQ15" s="86"/>
      <c r="NGR15" s="86"/>
      <c r="NGS15" s="86"/>
      <c r="NGT15" s="86"/>
      <c r="NGU15" s="86"/>
      <c r="NGV15" s="86"/>
      <c r="NGW15" s="86"/>
      <c r="NGX15" s="86"/>
      <c r="NGY15" s="86"/>
      <c r="NGZ15" s="86"/>
      <c r="NHA15" s="86"/>
      <c r="NHB15" s="86"/>
      <c r="NHC15" s="86"/>
      <c r="NHD15" s="86"/>
      <c r="NHE15" s="86"/>
      <c r="NHF15" s="86"/>
      <c r="NHG15" s="86"/>
      <c r="NHH15" s="86"/>
      <c r="NHI15" s="86"/>
      <c r="NHJ15" s="86"/>
      <c r="NHK15" s="86"/>
      <c r="NHL15" s="86"/>
      <c r="NHM15" s="86"/>
      <c r="NHN15" s="86"/>
      <c r="NHO15" s="86"/>
      <c r="NHP15" s="86"/>
      <c r="NHQ15" s="86"/>
      <c r="NHR15" s="86"/>
      <c r="NHS15" s="86"/>
      <c r="NHT15" s="86"/>
      <c r="NHU15" s="86"/>
      <c r="NHV15" s="86"/>
      <c r="NHW15" s="86"/>
      <c r="NHX15" s="86"/>
      <c r="NHY15" s="86"/>
      <c r="NHZ15" s="86"/>
      <c r="NIA15" s="86"/>
      <c r="NIB15" s="86"/>
      <c r="NIC15" s="86"/>
      <c r="NID15" s="86"/>
      <c r="NIE15" s="86"/>
      <c r="NIF15" s="86"/>
      <c r="NIG15" s="86"/>
      <c r="NIH15" s="86"/>
      <c r="NII15" s="86"/>
      <c r="NIJ15" s="86"/>
      <c r="NIK15" s="86"/>
      <c r="NIL15" s="86"/>
      <c r="NIM15" s="86"/>
      <c r="NIN15" s="86"/>
      <c r="NIO15" s="86"/>
      <c r="NIP15" s="86"/>
      <c r="NIQ15" s="86"/>
      <c r="NIR15" s="86"/>
      <c r="NIS15" s="86"/>
      <c r="NIT15" s="86"/>
      <c r="NIU15" s="86"/>
      <c r="NIV15" s="86"/>
      <c r="NIW15" s="86"/>
      <c r="NIX15" s="86"/>
      <c r="NIY15" s="86"/>
      <c r="NIZ15" s="86"/>
      <c r="NJA15" s="86"/>
      <c r="NJB15" s="86"/>
      <c r="NJC15" s="86"/>
      <c r="NJD15" s="86"/>
      <c r="NJE15" s="86"/>
      <c r="NJF15" s="86"/>
      <c r="NJG15" s="86"/>
      <c r="NJH15" s="86"/>
      <c r="NJI15" s="86"/>
      <c r="NJJ15" s="86"/>
      <c r="NJK15" s="86"/>
      <c r="NJL15" s="86"/>
      <c r="NJM15" s="86"/>
      <c r="NJN15" s="86"/>
      <c r="NJO15" s="86"/>
      <c r="NJP15" s="86"/>
      <c r="NJQ15" s="86"/>
      <c r="NJR15" s="86"/>
      <c r="NJS15" s="86"/>
      <c r="NJT15" s="86"/>
      <c r="NJU15" s="86"/>
      <c r="NJV15" s="86"/>
      <c r="NJW15" s="86"/>
      <c r="NJX15" s="86"/>
      <c r="NJY15" s="86"/>
      <c r="NJZ15" s="86"/>
      <c r="NKA15" s="86"/>
      <c r="NKB15" s="86"/>
      <c r="NKC15" s="86"/>
      <c r="NKD15" s="86"/>
      <c r="NKE15" s="86"/>
      <c r="NKF15" s="86"/>
      <c r="NKG15" s="86"/>
      <c r="NKH15" s="86"/>
      <c r="NKI15" s="86"/>
      <c r="NKJ15" s="86"/>
      <c r="NKK15" s="86"/>
      <c r="NKL15" s="86"/>
      <c r="NKM15" s="86"/>
      <c r="NKN15" s="86"/>
      <c r="NKO15" s="86"/>
      <c r="NKP15" s="86"/>
      <c r="NKQ15" s="86"/>
      <c r="NKR15" s="86"/>
      <c r="NKS15" s="86"/>
      <c r="NKT15" s="86"/>
      <c r="NKU15" s="86"/>
      <c r="NKV15" s="86"/>
      <c r="NKW15" s="86"/>
      <c r="NKX15" s="86"/>
      <c r="NKY15" s="86"/>
      <c r="NKZ15" s="86"/>
      <c r="NLA15" s="86"/>
      <c r="NLB15" s="86"/>
      <c r="NLC15" s="86"/>
      <c r="NLD15" s="86"/>
      <c r="NLE15" s="86"/>
      <c r="NLF15" s="86"/>
      <c r="NLG15" s="86"/>
      <c r="NLH15" s="86"/>
      <c r="NLI15" s="86"/>
      <c r="NLJ15" s="86"/>
      <c r="NLK15" s="86"/>
      <c r="NLL15" s="86"/>
      <c r="NLM15" s="86"/>
      <c r="NLN15" s="86"/>
      <c r="NLO15" s="86"/>
      <c r="NLP15" s="86"/>
      <c r="NLQ15" s="86"/>
      <c r="NLR15" s="86"/>
      <c r="NLS15" s="86"/>
      <c r="NLT15" s="86"/>
      <c r="NLU15" s="86"/>
      <c r="NLV15" s="86"/>
      <c r="NLW15" s="86"/>
      <c r="NLX15" s="86"/>
      <c r="NLY15" s="86"/>
      <c r="NLZ15" s="86"/>
      <c r="NMA15" s="86"/>
      <c r="NMB15" s="86"/>
      <c r="NMC15" s="86"/>
      <c r="NMD15" s="86"/>
      <c r="NME15" s="86"/>
      <c r="NMF15" s="86"/>
      <c r="NMG15" s="86"/>
      <c r="NMH15" s="86"/>
      <c r="NMI15" s="86"/>
      <c r="NMJ15" s="86"/>
      <c r="NMK15" s="86"/>
      <c r="NML15" s="86"/>
      <c r="NMM15" s="86"/>
      <c r="NMN15" s="86"/>
      <c r="NMO15" s="86"/>
      <c r="NMP15" s="86"/>
      <c r="NMQ15" s="86"/>
      <c r="NMR15" s="86"/>
      <c r="NMS15" s="86"/>
      <c r="NMT15" s="86"/>
      <c r="NMU15" s="86"/>
      <c r="NMV15" s="86"/>
      <c r="NMW15" s="86"/>
      <c r="NMX15" s="86"/>
      <c r="NMY15" s="86"/>
      <c r="NMZ15" s="86"/>
      <c r="NNA15" s="86"/>
      <c r="NNB15" s="86"/>
      <c r="NNC15" s="86"/>
      <c r="NND15" s="86"/>
      <c r="NNE15" s="86"/>
      <c r="NNF15" s="86"/>
      <c r="NNG15" s="86"/>
      <c r="NNH15" s="86"/>
      <c r="NNI15" s="86"/>
      <c r="NNJ15" s="86"/>
      <c r="NNK15" s="86"/>
      <c r="NNL15" s="86"/>
      <c r="NNM15" s="86"/>
      <c r="NNN15" s="86"/>
      <c r="NNO15" s="86"/>
      <c r="NNP15" s="86"/>
      <c r="NNQ15" s="86"/>
      <c r="NNR15" s="86"/>
      <c r="NNS15" s="86"/>
      <c r="NNT15" s="86"/>
      <c r="NNU15" s="86"/>
      <c r="NNV15" s="86"/>
      <c r="NNW15" s="86"/>
      <c r="NNX15" s="86"/>
      <c r="NNY15" s="86"/>
      <c r="NNZ15" s="86"/>
      <c r="NOA15" s="86"/>
      <c r="NOB15" s="86"/>
      <c r="NOC15" s="86"/>
      <c r="NOD15" s="86"/>
      <c r="NOE15" s="86"/>
      <c r="NOF15" s="86"/>
      <c r="NOG15" s="86"/>
      <c r="NOH15" s="86"/>
      <c r="NOI15" s="86"/>
      <c r="NOJ15" s="86"/>
      <c r="NOK15" s="86"/>
      <c r="NOL15" s="86"/>
      <c r="NOM15" s="86"/>
      <c r="NON15" s="86"/>
      <c r="NOO15" s="86"/>
      <c r="NOP15" s="86"/>
      <c r="NOQ15" s="86"/>
      <c r="NOR15" s="86"/>
      <c r="NOS15" s="86"/>
      <c r="NOT15" s="86"/>
      <c r="NOU15" s="86"/>
      <c r="NOV15" s="86"/>
      <c r="NOW15" s="86"/>
      <c r="NOX15" s="86"/>
      <c r="NOY15" s="86"/>
      <c r="NOZ15" s="86"/>
      <c r="NPA15" s="86"/>
      <c r="NPB15" s="86"/>
      <c r="NPC15" s="86"/>
      <c r="NPD15" s="86"/>
      <c r="NPE15" s="86"/>
      <c r="NPF15" s="86"/>
      <c r="NPG15" s="86"/>
      <c r="NPH15" s="86"/>
      <c r="NPI15" s="86"/>
      <c r="NPJ15" s="86"/>
      <c r="NPK15" s="86"/>
      <c r="NPL15" s="86"/>
      <c r="NPM15" s="86"/>
      <c r="NPN15" s="86"/>
      <c r="NPO15" s="86"/>
      <c r="NPP15" s="86"/>
      <c r="NPQ15" s="86"/>
      <c r="NPR15" s="86"/>
      <c r="NPS15" s="86"/>
      <c r="NPT15" s="86"/>
      <c r="NPU15" s="86"/>
      <c r="NPV15" s="86"/>
      <c r="NPW15" s="86"/>
      <c r="NPX15" s="86"/>
      <c r="NPY15" s="86"/>
      <c r="NPZ15" s="86"/>
      <c r="NQA15" s="86"/>
      <c r="NQB15" s="86"/>
      <c r="NQC15" s="86"/>
      <c r="NQD15" s="86"/>
      <c r="NQE15" s="86"/>
      <c r="NQF15" s="86"/>
      <c r="NQG15" s="86"/>
      <c r="NQH15" s="86"/>
      <c r="NQI15" s="86"/>
      <c r="NQJ15" s="86"/>
      <c r="NQK15" s="86"/>
      <c r="NQL15" s="86"/>
      <c r="NQM15" s="86"/>
      <c r="NQN15" s="86"/>
      <c r="NQO15" s="86"/>
      <c r="NQP15" s="86"/>
      <c r="NQQ15" s="86"/>
      <c r="NQR15" s="86"/>
      <c r="NQS15" s="86"/>
      <c r="NQT15" s="86"/>
      <c r="NQU15" s="86"/>
      <c r="NQV15" s="86"/>
      <c r="NQW15" s="86"/>
      <c r="NQX15" s="86"/>
      <c r="NQY15" s="86"/>
      <c r="NQZ15" s="86"/>
      <c r="NRA15" s="86"/>
      <c r="NRB15" s="86"/>
      <c r="NRC15" s="86"/>
      <c r="NRD15" s="86"/>
      <c r="NRE15" s="86"/>
      <c r="NRF15" s="86"/>
      <c r="NRG15" s="86"/>
      <c r="NRH15" s="86"/>
      <c r="NRI15" s="86"/>
      <c r="NRJ15" s="86"/>
      <c r="NRK15" s="86"/>
      <c r="NRL15" s="86"/>
      <c r="NRM15" s="86"/>
      <c r="NRN15" s="86"/>
      <c r="NRO15" s="86"/>
      <c r="NRP15" s="86"/>
      <c r="NRQ15" s="86"/>
      <c r="NRR15" s="86"/>
      <c r="NRS15" s="86"/>
      <c r="NRT15" s="86"/>
      <c r="NRU15" s="86"/>
      <c r="NRV15" s="86"/>
      <c r="NRW15" s="86"/>
      <c r="NRX15" s="86"/>
      <c r="NRY15" s="86"/>
      <c r="NRZ15" s="86"/>
      <c r="NSA15" s="86"/>
      <c r="NSB15" s="86"/>
      <c r="NSC15" s="86"/>
      <c r="NSD15" s="86"/>
      <c r="NSE15" s="86"/>
      <c r="NSF15" s="86"/>
      <c r="NSG15" s="86"/>
      <c r="NSH15" s="86"/>
      <c r="NSI15" s="86"/>
      <c r="NSJ15" s="86"/>
      <c r="NSK15" s="86"/>
      <c r="NSL15" s="86"/>
      <c r="NSM15" s="86"/>
      <c r="NSN15" s="86"/>
      <c r="NSO15" s="86"/>
      <c r="NSP15" s="86"/>
      <c r="NSQ15" s="86"/>
      <c r="NSR15" s="86"/>
      <c r="NSS15" s="86"/>
      <c r="NST15" s="86"/>
      <c r="NSU15" s="86"/>
      <c r="NSV15" s="86"/>
      <c r="NSW15" s="86"/>
      <c r="NSX15" s="86"/>
      <c r="NSY15" s="86"/>
      <c r="NSZ15" s="86"/>
      <c r="NTA15" s="86"/>
      <c r="NTB15" s="86"/>
      <c r="NTC15" s="86"/>
      <c r="NTD15" s="86"/>
      <c r="NTE15" s="86"/>
      <c r="NTF15" s="86"/>
      <c r="NTG15" s="86"/>
      <c r="NTH15" s="86"/>
      <c r="NTI15" s="86"/>
      <c r="NTJ15" s="86"/>
      <c r="NTK15" s="86"/>
      <c r="NTL15" s="86"/>
      <c r="NTM15" s="86"/>
      <c r="NTN15" s="86"/>
      <c r="NTO15" s="86"/>
      <c r="NTP15" s="86"/>
      <c r="NTQ15" s="86"/>
      <c r="NTR15" s="86"/>
      <c r="NTS15" s="86"/>
      <c r="NTT15" s="86"/>
      <c r="NTU15" s="86"/>
      <c r="NTV15" s="86"/>
      <c r="NTW15" s="86"/>
      <c r="NTX15" s="86"/>
      <c r="NTY15" s="86"/>
      <c r="NTZ15" s="86"/>
      <c r="NUA15" s="86"/>
      <c r="NUB15" s="86"/>
      <c r="NUC15" s="86"/>
      <c r="NUD15" s="86"/>
      <c r="NUE15" s="86"/>
      <c r="NUF15" s="86"/>
      <c r="NUG15" s="86"/>
      <c r="NUH15" s="86"/>
      <c r="NUI15" s="86"/>
      <c r="NUJ15" s="86"/>
      <c r="NUK15" s="86"/>
      <c r="NUL15" s="86"/>
      <c r="NUM15" s="86"/>
      <c r="NUN15" s="86"/>
      <c r="NUO15" s="86"/>
      <c r="NUP15" s="86"/>
      <c r="NUQ15" s="86"/>
      <c r="NUR15" s="86"/>
      <c r="NUS15" s="86"/>
      <c r="NUT15" s="86"/>
      <c r="NUU15" s="86"/>
      <c r="NUV15" s="86"/>
      <c r="NUW15" s="86"/>
      <c r="NUX15" s="86"/>
      <c r="NUY15" s="86"/>
      <c r="NUZ15" s="86"/>
      <c r="NVA15" s="86"/>
      <c r="NVB15" s="86"/>
      <c r="NVC15" s="86"/>
      <c r="NVD15" s="86"/>
      <c r="NVE15" s="86"/>
      <c r="NVF15" s="86"/>
      <c r="NVG15" s="86"/>
      <c r="NVH15" s="86"/>
      <c r="NVI15" s="86"/>
      <c r="NVJ15" s="86"/>
      <c r="NVK15" s="86"/>
      <c r="NVL15" s="86"/>
      <c r="NVM15" s="86"/>
      <c r="NVN15" s="86"/>
      <c r="NVO15" s="86"/>
      <c r="NVP15" s="86"/>
      <c r="NVQ15" s="86"/>
      <c r="NVR15" s="86"/>
      <c r="NVS15" s="86"/>
      <c r="NVT15" s="86"/>
      <c r="NVU15" s="86"/>
      <c r="NVV15" s="86"/>
      <c r="NVW15" s="86"/>
      <c r="NVX15" s="86"/>
      <c r="NVY15" s="86"/>
      <c r="NVZ15" s="86"/>
      <c r="NWA15" s="86"/>
      <c r="NWB15" s="86"/>
      <c r="NWC15" s="86"/>
      <c r="NWD15" s="86"/>
      <c r="NWE15" s="86"/>
      <c r="NWF15" s="86"/>
      <c r="NWG15" s="86"/>
      <c r="NWH15" s="86"/>
      <c r="NWI15" s="86"/>
      <c r="NWJ15" s="86"/>
      <c r="NWK15" s="86"/>
      <c r="NWL15" s="86"/>
      <c r="NWM15" s="86"/>
      <c r="NWN15" s="86"/>
      <c r="NWO15" s="86"/>
      <c r="NWP15" s="86"/>
      <c r="NWQ15" s="86"/>
      <c r="NWR15" s="86"/>
      <c r="NWS15" s="86"/>
      <c r="NWT15" s="86"/>
      <c r="NWU15" s="86"/>
      <c r="NWV15" s="86"/>
      <c r="NWW15" s="86"/>
      <c r="NWX15" s="86"/>
      <c r="NWY15" s="86"/>
      <c r="NWZ15" s="86"/>
      <c r="NXA15" s="86"/>
      <c r="NXB15" s="86"/>
      <c r="NXC15" s="86"/>
      <c r="NXD15" s="86"/>
      <c r="NXE15" s="86"/>
      <c r="NXF15" s="86"/>
      <c r="NXG15" s="86"/>
      <c r="NXH15" s="86"/>
      <c r="NXI15" s="86"/>
      <c r="NXJ15" s="86"/>
      <c r="NXK15" s="86"/>
      <c r="NXL15" s="86"/>
      <c r="NXM15" s="86"/>
      <c r="NXN15" s="86"/>
      <c r="NXO15" s="86"/>
      <c r="NXP15" s="86"/>
      <c r="NXQ15" s="86"/>
      <c r="NXR15" s="86"/>
      <c r="NXS15" s="86"/>
      <c r="NXT15" s="86"/>
      <c r="NXU15" s="86"/>
      <c r="NXV15" s="86"/>
      <c r="NXW15" s="86"/>
      <c r="NXX15" s="86"/>
      <c r="NXY15" s="86"/>
      <c r="NXZ15" s="86"/>
      <c r="NYA15" s="86"/>
      <c r="NYB15" s="86"/>
      <c r="NYC15" s="86"/>
      <c r="NYD15" s="86"/>
      <c r="NYE15" s="86"/>
      <c r="NYF15" s="86"/>
      <c r="NYG15" s="86"/>
      <c r="NYH15" s="86"/>
      <c r="NYI15" s="86"/>
      <c r="NYJ15" s="86"/>
      <c r="NYK15" s="86"/>
      <c r="NYL15" s="86"/>
      <c r="NYM15" s="86"/>
      <c r="NYN15" s="86"/>
      <c r="NYO15" s="86"/>
      <c r="NYP15" s="86"/>
      <c r="NYQ15" s="86"/>
      <c r="NYR15" s="86"/>
      <c r="NYS15" s="86"/>
      <c r="NYT15" s="86"/>
      <c r="NYU15" s="86"/>
      <c r="NYV15" s="86"/>
      <c r="NYW15" s="86"/>
      <c r="NYX15" s="86"/>
      <c r="NYY15" s="86"/>
      <c r="NYZ15" s="86"/>
      <c r="NZA15" s="86"/>
      <c r="NZB15" s="86"/>
      <c r="NZC15" s="86"/>
      <c r="NZD15" s="86"/>
      <c r="NZE15" s="86"/>
      <c r="NZF15" s="86"/>
      <c r="NZG15" s="86"/>
      <c r="NZH15" s="86"/>
      <c r="NZI15" s="86"/>
      <c r="NZJ15" s="86"/>
      <c r="NZK15" s="86"/>
      <c r="NZL15" s="86"/>
      <c r="NZM15" s="86"/>
      <c r="NZN15" s="86"/>
      <c r="NZO15" s="86"/>
      <c r="NZP15" s="86"/>
      <c r="NZQ15" s="86"/>
      <c r="NZR15" s="86"/>
      <c r="NZS15" s="86"/>
      <c r="NZT15" s="86"/>
      <c r="NZU15" s="86"/>
      <c r="NZV15" s="86"/>
      <c r="NZW15" s="86"/>
      <c r="NZX15" s="86"/>
      <c r="NZY15" s="86"/>
      <c r="NZZ15" s="86"/>
      <c r="OAA15" s="86"/>
      <c r="OAB15" s="86"/>
      <c r="OAC15" s="86"/>
      <c r="OAD15" s="86"/>
      <c r="OAE15" s="86"/>
      <c r="OAF15" s="86"/>
      <c r="OAG15" s="86"/>
      <c r="OAH15" s="86"/>
      <c r="OAI15" s="86"/>
      <c r="OAJ15" s="86"/>
      <c r="OAK15" s="86"/>
      <c r="OAL15" s="86"/>
      <c r="OAM15" s="86"/>
      <c r="OAN15" s="86"/>
      <c r="OAO15" s="86"/>
      <c r="OAP15" s="86"/>
      <c r="OAQ15" s="86"/>
      <c r="OAR15" s="86"/>
      <c r="OAS15" s="86"/>
      <c r="OAT15" s="86"/>
      <c r="OAU15" s="86"/>
      <c r="OAV15" s="86"/>
      <c r="OAW15" s="86"/>
      <c r="OAX15" s="86"/>
      <c r="OAY15" s="86"/>
      <c r="OAZ15" s="86"/>
      <c r="OBA15" s="86"/>
      <c r="OBB15" s="86"/>
      <c r="OBC15" s="86"/>
      <c r="OBD15" s="86"/>
      <c r="OBE15" s="86"/>
      <c r="OBF15" s="86"/>
      <c r="OBG15" s="86"/>
      <c r="OBH15" s="86"/>
      <c r="OBI15" s="86"/>
      <c r="OBJ15" s="86"/>
      <c r="OBK15" s="86"/>
      <c r="OBL15" s="86"/>
      <c r="OBM15" s="86"/>
      <c r="OBN15" s="86"/>
      <c r="OBO15" s="86"/>
      <c r="OBP15" s="86"/>
      <c r="OBQ15" s="86"/>
      <c r="OBR15" s="86"/>
      <c r="OBS15" s="86"/>
      <c r="OBT15" s="86"/>
      <c r="OBU15" s="86"/>
      <c r="OBV15" s="86"/>
      <c r="OBW15" s="86"/>
      <c r="OBX15" s="86"/>
      <c r="OBY15" s="86"/>
      <c r="OBZ15" s="86"/>
      <c r="OCA15" s="86"/>
      <c r="OCB15" s="86"/>
      <c r="OCC15" s="86"/>
      <c r="OCD15" s="86"/>
      <c r="OCE15" s="86"/>
      <c r="OCF15" s="86"/>
      <c r="OCG15" s="86"/>
      <c r="OCH15" s="86"/>
      <c r="OCI15" s="86"/>
      <c r="OCJ15" s="86"/>
      <c r="OCK15" s="86"/>
      <c r="OCL15" s="86"/>
      <c r="OCM15" s="86"/>
      <c r="OCN15" s="86"/>
      <c r="OCO15" s="86"/>
      <c r="OCP15" s="86"/>
      <c r="OCQ15" s="86"/>
      <c r="OCR15" s="86"/>
      <c r="OCS15" s="86"/>
      <c r="OCT15" s="86"/>
      <c r="OCU15" s="86"/>
      <c r="OCV15" s="86"/>
      <c r="OCW15" s="86"/>
      <c r="OCX15" s="86"/>
      <c r="OCY15" s="86"/>
      <c r="OCZ15" s="86"/>
      <c r="ODA15" s="86"/>
      <c r="ODB15" s="86"/>
      <c r="ODC15" s="86"/>
      <c r="ODD15" s="86"/>
      <c r="ODE15" s="86"/>
      <c r="ODF15" s="86"/>
      <c r="ODG15" s="86"/>
      <c r="ODH15" s="86"/>
      <c r="ODI15" s="86"/>
      <c r="ODJ15" s="86"/>
      <c r="ODK15" s="86"/>
      <c r="ODL15" s="86"/>
      <c r="ODM15" s="86"/>
      <c r="ODN15" s="86"/>
      <c r="ODO15" s="86"/>
      <c r="ODP15" s="86"/>
      <c r="ODQ15" s="86"/>
      <c r="ODR15" s="86"/>
      <c r="ODS15" s="86"/>
      <c r="ODT15" s="86"/>
      <c r="ODU15" s="86"/>
      <c r="ODV15" s="86"/>
      <c r="ODW15" s="86"/>
      <c r="ODX15" s="86"/>
      <c r="ODY15" s="86"/>
      <c r="ODZ15" s="86"/>
      <c r="OEA15" s="86"/>
      <c r="OEB15" s="86"/>
      <c r="OEC15" s="86"/>
      <c r="OED15" s="86"/>
      <c r="OEE15" s="86"/>
      <c r="OEF15" s="86"/>
      <c r="OEG15" s="86"/>
      <c r="OEH15" s="86"/>
      <c r="OEI15" s="86"/>
      <c r="OEJ15" s="86"/>
      <c r="OEK15" s="86"/>
      <c r="OEL15" s="86"/>
      <c r="OEM15" s="86"/>
      <c r="OEN15" s="86"/>
      <c r="OEO15" s="86"/>
      <c r="OEP15" s="86"/>
      <c r="OEQ15" s="86"/>
      <c r="OER15" s="86"/>
      <c r="OES15" s="86"/>
      <c r="OET15" s="86"/>
      <c r="OEU15" s="86"/>
      <c r="OEV15" s="86"/>
      <c r="OEW15" s="86"/>
      <c r="OEX15" s="86"/>
      <c r="OEY15" s="86"/>
      <c r="OEZ15" s="86"/>
      <c r="OFA15" s="86"/>
      <c r="OFB15" s="86"/>
      <c r="OFC15" s="86"/>
      <c r="OFD15" s="86"/>
      <c r="OFE15" s="86"/>
      <c r="OFF15" s="86"/>
      <c r="OFG15" s="86"/>
      <c r="OFH15" s="86"/>
      <c r="OFI15" s="86"/>
      <c r="OFJ15" s="86"/>
      <c r="OFK15" s="86"/>
      <c r="OFL15" s="86"/>
      <c r="OFM15" s="86"/>
      <c r="OFN15" s="86"/>
      <c r="OFO15" s="86"/>
      <c r="OFP15" s="86"/>
      <c r="OFQ15" s="86"/>
      <c r="OFR15" s="86"/>
      <c r="OFS15" s="86"/>
      <c r="OFT15" s="86"/>
      <c r="OFU15" s="86"/>
      <c r="OFV15" s="86"/>
      <c r="OFW15" s="86"/>
      <c r="OFX15" s="86"/>
      <c r="OFY15" s="86"/>
      <c r="OFZ15" s="86"/>
      <c r="OGA15" s="86"/>
      <c r="OGB15" s="86"/>
      <c r="OGC15" s="86"/>
      <c r="OGD15" s="86"/>
      <c r="OGE15" s="86"/>
      <c r="OGF15" s="86"/>
      <c r="OGG15" s="86"/>
      <c r="OGH15" s="86"/>
      <c r="OGI15" s="86"/>
      <c r="OGJ15" s="86"/>
      <c r="OGK15" s="86"/>
      <c r="OGL15" s="86"/>
      <c r="OGM15" s="86"/>
      <c r="OGN15" s="86"/>
      <c r="OGO15" s="86"/>
      <c r="OGP15" s="86"/>
      <c r="OGQ15" s="86"/>
      <c r="OGR15" s="86"/>
      <c r="OGS15" s="86"/>
      <c r="OGT15" s="86"/>
      <c r="OGU15" s="86"/>
      <c r="OGV15" s="86"/>
      <c r="OGW15" s="86"/>
      <c r="OGX15" s="86"/>
      <c r="OGY15" s="86"/>
      <c r="OGZ15" s="86"/>
      <c r="OHA15" s="86"/>
      <c r="OHB15" s="86"/>
      <c r="OHC15" s="86"/>
      <c r="OHD15" s="86"/>
      <c r="OHE15" s="86"/>
      <c r="OHF15" s="86"/>
      <c r="OHG15" s="86"/>
      <c r="OHH15" s="86"/>
      <c r="OHI15" s="86"/>
      <c r="OHJ15" s="86"/>
      <c r="OHK15" s="86"/>
      <c r="OHL15" s="86"/>
      <c r="OHM15" s="86"/>
      <c r="OHN15" s="86"/>
      <c r="OHO15" s="86"/>
      <c r="OHP15" s="86"/>
      <c r="OHQ15" s="86"/>
      <c r="OHR15" s="86"/>
      <c r="OHS15" s="86"/>
      <c r="OHT15" s="86"/>
      <c r="OHU15" s="86"/>
      <c r="OHV15" s="86"/>
      <c r="OHW15" s="86"/>
      <c r="OHX15" s="86"/>
      <c r="OHY15" s="86"/>
      <c r="OHZ15" s="86"/>
      <c r="OIA15" s="86"/>
      <c r="OIB15" s="86"/>
      <c r="OIC15" s="86"/>
      <c r="OID15" s="86"/>
      <c r="OIE15" s="86"/>
      <c r="OIF15" s="86"/>
      <c r="OIG15" s="86"/>
      <c r="OIH15" s="86"/>
      <c r="OII15" s="86"/>
      <c r="OIJ15" s="86"/>
      <c r="OIK15" s="86"/>
      <c r="OIL15" s="86"/>
      <c r="OIM15" s="86"/>
      <c r="OIN15" s="86"/>
      <c r="OIO15" s="86"/>
      <c r="OIP15" s="86"/>
      <c r="OIQ15" s="86"/>
      <c r="OIR15" s="86"/>
      <c r="OIS15" s="86"/>
      <c r="OIT15" s="86"/>
      <c r="OIU15" s="86"/>
      <c r="OIV15" s="86"/>
      <c r="OIW15" s="86"/>
      <c r="OIX15" s="86"/>
      <c r="OIY15" s="86"/>
      <c r="OIZ15" s="86"/>
      <c r="OJA15" s="86"/>
      <c r="OJB15" s="86"/>
      <c r="OJC15" s="86"/>
      <c r="OJD15" s="86"/>
      <c r="OJE15" s="86"/>
      <c r="OJF15" s="86"/>
      <c r="OJG15" s="86"/>
      <c r="OJH15" s="86"/>
      <c r="OJI15" s="86"/>
      <c r="OJJ15" s="86"/>
      <c r="OJK15" s="86"/>
      <c r="OJL15" s="86"/>
      <c r="OJM15" s="86"/>
      <c r="OJN15" s="86"/>
      <c r="OJO15" s="86"/>
      <c r="OJP15" s="86"/>
      <c r="OJQ15" s="86"/>
      <c r="OJR15" s="86"/>
      <c r="OJS15" s="86"/>
      <c r="OJT15" s="86"/>
      <c r="OJU15" s="86"/>
      <c r="OJV15" s="86"/>
      <c r="OJW15" s="86"/>
      <c r="OJX15" s="86"/>
      <c r="OJY15" s="86"/>
      <c r="OJZ15" s="86"/>
      <c r="OKA15" s="86"/>
      <c r="OKB15" s="86"/>
      <c r="OKC15" s="86"/>
      <c r="OKD15" s="86"/>
      <c r="OKE15" s="86"/>
      <c r="OKF15" s="86"/>
      <c r="OKG15" s="86"/>
      <c r="OKH15" s="86"/>
      <c r="OKI15" s="86"/>
      <c r="OKJ15" s="86"/>
      <c r="OKK15" s="86"/>
      <c r="OKL15" s="86"/>
      <c r="OKM15" s="86"/>
      <c r="OKN15" s="86"/>
      <c r="OKO15" s="86"/>
      <c r="OKP15" s="86"/>
      <c r="OKQ15" s="86"/>
      <c r="OKR15" s="86"/>
      <c r="OKS15" s="86"/>
      <c r="OKT15" s="86"/>
      <c r="OKU15" s="86"/>
      <c r="OKV15" s="86"/>
      <c r="OKW15" s="86"/>
      <c r="OKX15" s="86"/>
      <c r="OKY15" s="86"/>
      <c r="OKZ15" s="86"/>
      <c r="OLA15" s="86"/>
      <c r="OLB15" s="86"/>
      <c r="OLC15" s="86"/>
      <c r="OLD15" s="86"/>
      <c r="OLE15" s="86"/>
      <c r="OLF15" s="86"/>
      <c r="OLG15" s="86"/>
      <c r="OLH15" s="86"/>
      <c r="OLI15" s="86"/>
      <c r="OLJ15" s="86"/>
      <c r="OLK15" s="86"/>
      <c r="OLL15" s="86"/>
      <c r="OLM15" s="86"/>
      <c r="OLN15" s="86"/>
      <c r="OLO15" s="86"/>
      <c r="OLP15" s="86"/>
      <c r="OLQ15" s="86"/>
      <c r="OLR15" s="86"/>
      <c r="OLS15" s="86"/>
      <c r="OLT15" s="86"/>
      <c r="OLU15" s="86"/>
      <c r="OLV15" s="86"/>
      <c r="OLW15" s="86"/>
      <c r="OLX15" s="86"/>
      <c r="OLY15" s="86"/>
      <c r="OLZ15" s="86"/>
      <c r="OMA15" s="86"/>
      <c r="OMB15" s="86"/>
      <c r="OMC15" s="86"/>
      <c r="OMD15" s="86"/>
      <c r="OME15" s="86"/>
      <c r="OMF15" s="86"/>
      <c r="OMG15" s="86"/>
      <c r="OMH15" s="86"/>
      <c r="OMI15" s="86"/>
      <c r="OMJ15" s="86"/>
      <c r="OMK15" s="86"/>
      <c r="OML15" s="86"/>
      <c r="OMM15" s="86"/>
      <c r="OMN15" s="86"/>
      <c r="OMO15" s="86"/>
      <c r="OMP15" s="86"/>
      <c r="OMQ15" s="86"/>
      <c r="OMR15" s="86"/>
      <c r="OMS15" s="86"/>
      <c r="OMT15" s="86"/>
      <c r="OMU15" s="86"/>
      <c r="OMV15" s="86"/>
      <c r="OMW15" s="86"/>
      <c r="OMX15" s="86"/>
      <c r="OMY15" s="86"/>
      <c r="OMZ15" s="86"/>
      <c r="ONA15" s="86"/>
      <c r="ONB15" s="86"/>
      <c r="ONC15" s="86"/>
      <c r="OND15" s="86"/>
      <c r="ONE15" s="86"/>
      <c r="ONF15" s="86"/>
      <c r="ONG15" s="86"/>
      <c r="ONH15" s="86"/>
      <c r="ONI15" s="86"/>
      <c r="ONJ15" s="86"/>
      <c r="ONK15" s="86"/>
      <c r="ONL15" s="86"/>
      <c r="ONM15" s="86"/>
      <c r="ONN15" s="86"/>
      <c r="ONO15" s="86"/>
      <c r="ONP15" s="86"/>
      <c r="ONQ15" s="86"/>
      <c r="ONR15" s="86"/>
      <c r="ONS15" s="86"/>
      <c r="ONT15" s="86"/>
      <c r="ONU15" s="86"/>
      <c r="ONV15" s="86"/>
      <c r="ONW15" s="86"/>
      <c r="ONX15" s="86"/>
      <c r="ONY15" s="86"/>
      <c r="ONZ15" s="86"/>
      <c r="OOA15" s="86"/>
      <c r="OOB15" s="86"/>
      <c r="OOC15" s="86"/>
      <c r="OOD15" s="86"/>
      <c r="OOE15" s="86"/>
      <c r="OOF15" s="86"/>
      <c r="OOG15" s="86"/>
      <c r="OOH15" s="86"/>
      <c r="OOI15" s="86"/>
      <c r="OOJ15" s="86"/>
      <c r="OOK15" s="86"/>
      <c r="OOL15" s="86"/>
      <c r="OOM15" s="86"/>
      <c r="OON15" s="86"/>
      <c r="OOO15" s="86"/>
      <c r="OOP15" s="86"/>
      <c r="OOQ15" s="86"/>
      <c r="OOR15" s="86"/>
      <c r="OOS15" s="86"/>
      <c r="OOT15" s="86"/>
      <c r="OOU15" s="86"/>
      <c r="OOV15" s="86"/>
      <c r="OOW15" s="86"/>
      <c r="OOX15" s="86"/>
      <c r="OOY15" s="86"/>
      <c r="OOZ15" s="86"/>
      <c r="OPA15" s="86"/>
      <c r="OPB15" s="86"/>
      <c r="OPC15" s="86"/>
      <c r="OPD15" s="86"/>
      <c r="OPE15" s="86"/>
      <c r="OPF15" s="86"/>
      <c r="OPG15" s="86"/>
      <c r="OPH15" s="86"/>
      <c r="OPI15" s="86"/>
      <c r="OPJ15" s="86"/>
      <c r="OPK15" s="86"/>
      <c r="OPL15" s="86"/>
      <c r="OPM15" s="86"/>
      <c r="OPN15" s="86"/>
      <c r="OPO15" s="86"/>
      <c r="OPP15" s="86"/>
      <c r="OPQ15" s="86"/>
      <c r="OPR15" s="86"/>
      <c r="OPS15" s="86"/>
      <c r="OPT15" s="86"/>
      <c r="OPU15" s="86"/>
      <c r="OPV15" s="86"/>
      <c r="OPW15" s="86"/>
      <c r="OPX15" s="86"/>
      <c r="OPY15" s="86"/>
      <c r="OPZ15" s="86"/>
      <c r="OQA15" s="86"/>
      <c r="OQB15" s="86"/>
      <c r="OQC15" s="86"/>
      <c r="OQD15" s="86"/>
      <c r="OQE15" s="86"/>
      <c r="OQF15" s="86"/>
      <c r="OQG15" s="86"/>
      <c r="OQH15" s="86"/>
      <c r="OQI15" s="86"/>
      <c r="OQJ15" s="86"/>
      <c r="OQK15" s="86"/>
      <c r="OQL15" s="86"/>
      <c r="OQM15" s="86"/>
      <c r="OQN15" s="86"/>
      <c r="OQO15" s="86"/>
      <c r="OQP15" s="86"/>
      <c r="OQQ15" s="86"/>
      <c r="OQR15" s="86"/>
      <c r="OQS15" s="86"/>
      <c r="OQT15" s="86"/>
      <c r="OQU15" s="86"/>
      <c r="OQV15" s="86"/>
      <c r="OQW15" s="86"/>
      <c r="OQX15" s="86"/>
      <c r="OQY15" s="86"/>
      <c r="OQZ15" s="86"/>
      <c r="ORA15" s="86"/>
      <c r="ORB15" s="86"/>
      <c r="ORC15" s="86"/>
      <c r="ORD15" s="86"/>
      <c r="ORE15" s="86"/>
      <c r="ORF15" s="86"/>
      <c r="ORG15" s="86"/>
      <c r="ORH15" s="86"/>
      <c r="ORI15" s="86"/>
      <c r="ORJ15" s="86"/>
      <c r="ORK15" s="86"/>
      <c r="ORL15" s="86"/>
      <c r="ORM15" s="86"/>
      <c r="ORN15" s="86"/>
      <c r="ORO15" s="86"/>
      <c r="ORP15" s="86"/>
      <c r="ORQ15" s="86"/>
      <c r="ORR15" s="86"/>
      <c r="ORS15" s="86"/>
      <c r="ORT15" s="86"/>
      <c r="ORU15" s="86"/>
      <c r="ORV15" s="86"/>
      <c r="ORW15" s="86"/>
      <c r="ORX15" s="86"/>
      <c r="ORY15" s="86"/>
      <c r="ORZ15" s="86"/>
      <c r="OSA15" s="86"/>
      <c r="OSB15" s="86"/>
      <c r="OSC15" s="86"/>
      <c r="OSD15" s="86"/>
      <c r="OSE15" s="86"/>
      <c r="OSF15" s="86"/>
      <c r="OSG15" s="86"/>
      <c r="OSH15" s="86"/>
      <c r="OSI15" s="86"/>
      <c r="OSJ15" s="86"/>
      <c r="OSK15" s="86"/>
      <c r="OSL15" s="86"/>
      <c r="OSM15" s="86"/>
      <c r="OSN15" s="86"/>
      <c r="OSO15" s="86"/>
      <c r="OSP15" s="86"/>
      <c r="OSQ15" s="86"/>
      <c r="OSR15" s="86"/>
      <c r="OSS15" s="86"/>
      <c r="OST15" s="86"/>
      <c r="OSU15" s="86"/>
      <c r="OSV15" s="86"/>
      <c r="OSW15" s="86"/>
      <c r="OSX15" s="86"/>
      <c r="OSY15" s="86"/>
      <c r="OSZ15" s="86"/>
      <c r="OTA15" s="86"/>
      <c r="OTB15" s="86"/>
      <c r="OTC15" s="86"/>
      <c r="OTD15" s="86"/>
      <c r="OTE15" s="86"/>
      <c r="OTF15" s="86"/>
      <c r="OTG15" s="86"/>
      <c r="OTH15" s="86"/>
      <c r="OTI15" s="86"/>
      <c r="OTJ15" s="86"/>
      <c r="OTK15" s="86"/>
      <c r="OTL15" s="86"/>
      <c r="OTM15" s="86"/>
      <c r="OTN15" s="86"/>
      <c r="OTO15" s="86"/>
      <c r="OTP15" s="86"/>
      <c r="OTQ15" s="86"/>
      <c r="OTR15" s="86"/>
      <c r="OTS15" s="86"/>
      <c r="OTT15" s="86"/>
      <c r="OTU15" s="86"/>
      <c r="OTV15" s="86"/>
      <c r="OTW15" s="86"/>
      <c r="OTX15" s="86"/>
      <c r="OTY15" s="86"/>
      <c r="OTZ15" s="86"/>
      <c r="OUA15" s="86"/>
      <c r="OUB15" s="86"/>
      <c r="OUC15" s="86"/>
      <c r="OUD15" s="86"/>
      <c r="OUE15" s="86"/>
      <c r="OUF15" s="86"/>
      <c r="OUG15" s="86"/>
      <c r="OUH15" s="86"/>
      <c r="OUI15" s="86"/>
      <c r="OUJ15" s="86"/>
      <c r="OUK15" s="86"/>
      <c r="OUL15" s="86"/>
      <c r="OUM15" s="86"/>
      <c r="OUN15" s="86"/>
      <c r="OUO15" s="86"/>
      <c r="OUP15" s="86"/>
      <c r="OUQ15" s="86"/>
      <c r="OUR15" s="86"/>
      <c r="OUS15" s="86"/>
      <c r="OUT15" s="86"/>
      <c r="OUU15" s="86"/>
      <c r="OUV15" s="86"/>
      <c r="OUW15" s="86"/>
      <c r="OUX15" s="86"/>
      <c r="OUY15" s="86"/>
      <c r="OUZ15" s="86"/>
      <c r="OVA15" s="86"/>
      <c r="OVB15" s="86"/>
      <c r="OVC15" s="86"/>
      <c r="OVD15" s="86"/>
      <c r="OVE15" s="86"/>
      <c r="OVF15" s="86"/>
      <c r="OVG15" s="86"/>
      <c r="OVH15" s="86"/>
      <c r="OVI15" s="86"/>
      <c r="OVJ15" s="86"/>
      <c r="OVK15" s="86"/>
      <c r="OVL15" s="86"/>
      <c r="OVM15" s="86"/>
      <c r="OVN15" s="86"/>
      <c r="OVO15" s="86"/>
      <c r="OVP15" s="86"/>
      <c r="OVQ15" s="86"/>
      <c r="OVR15" s="86"/>
      <c r="OVS15" s="86"/>
      <c r="OVT15" s="86"/>
      <c r="OVU15" s="86"/>
      <c r="OVV15" s="86"/>
      <c r="OVW15" s="86"/>
      <c r="OVX15" s="86"/>
      <c r="OVY15" s="86"/>
      <c r="OVZ15" s="86"/>
      <c r="OWA15" s="86"/>
      <c r="OWB15" s="86"/>
      <c r="OWC15" s="86"/>
      <c r="OWD15" s="86"/>
      <c r="OWE15" s="86"/>
      <c r="OWF15" s="86"/>
      <c r="OWG15" s="86"/>
      <c r="OWH15" s="86"/>
      <c r="OWI15" s="86"/>
      <c r="OWJ15" s="86"/>
      <c r="OWK15" s="86"/>
      <c r="OWL15" s="86"/>
      <c r="OWM15" s="86"/>
      <c r="OWN15" s="86"/>
      <c r="OWO15" s="86"/>
      <c r="OWP15" s="86"/>
      <c r="OWQ15" s="86"/>
      <c r="OWR15" s="86"/>
      <c r="OWS15" s="86"/>
      <c r="OWT15" s="86"/>
      <c r="OWU15" s="86"/>
      <c r="OWV15" s="86"/>
      <c r="OWW15" s="86"/>
      <c r="OWX15" s="86"/>
      <c r="OWY15" s="86"/>
      <c r="OWZ15" s="86"/>
      <c r="OXA15" s="86"/>
      <c r="OXB15" s="86"/>
      <c r="OXC15" s="86"/>
      <c r="OXD15" s="86"/>
      <c r="OXE15" s="86"/>
      <c r="OXF15" s="86"/>
      <c r="OXG15" s="86"/>
      <c r="OXH15" s="86"/>
      <c r="OXI15" s="86"/>
      <c r="OXJ15" s="86"/>
      <c r="OXK15" s="86"/>
      <c r="OXL15" s="86"/>
      <c r="OXM15" s="86"/>
      <c r="OXN15" s="86"/>
      <c r="OXO15" s="86"/>
      <c r="OXP15" s="86"/>
      <c r="OXQ15" s="86"/>
      <c r="OXR15" s="86"/>
      <c r="OXS15" s="86"/>
      <c r="OXT15" s="86"/>
      <c r="OXU15" s="86"/>
      <c r="OXV15" s="86"/>
      <c r="OXW15" s="86"/>
      <c r="OXX15" s="86"/>
      <c r="OXY15" s="86"/>
      <c r="OXZ15" s="86"/>
      <c r="OYA15" s="86"/>
      <c r="OYB15" s="86"/>
      <c r="OYC15" s="86"/>
      <c r="OYD15" s="86"/>
      <c r="OYE15" s="86"/>
      <c r="OYF15" s="86"/>
      <c r="OYG15" s="86"/>
      <c r="OYH15" s="86"/>
      <c r="OYI15" s="86"/>
      <c r="OYJ15" s="86"/>
      <c r="OYK15" s="86"/>
      <c r="OYL15" s="86"/>
      <c r="OYM15" s="86"/>
      <c r="OYN15" s="86"/>
      <c r="OYO15" s="86"/>
      <c r="OYP15" s="86"/>
      <c r="OYQ15" s="86"/>
      <c r="OYR15" s="86"/>
      <c r="OYS15" s="86"/>
      <c r="OYT15" s="86"/>
      <c r="OYU15" s="86"/>
      <c r="OYV15" s="86"/>
      <c r="OYW15" s="86"/>
      <c r="OYX15" s="86"/>
      <c r="OYY15" s="86"/>
      <c r="OYZ15" s="86"/>
      <c r="OZA15" s="86"/>
      <c r="OZB15" s="86"/>
      <c r="OZC15" s="86"/>
      <c r="OZD15" s="86"/>
      <c r="OZE15" s="86"/>
      <c r="OZF15" s="86"/>
      <c r="OZG15" s="86"/>
      <c r="OZH15" s="86"/>
      <c r="OZI15" s="86"/>
      <c r="OZJ15" s="86"/>
      <c r="OZK15" s="86"/>
      <c r="OZL15" s="86"/>
      <c r="OZM15" s="86"/>
      <c r="OZN15" s="86"/>
      <c r="OZO15" s="86"/>
      <c r="OZP15" s="86"/>
      <c r="OZQ15" s="86"/>
      <c r="OZR15" s="86"/>
      <c r="OZS15" s="86"/>
      <c r="OZT15" s="86"/>
      <c r="OZU15" s="86"/>
      <c r="OZV15" s="86"/>
      <c r="OZW15" s="86"/>
      <c r="OZX15" s="86"/>
      <c r="OZY15" s="86"/>
      <c r="OZZ15" s="86"/>
      <c r="PAA15" s="86"/>
      <c r="PAB15" s="86"/>
      <c r="PAC15" s="86"/>
      <c r="PAD15" s="86"/>
      <c r="PAE15" s="86"/>
      <c r="PAF15" s="86"/>
      <c r="PAG15" s="86"/>
      <c r="PAH15" s="86"/>
      <c r="PAI15" s="86"/>
      <c r="PAJ15" s="86"/>
      <c r="PAK15" s="86"/>
      <c r="PAL15" s="86"/>
      <c r="PAM15" s="86"/>
      <c r="PAN15" s="86"/>
      <c r="PAO15" s="86"/>
      <c r="PAP15" s="86"/>
      <c r="PAQ15" s="86"/>
      <c r="PAR15" s="86"/>
      <c r="PAS15" s="86"/>
      <c r="PAT15" s="86"/>
      <c r="PAU15" s="86"/>
      <c r="PAV15" s="86"/>
      <c r="PAW15" s="86"/>
      <c r="PAX15" s="86"/>
      <c r="PAY15" s="86"/>
      <c r="PAZ15" s="86"/>
      <c r="PBA15" s="86"/>
      <c r="PBB15" s="86"/>
      <c r="PBC15" s="86"/>
      <c r="PBD15" s="86"/>
      <c r="PBE15" s="86"/>
      <c r="PBF15" s="86"/>
      <c r="PBG15" s="86"/>
      <c r="PBH15" s="86"/>
      <c r="PBI15" s="86"/>
      <c r="PBJ15" s="86"/>
      <c r="PBK15" s="86"/>
      <c r="PBL15" s="86"/>
      <c r="PBM15" s="86"/>
      <c r="PBN15" s="86"/>
      <c r="PBO15" s="86"/>
      <c r="PBP15" s="86"/>
      <c r="PBQ15" s="86"/>
      <c r="PBR15" s="86"/>
      <c r="PBS15" s="86"/>
      <c r="PBT15" s="86"/>
      <c r="PBU15" s="86"/>
      <c r="PBV15" s="86"/>
      <c r="PBW15" s="86"/>
      <c r="PBX15" s="86"/>
      <c r="PBY15" s="86"/>
      <c r="PBZ15" s="86"/>
      <c r="PCA15" s="86"/>
      <c r="PCB15" s="86"/>
      <c r="PCC15" s="86"/>
      <c r="PCD15" s="86"/>
      <c r="PCE15" s="86"/>
      <c r="PCF15" s="86"/>
      <c r="PCG15" s="86"/>
      <c r="PCH15" s="86"/>
      <c r="PCI15" s="86"/>
      <c r="PCJ15" s="86"/>
      <c r="PCK15" s="86"/>
      <c r="PCL15" s="86"/>
      <c r="PCM15" s="86"/>
      <c r="PCN15" s="86"/>
      <c r="PCO15" s="86"/>
      <c r="PCP15" s="86"/>
      <c r="PCQ15" s="86"/>
      <c r="PCR15" s="86"/>
      <c r="PCS15" s="86"/>
      <c r="PCT15" s="86"/>
      <c r="PCU15" s="86"/>
      <c r="PCV15" s="86"/>
      <c r="PCW15" s="86"/>
      <c r="PCX15" s="86"/>
      <c r="PCY15" s="86"/>
      <c r="PCZ15" s="86"/>
      <c r="PDA15" s="86"/>
      <c r="PDB15" s="86"/>
      <c r="PDC15" s="86"/>
      <c r="PDD15" s="86"/>
      <c r="PDE15" s="86"/>
      <c r="PDF15" s="86"/>
      <c r="PDG15" s="86"/>
      <c r="PDH15" s="86"/>
      <c r="PDI15" s="86"/>
      <c r="PDJ15" s="86"/>
      <c r="PDK15" s="86"/>
      <c r="PDL15" s="86"/>
      <c r="PDM15" s="86"/>
      <c r="PDN15" s="86"/>
      <c r="PDO15" s="86"/>
      <c r="PDP15" s="86"/>
      <c r="PDQ15" s="86"/>
      <c r="PDR15" s="86"/>
      <c r="PDS15" s="86"/>
      <c r="PDT15" s="86"/>
      <c r="PDU15" s="86"/>
      <c r="PDV15" s="86"/>
      <c r="PDW15" s="86"/>
      <c r="PDX15" s="86"/>
      <c r="PDY15" s="86"/>
      <c r="PDZ15" s="86"/>
      <c r="PEA15" s="86"/>
      <c r="PEB15" s="86"/>
      <c r="PEC15" s="86"/>
      <c r="PED15" s="86"/>
      <c r="PEE15" s="86"/>
      <c r="PEF15" s="86"/>
      <c r="PEG15" s="86"/>
      <c r="PEH15" s="86"/>
      <c r="PEI15" s="86"/>
      <c r="PEJ15" s="86"/>
      <c r="PEK15" s="86"/>
      <c r="PEL15" s="86"/>
      <c r="PEM15" s="86"/>
      <c r="PEN15" s="86"/>
      <c r="PEO15" s="86"/>
      <c r="PEP15" s="86"/>
      <c r="PEQ15" s="86"/>
      <c r="PER15" s="86"/>
      <c r="PES15" s="86"/>
      <c r="PET15" s="86"/>
      <c r="PEU15" s="86"/>
      <c r="PEV15" s="86"/>
      <c r="PEW15" s="86"/>
      <c r="PEX15" s="86"/>
      <c r="PEY15" s="86"/>
      <c r="PEZ15" s="86"/>
      <c r="PFA15" s="86"/>
      <c r="PFB15" s="86"/>
      <c r="PFC15" s="86"/>
      <c r="PFD15" s="86"/>
      <c r="PFE15" s="86"/>
      <c r="PFF15" s="86"/>
      <c r="PFG15" s="86"/>
      <c r="PFH15" s="86"/>
      <c r="PFI15" s="86"/>
      <c r="PFJ15" s="86"/>
      <c r="PFK15" s="86"/>
      <c r="PFL15" s="86"/>
      <c r="PFM15" s="86"/>
      <c r="PFN15" s="86"/>
      <c r="PFO15" s="86"/>
      <c r="PFP15" s="86"/>
      <c r="PFQ15" s="86"/>
      <c r="PFR15" s="86"/>
      <c r="PFS15" s="86"/>
      <c r="PFT15" s="86"/>
      <c r="PFU15" s="86"/>
      <c r="PFV15" s="86"/>
      <c r="PFW15" s="86"/>
      <c r="PFX15" s="86"/>
      <c r="PFY15" s="86"/>
      <c r="PFZ15" s="86"/>
      <c r="PGA15" s="86"/>
      <c r="PGB15" s="86"/>
      <c r="PGC15" s="86"/>
      <c r="PGD15" s="86"/>
      <c r="PGE15" s="86"/>
      <c r="PGF15" s="86"/>
      <c r="PGG15" s="86"/>
      <c r="PGH15" s="86"/>
      <c r="PGI15" s="86"/>
      <c r="PGJ15" s="86"/>
      <c r="PGK15" s="86"/>
      <c r="PGL15" s="86"/>
      <c r="PGM15" s="86"/>
      <c r="PGN15" s="86"/>
      <c r="PGO15" s="86"/>
      <c r="PGP15" s="86"/>
      <c r="PGQ15" s="86"/>
      <c r="PGR15" s="86"/>
      <c r="PGS15" s="86"/>
      <c r="PGT15" s="86"/>
      <c r="PGU15" s="86"/>
      <c r="PGV15" s="86"/>
      <c r="PGW15" s="86"/>
      <c r="PGX15" s="86"/>
      <c r="PGY15" s="86"/>
      <c r="PGZ15" s="86"/>
      <c r="PHA15" s="86"/>
      <c r="PHB15" s="86"/>
      <c r="PHC15" s="86"/>
      <c r="PHD15" s="86"/>
      <c r="PHE15" s="86"/>
      <c r="PHF15" s="86"/>
      <c r="PHG15" s="86"/>
      <c r="PHH15" s="86"/>
      <c r="PHI15" s="86"/>
      <c r="PHJ15" s="86"/>
      <c r="PHK15" s="86"/>
      <c r="PHL15" s="86"/>
      <c r="PHM15" s="86"/>
      <c r="PHN15" s="86"/>
      <c r="PHO15" s="86"/>
      <c r="PHP15" s="86"/>
      <c r="PHQ15" s="86"/>
      <c r="PHR15" s="86"/>
      <c r="PHS15" s="86"/>
      <c r="PHT15" s="86"/>
      <c r="PHU15" s="86"/>
      <c r="PHV15" s="86"/>
      <c r="PHW15" s="86"/>
      <c r="PHX15" s="86"/>
      <c r="PHY15" s="86"/>
      <c r="PHZ15" s="86"/>
      <c r="PIA15" s="86"/>
      <c r="PIB15" s="86"/>
      <c r="PIC15" s="86"/>
      <c r="PID15" s="86"/>
      <c r="PIE15" s="86"/>
      <c r="PIF15" s="86"/>
      <c r="PIG15" s="86"/>
      <c r="PIH15" s="86"/>
      <c r="PII15" s="86"/>
      <c r="PIJ15" s="86"/>
      <c r="PIK15" s="86"/>
      <c r="PIL15" s="86"/>
      <c r="PIM15" s="86"/>
      <c r="PIN15" s="86"/>
      <c r="PIO15" s="86"/>
      <c r="PIP15" s="86"/>
      <c r="PIQ15" s="86"/>
      <c r="PIR15" s="86"/>
      <c r="PIS15" s="86"/>
      <c r="PIT15" s="86"/>
      <c r="PIU15" s="86"/>
      <c r="PIV15" s="86"/>
      <c r="PIW15" s="86"/>
      <c r="PIX15" s="86"/>
      <c r="PIY15" s="86"/>
      <c r="PIZ15" s="86"/>
      <c r="PJA15" s="86"/>
      <c r="PJB15" s="86"/>
      <c r="PJC15" s="86"/>
      <c r="PJD15" s="86"/>
      <c r="PJE15" s="86"/>
      <c r="PJF15" s="86"/>
      <c r="PJG15" s="86"/>
      <c r="PJH15" s="86"/>
      <c r="PJI15" s="86"/>
      <c r="PJJ15" s="86"/>
      <c r="PJK15" s="86"/>
      <c r="PJL15" s="86"/>
      <c r="PJM15" s="86"/>
      <c r="PJN15" s="86"/>
      <c r="PJO15" s="86"/>
      <c r="PJP15" s="86"/>
      <c r="PJQ15" s="86"/>
      <c r="PJR15" s="86"/>
      <c r="PJS15" s="86"/>
      <c r="PJT15" s="86"/>
      <c r="PJU15" s="86"/>
      <c r="PJV15" s="86"/>
      <c r="PJW15" s="86"/>
      <c r="PJX15" s="86"/>
      <c r="PJY15" s="86"/>
      <c r="PJZ15" s="86"/>
      <c r="PKA15" s="86"/>
      <c r="PKB15" s="86"/>
      <c r="PKC15" s="86"/>
      <c r="PKD15" s="86"/>
      <c r="PKE15" s="86"/>
      <c r="PKF15" s="86"/>
      <c r="PKG15" s="86"/>
      <c r="PKH15" s="86"/>
      <c r="PKI15" s="86"/>
      <c r="PKJ15" s="86"/>
      <c r="PKK15" s="86"/>
      <c r="PKL15" s="86"/>
      <c r="PKM15" s="86"/>
      <c r="PKN15" s="86"/>
      <c r="PKO15" s="86"/>
      <c r="PKP15" s="86"/>
      <c r="PKQ15" s="86"/>
      <c r="PKR15" s="86"/>
      <c r="PKS15" s="86"/>
      <c r="PKT15" s="86"/>
      <c r="PKU15" s="86"/>
      <c r="PKV15" s="86"/>
      <c r="PKW15" s="86"/>
      <c r="PKX15" s="86"/>
      <c r="PKY15" s="86"/>
      <c r="PKZ15" s="86"/>
      <c r="PLA15" s="86"/>
      <c r="PLB15" s="86"/>
      <c r="PLC15" s="86"/>
      <c r="PLD15" s="86"/>
      <c r="PLE15" s="86"/>
      <c r="PLF15" s="86"/>
      <c r="PLG15" s="86"/>
      <c r="PLH15" s="86"/>
      <c r="PLI15" s="86"/>
      <c r="PLJ15" s="86"/>
      <c r="PLK15" s="86"/>
      <c r="PLL15" s="86"/>
      <c r="PLM15" s="86"/>
      <c r="PLN15" s="86"/>
      <c r="PLO15" s="86"/>
      <c r="PLP15" s="86"/>
      <c r="PLQ15" s="86"/>
      <c r="PLR15" s="86"/>
      <c r="PLS15" s="86"/>
      <c r="PLT15" s="86"/>
      <c r="PLU15" s="86"/>
      <c r="PLV15" s="86"/>
      <c r="PLW15" s="86"/>
      <c r="PLX15" s="86"/>
      <c r="PLY15" s="86"/>
      <c r="PLZ15" s="86"/>
      <c r="PMA15" s="86"/>
      <c r="PMB15" s="86"/>
      <c r="PMC15" s="86"/>
      <c r="PMD15" s="86"/>
      <c r="PME15" s="86"/>
      <c r="PMF15" s="86"/>
      <c r="PMG15" s="86"/>
      <c r="PMH15" s="86"/>
      <c r="PMI15" s="86"/>
      <c r="PMJ15" s="86"/>
      <c r="PMK15" s="86"/>
      <c r="PML15" s="86"/>
      <c r="PMM15" s="86"/>
      <c r="PMN15" s="86"/>
      <c r="PMO15" s="86"/>
      <c r="PMP15" s="86"/>
      <c r="PMQ15" s="86"/>
      <c r="PMR15" s="86"/>
      <c r="PMS15" s="86"/>
      <c r="PMT15" s="86"/>
      <c r="PMU15" s="86"/>
      <c r="PMV15" s="86"/>
      <c r="PMW15" s="86"/>
      <c r="PMX15" s="86"/>
      <c r="PMY15" s="86"/>
      <c r="PMZ15" s="86"/>
      <c r="PNA15" s="86"/>
      <c r="PNB15" s="86"/>
      <c r="PNC15" s="86"/>
      <c r="PND15" s="86"/>
      <c r="PNE15" s="86"/>
      <c r="PNF15" s="86"/>
      <c r="PNG15" s="86"/>
      <c r="PNH15" s="86"/>
      <c r="PNI15" s="86"/>
      <c r="PNJ15" s="86"/>
      <c r="PNK15" s="86"/>
      <c r="PNL15" s="86"/>
      <c r="PNM15" s="86"/>
      <c r="PNN15" s="86"/>
      <c r="PNO15" s="86"/>
      <c r="PNP15" s="86"/>
      <c r="PNQ15" s="86"/>
      <c r="PNR15" s="86"/>
      <c r="PNS15" s="86"/>
      <c r="PNT15" s="86"/>
      <c r="PNU15" s="86"/>
      <c r="PNV15" s="86"/>
      <c r="PNW15" s="86"/>
      <c r="PNX15" s="86"/>
      <c r="PNY15" s="86"/>
      <c r="PNZ15" s="86"/>
      <c r="POA15" s="86"/>
      <c r="POB15" s="86"/>
      <c r="POC15" s="86"/>
      <c r="POD15" s="86"/>
      <c r="POE15" s="86"/>
      <c r="POF15" s="86"/>
      <c r="POG15" s="86"/>
      <c r="POH15" s="86"/>
      <c r="POI15" s="86"/>
      <c r="POJ15" s="86"/>
      <c r="POK15" s="86"/>
      <c r="POL15" s="86"/>
      <c r="POM15" s="86"/>
      <c r="PON15" s="86"/>
      <c r="POO15" s="86"/>
      <c r="POP15" s="86"/>
      <c r="POQ15" s="86"/>
      <c r="POR15" s="86"/>
      <c r="POS15" s="86"/>
      <c r="POT15" s="86"/>
      <c r="POU15" s="86"/>
      <c r="POV15" s="86"/>
      <c r="POW15" s="86"/>
      <c r="POX15" s="86"/>
      <c r="POY15" s="86"/>
      <c r="POZ15" s="86"/>
      <c r="PPA15" s="86"/>
      <c r="PPB15" s="86"/>
      <c r="PPC15" s="86"/>
      <c r="PPD15" s="86"/>
      <c r="PPE15" s="86"/>
      <c r="PPF15" s="86"/>
      <c r="PPG15" s="86"/>
      <c r="PPH15" s="86"/>
      <c r="PPI15" s="86"/>
      <c r="PPJ15" s="86"/>
      <c r="PPK15" s="86"/>
      <c r="PPL15" s="86"/>
      <c r="PPM15" s="86"/>
      <c r="PPN15" s="86"/>
      <c r="PPO15" s="86"/>
      <c r="PPP15" s="86"/>
      <c r="PPQ15" s="86"/>
      <c r="PPR15" s="86"/>
      <c r="PPS15" s="86"/>
      <c r="PPT15" s="86"/>
      <c r="PPU15" s="86"/>
      <c r="PPV15" s="86"/>
      <c r="PPW15" s="86"/>
      <c r="PPX15" s="86"/>
      <c r="PPY15" s="86"/>
      <c r="PPZ15" s="86"/>
      <c r="PQA15" s="86"/>
      <c r="PQB15" s="86"/>
      <c r="PQC15" s="86"/>
      <c r="PQD15" s="86"/>
      <c r="PQE15" s="86"/>
      <c r="PQF15" s="86"/>
      <c r="PQG15" s="86"/>
      <c r="PQH15" s="86"/>
      <c r="PQI15" s="86"/>
      <c r="PQJ15" s="86"/>
      <c r="PQK15" s="86"/>
      <c r="PQL15" s="86"/>
      <c r="PQM15" s="86"/>
      <c r="PQN15" s="86"/>
      <c r="PQO15" s="86"/>
      <c r="PQP15" s="86"/>
      <c r="PQQ15" s="86"/>
      <c r="PQR15" s="86"/>
      <c r="PQS15" s="86"/>
      <c r="PQT15" s="86"/>
      <c r="PQU15" s="86"/>
      <c r="PQV15" s="86"/>
      <c r="PQW15" s="86"/>
      <c r="PQX15" s="86"/>
      <c r="PQY15" s="86"/>
      <c r="PQZ15" s="86"/>
      <c r="PRA15" s="86"/>
      <c r="PRB15" s="86"/>
      <c r="PRC15" s="86"/>
      <c r="PRD15" s="86"/>
      <c r="PRE15" s="86"/>
      <c r="PRF15" s="86"/>
      <c r="PRG15" s="86"/>
      <c r="PRH15" s="86"/>
      <c r="PRI15" s="86"/>
      <c r="PRJ15" s="86"/>
      <c r="PRK15" s="86"/>
      <c r="PRL15" s="86"/>
      <c r="PRM15" s="86"/>
      <c r="PRN15" s="86"/>
      <c r="PRO15" s="86"/>
      <c r="PRP15" s="86"/>
      <c r="PRQ15" s="86"/>
      <c r="PRR15" s="86"/>
      <c r="PRS15" s="86"/>
      <c r="PRT15" s="86"/>
      <c r="PRU15" s="86"/>
      <c r="PRV15" s="86"/>
      <c r="PRW15" s="86"/>
      <c r="PRX15" s="86"/>
      <c r="PRY15" s="86"/>
      <c r="PRZ15" s="86"/>
      <c r="PSA15" s="86"/>
      <c r="PSB15" s="86"/>
      <c r="PSC15" s="86"/>
      <c r="PSD15" s="86"/>
      <c r="PSE15" s="86"/>
      <c r="PSF15" s="86"/>
      <c r="PSG15" s="86"/>
      <c r="PSH15" s="86"/>
      <c r="PSI15" s="86"/>
      <c r="PSJ15" s="86"/>
      <c r="PSK15" s="86"/>
      <c r="PSL15" s="86"/>
      <c r="PSM15" s="86"/>
      <c r="PSN15" s="86"/>
      <c r="PSO15" s="86"/>
      <c r="PSP15" s="86"/>
      <c r="PSQ15" s="86"/>
      <c r="PSR15" s="86"/>
      <c r="PSS15" s="86"/>
      <c r="PST15" s="86"/>
      <c r="PSU15" s="86"/>
      <c r="PSV15" s="86"/>
      <c r="PSW15" s="86"/>
      <c r="PSX15" s="86"/>
      <c r="PSY15" s="86"/>
      <c r="PSZ15" s="86"/>
      <c r="PTA15" s="86"/>
      <c r="PTB15" s="86"/>
      <c r="PTC15" s="86"/>
      <c r="PTD15" s="86"/>
      <c r="PTE15" s="86"/>
      <c r="PTF15" s="86"/>
      <c r="PTG15" s="86"/>
      <c r="PTH15" s="86"/>
      <c r="PTI15" s="86"/>
      <c r="PTJ15" s="86"/>
      <c r="PTK15" s="86"/>
      <c r="PTL15" s="86"/>
      <c r="PTM15" s="86"/>
      <c r="PTN15" s="86"/>
      <c r="PTO15" s="86"/>
      <c r="PTP15" s="86"/>
      <c r="PTQ15" s="86"/>
      <c r="PTR15" s="86"/>
      <c r="PTS15" s="86"/>
      <c r="PTT15" s="86"/>
      <c r="PTU15" s="86"/>
      <c r="PTV15" s="86"/>
      <c r="PTW15" s="86"/>
      <c r="PTX15" s="86"/>
      <c r="PTY15" s="86"/>
      <c r="PTZ15" s="86"/>
      <c r="PUA15" s="86"/>
      <c r="PUB15" s="86"/>
      <c r="PUC15" s="86"/>
      <c r="PUD15" s="86"/>
      <c r="PUE15" s="86"/>
      <c r="PUF15" s="86"/>
      <c r="PUG15" s="86"/>
      <c r="PUH15" s="86"/>
      <c r="PUI15" s="86"/>
      <c r="PUJ15" s="86"/>
      <c r="PUK15" s="86"/>
      <c r="PUL15" s="86"/>
      <c r="PUM15" s="86"/>
      <c r="PUN15" s="86"/>
      <c r="PUO15" s="86"/>
      <c r="PUP15" s="86"/>
      <c r="PUQ15" s="86"/>
      <c r="PUR15" s="86"/>
      <c r="PUS15" s="86"/>
      <c r="PUT15" s="86"/>
      <c r="PUU15" s="86"/>
      <c r="PUV15" s="86"/>
      <c r="PUW15" s="86"/>
      <c r="PUX15" s="86"/>
      <c r="PUY15" s="86"/>
      <c r="PUZ15" s="86"/>
      <c r="PVA15" s="86"/>
      <c r="PVB15" s="86"/>
      <c r="PVC15" s="86"/>
      <c r="PVD15" s="86"/>
      <c r="PVE15" s="86"/>
      <c r="PVF15" s="86"/>
      <c r="PVG15" s="86"/>
      <c r="PVH15" s="86"/>
      <c r="PVI15" s="86"/>
      <c r="PVJ15" s="86"/>
      <c r="PVK15" s="86"/>
      <c r="PVL15" s="86"/>
      <c r="PVM15" s="86"/>
      <c r="PVN15" s="86"/>
      <c r="PVO15" s="86"/>
      <c r="PVP15" s="86"/>
      <c r="PVQ15" s="86"/>
      <c r="PVR15" s="86"/>
      <c r="PVS15" s="86"/>
      <c r="PVT15" s="86"/>
      <c r="PVU15" s="86"/>
      <c r="PVV15" s="86"/>
      <c r="PVW15" s="86"/>
      <c r="PVX15" s="86"/>
      <c r="PVY15" s="86"/>
      <c r="PVZ15" s="86"/>
      <c r="PWA15" s="86"/>
      <c r="PWB15" s="86"/>
      <c r="PWC15" s="86"/>
      <c r="PWD15" s="86"/>
      <c r="PWE15" s="86"/>
      <c r="PWF15" s="86"/>
      <c r="PWG15" s="86"/>
      <c r="PWH15" s="86"/>
      <c r="PWI15" s="86"/>
      <c r="PWJ15" s="86"/>
      <c r="PWK15" s="86"/>
      <c r="PWL15" s="86"/>
      <c r="PWM15" s="86"/>
      <c r="PWN15" s="86"/>
      <c r="PWO15" s="86"/>
      <c r="PWP15" s="86"/>
      <c r="PWQ15" s="86"/>
      <c r="PWR15" s="86"/>
      <c r="PWS15" s="86"/>
      <c r="PWT15" s="86"/>
      <c r="PWU15" s="86"/>
      <c r="PWV15" s="86"/>
      <c r="PWW15" s="86"/>
      <c r="PWX15" s="86"/>
      <c r="PWY15" s="86"/>
      <c r="PWZ15" s="86"/>
      <c r="PXA15" s="86"/>
      <c r="PXB15" s="86"/>
      <c r="PXC15" s="86"/>
      <c r="PXD15" s="86"/>
      <c r="PXE15" s="86"/>
      <c r="PXF15" s="86"/>
      <c r="PXG15" s="86"/>
      <c r="PXH15" s="86"/>
      <c r="PXI15" s="86"/>
      <c r="PXJ15" s="86"/>
      <c r="PXK15" s="86"/>
      <c r="PXL15" s="86"/>
      <c r="PXM15" s="86"/>
      <c r="PXN15" s="86"/>
      <c r="PXO15" s="86"/>
      <c r="PXP15" s="86"/>
      <c r="PXQ15" s="86"/>
      <c r="PXR15" s="86"/>
      <c r="PXS15" s="86"/>
      <c r="PXT15" s="86"/>
      <c r="PXU15" s="86"/>
      <c r="PXV15" s="86"/>
      <c r="PXW15" s="86"/>
      <c r="PXX15" s="86"/>
      <c r="PXY15" s="86"/>
      <c r="PXZ15" s="86"/>
      <c r="PYA15" s="86"/>
      <c r="PYB15" s="86"/>
      <c r="PYC15" s="86"/>
      <c r="PYD15" s="86"/>
      <c r="PYE15" s="86"/>
      <c r="PYF15" s="86"/>
      <c r="PYG15" s="86"/>
      <c r="PYH15" s="86"/>
      <c r="PYI15" s="86"/>
      <c r="PYJ15" s="86"/>
      <c r="PYK15" s="86"/>
      <c r="PYL15" s="86"/>
      <c r="PYM15" s="86"/>
      <c r="PYN15" s="86"/>
      <c r="PYO15" s="86"/>
      <c r="PYP15" s="86"/>
      <c r="PYQ15" s="86"/>
      <c r="PYR15" s="86"/>
      <c r="PYS15" s="86"/>
      <c r="PYT15" s="86"/>
      <c r="PYU15" s="86"/>
      <c r="PYV15" s="86"/>
      <c r="PYW15" s="86"/>
      <c r="PYX15" s="86"/>
      <c r="PYY15" s="86"/>
      <c r="PYZ15" s="86"/>
      <c r="PZA15" s="86"/>
      <c r="PZB15" s="86"/>
      <c r="PZC15" s="86"/>
      <c r="PZD15" s="86"/>
      <c r="PZE15" s="86"/>
      <c r="PZF15" s="86"/>
      <c r="PZG15" s="86"/>
      <c r="PZH15" s="86"/>
      <c r="PZI15" s="86"/>
      <c r="PZJ15" s="86"/>
      <c r="PZK15" s="86"/>
      <c r="PZL15" s="86"/>
      <c r="PZM15" s="86"/>
      <c r="PZN15" s="86"/>
      <c r="PZO15" s="86"/>
      <c r="PZP15" s="86"/>
      <c r="PZQ15" s="86"/>
      <c r="PZR15" s="86"/>
      <c r="PZS15" s="86"/>
      <c r="PZT15" s="86"/>
      <c r="PZU15" s="86"/>
      <c r="PZV15" s="86"/>
      <c r="PZW15" s="86"/>
      <c r="PZX15" s="86"/>
      <c r="PZY15" s="86"/>
      <c r="PZZ15" s="86"/>
      <c r="QAA15" s="86"/>
      <c r="QAB15" s="86"/>
      <c r="QAC15" s="86"/>
      <c r="QAD15" s="86"/>
      <c r="QAE15" s="86"/>
      <c r="QAF15" s="86"/>
      <c r="QAG15" s="86"/>
      <c r="QAH15" s="86"/>
      <c r="QAI15" s="86"/>
      <c r="QAJ15" s="86"/>
      <c r="QAK15" s="86"/>
      <c r="QAL15" s="86"/>
      <c r="QAM15" s="86"/>
      <c r="QAN15" s="86"/>
      <c r="QAO15" s="86"/>
      <c r="QAP15" s="86"/>
      <c r="QAQ15" s="86"/>
      <c r="QAR15" s="86"/>
      <c r="QAS15" s="86"/>
      <c r="QAT15" s="86"/>
      <c r="QAU15" s="86"/>
      <c r="QAV15" s="86"/>
      <c r="QAW15" s="86"/>
      <c r="QAX15" s="86"/>
      <c r="QAY15" s="86"/>
      <c r="QAZ15" s="86"/>
    </row>
    <row r="16" spans="1:11544" s="12" customFormat="1" ht="130.5" customHeight="1" x14ac:dyDescent="0.25">
      <c r="A16" s="294"/>
      <c r="B16" s="294"/>
      <c r="C16" s="294"/>
      <c r="D16" s="305"/>
      <c r="E16" s="119" t="s">
        <v>102</v>
      </c>
      <c r="F16" s="110" t="s">
        <v>136</v>
      </c>
      <c r="G16" s="110" t="s">
        <v>137</v>
      </c>
      <c r="H16" s="110" t="s">
        <v>138</v>
      </c>
      <c r="I16" s="35" t="s">
        <v>139</v>
      </c>
      <c r="J16" s="35" t="s">
        <v>140</v>
      </c>
      <c r="K16" s="110" t="s">
        <v>141</v>
      </c>
      <c r="L16" s="110" t="s">
        <v>142</v>
      </c>
      <c r="M16" s="119" t="s">
        <v>33</v>
      </c>
      <c r="N16" s="128" t="s">
        <v>33</v>
      </c>
      <c r="O16" s="119" t="s">
        <v>33</v>
      </c>
      <c r="P16" s="119" t="s">
        <v>33</v>
      </c>
      <c r="Q16" s="119" t="s">
        <v>33</v>
      </c>
      <c r="R16" s="294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  <c r="AMQ16" s="86"/>
      <c r="AMR16" s="86"/>
      <c r="AMS16" s="86"/>
      <c r="AMT16" s="86"/>
      <c r="AMU16" s="86"/>
      <c r="AMV16" s="86"/>
      <c r="AMW16" s="86"/>
      <c r="AMX16" s="86"/>
      <c r="AMY16" s="86"/>
      <c r="AMZ16" s="86"/>
      <c r="ANA16" s="86"/>
      <c r="ANB16" s="86"/>
      <c r="ANC16" s="86"/>
      <c r="AND16" s="86"/>
      <c r="ANE16" s="86"/>
      <c r="ANF16" s="86"/>
      <c r="ANG16" s="86"/>
      <c r="ANH16" s="86"/>
      <c r="ANI16" s="86"/>
      <c r="ANJ16" s="86"/>
      <c r="ANK16" s="86"/>
      <c r="ANL16" s="86"/>
      <c r="ANM16" s="86"/>
      <c r="ANN16" s="86"/>
      <c r="ANO16" s="86"/>
      <c r="ANP16" s="86"/>
      <c r="ANQ16" s="86"/>
      <c r="ANR16" s="86"/>
      <c r="ANS16" s="86"/>
      <c r="ANT16" s="86"/>
      <c r="ANU16" s="86"/>
      <c r="ANV16" s="86"/>
      <c r="ANW16" s="86"/>
      <c r="ANX16" s="86"/>
      <c r="ANY16" s="86"/>
      <c r="ANZ16" s="86"/>
      <c r="AOA16" s="86"/>
      <c r="AOB16" s="86"/>
      <c r="AOC16" s="86"/>
      <c r="AOD16" s="86"/>
      <c r="AOE16" s="86"/>
      <c r="AOF16" s="86"/>
      <c r="AOG16" s="86"/>
      <c r="AOH16" s="86"/>
      <c r="AOI16" s="86"/>
      <c r="AOJ16" s="86"/>
      <c r="AOK16" s="86"/>
      <c r="AOL16" s="86"/>
      <c r="AOM16" s="86"/>
      <c r="AON16" s="86"/>
      <c r="AOO16" s="86"/>
      <c r="AOP16" s="86"/>
      <c r="AOQ16" s="86"/>
      <c r="AOR16" s="86"/>
      <c r="AOS16" s="86"/>
      <c r="AOT16" s="86"/>
      <c r="AOU16" s="86"/>
      <c r="AOV16" s="86"/>
      <c r="AOW16" s="86"/>
      <c r="AOX16" s="86"/>
      <c r="AOY16" s="86"/>
      <c r="AOZ16" s="86"/>
      <c r="APA16" s="86"/>
      <c r="APB16" s="86"/>
      <c r="APC16" s="86"/>
      <c r="APD16" s="86"/>
      <c r="APE16" s="86"/>
      <c r="APF16" s="86"/>
      <c r="APG16" s="86"/>
      <c r="APH16" s="86"/>
      <c r="API16" s="86"/>
      <c r="APJ16" s="86"/>
      <c r="APK16" s="86"/>
      <c r="APL16" s="86"/>
      <c r="APM16" s="86"/>
      <c r="APN16" s="86"/>
      <c r="APO16" s="86"/>
      <c r="APP16" s="86"/>
      <c r="APQ16" s="86"/>
      <c r="APR16" s="86"/>
      <c r="APS16" s="86"/>
      <c r="APT16" s="86"/>
      <c r="APU16" s="86"/>
      <c r="APV16" s="86"/>
      <c r="APW16" s="86"/>
      <c r="APX16" s="86"/>
      <c r="APY16" s="86"/>
      <c r="APZ16" s="86"/>
      <c r="AQA16" s="86"/>
      <c r="AQB16" s="86"/>
      <c r="AQC16" s="86"/>
      <c r="AQD16" s="86"/>
      <c r="AQE16" s="86"/>
      <c r="AQF16" s="86"/>
      <c r="AQG16" s="86"/>
      <c r="AQH16" s="86"/>
      <c r="AQI16" s="86"/>
      <c r="AQJ16" s="86"/>
      <c r="AQK16" s="86"/>
      <c r="AQL16" s="86"/>
      <c r="AQM16" s="86"/>
      <c r="AQN16" s="86"/>
      <c r="AQO16" s="86"/>
      <c r="AQP16" s="86"/>
      <c r="AQQ16" s="86"/>
      <c r="AQR16" s="86"/>
      <c r="AQS16" s="86"/>
      <c r="AQT16" s="86"/>
      <c r="AQU16" s="86"/>
      <c r="AQV16" s="86"/>
      <c r="AQW16" s="86"/>
      <c r="AQX16" s="86"/>
      <c r="AQY16" s="86"/>
      <c r="AQZ16" s="86"/>
      <c r="ARA16" s="86"/>
      <c r="ARB16" s="86"/>
      <c r="ARC16" s="86"/>
      <c r="ARD16" s="86"/>
      <c r="ARE16" s="86"/>
      <c r="ARF16" s="86"/>
      <c r="ARG16" s="86"/>
      <c r="ARH16" s="86"/>
      <c r="ARI16" s="86"/>
      <c r="ARJ16" s="86"/>
      <c r="ARK16" s="86"/>
      <c r="ARL16" s="86"/>
      <c r="ARM16" s="86"/>
      <c r="ARN16" s="86"/>
      <c r="ARO16" s="86"/>
      <c r="ARP16" s="86"/>
      <c r="ARQ16" s="86"/>
      <c r="ARR16" s="86"/>
      <c r="ARS16" s="86"/>
      <c r="ART16" s="86"/>
      <c r="ARU16" s="86"/>
      <c r="ARV16" s="86"/>
      <c r="ARW16" s="86"/>
      <c r="ARX16" s="86"/>
      <c r="ARY16" s="86"/>
      <c r="ARZ16" s="86"/>
      <c r="ASA16" s="86"/>
      <c r="ASB16" s="86"/>
      <c r="ASC16" s="86"/>
      <c r="ASD16" s="86"/>
      <c r="ASE16" s="86"/>
      <c r="ASF16" s="86"/>
      <c r="ASG16" s="86"/>
      <c r="ASH16" s="86"/>
      <c r="ASI16" s="86"/>
      <c r="ASJ16" s="86"/>
      <c r="ASK16" s="86"/>
      <c r="ASL16" s="86"/>
      <c r="ASM16" s="86"/>
      <c r="ASN16" s="86"/>
      <c r="ASO16" s="86"/>
      <c r="ASP16" s="86"/>
      <c r="ASQ16" s="86"/>
      <c r="ASR16" s="86"/>
      <c r="ASS16" s="86"/>
      <c r="AST16" s="86"/>
      <c r="ASU16" s="86"/>
      <c r="ASV16" s="86"/>
      <c r="ASW16" s="86"/>
      <c r="ASX16" s="86"/>
      <c r="ASY16" s="86"/>
      <c r="ASZ16" s="86"/>
      <c r="ATA16" s="86"/>
      <c r="ATB16" s="86"/>
      <c r="ATC16" s="86"/>
      <c r="ATD16" s="86"/>
      <c r="ATE16" s="86"/>
      <c r="ATF16" s="86"/>
      <c r="ATG16" s="86"/>
      <c r="ATH16" s="86"/>
      <c r="ATI16" s="86"/>
      <c r="ATJ16" s="86"/>
      <c r="ATK16" s="86"/>
      <c r="ATL16" s="86"/>
      <c r="ATM16" s="86"/>
      <c r="ATN16" s="86"/>
      <c r="ATO16" s="86"/>
      <c r="ATP16" s="86"/>
      <c r="ATQ16" s="86"/>
      <c r="ATR16" s="86"/>
      <c r="ATS16" s="86"/>
      <c r="ATT16" s="86"/>
      <c r="ATU16" s="86"/>
      <c r="ATV16" s="86"/>
      <c r="ATW16" s="86"/>
      <c r="ATX16" s="86"/>
      <c r="ATY16" s="86"/>
      <c r="ATZ16" s="86"/>
      <c r="AUA16" s="86"/>
      <c r="AUB16" s="86"/>
      <c r="AUC16" s="86"/>
      <c r="AUD16" s="86"/>
      <c r="AUE16" s="86"/>
      <c r="AUF16" s="86"/>
      <c r="AUG16" s="86"/>
      <c r="AUH16" s="86"/>
      <c r="AUI16" s="86"/>
      <c r="AUJ16" s="86"/>
      <c r="AUK16" s="86"/>
      <c r="AUL16" s="86"/>
      <c r="AUM16" s="86"/>
      <c r="AUN16" s="86"/>
      <c r="AUO16" s="86"/>
      <c r="AUP16" s="86"/>
      <c r="AUQ16" s="86"/>
      <c r="AUR16" s="86"/>
      <c r="AUS16" s="86"/>
      <c r="AUT16" s="86"/>
      <c r="AUU16" s="86"/>
      <c r="AUV16" s="86"/>
      <c r="AUW16" s="86"/>
      <c r="AUX16" s="86"/>
      <c r="AUY16" s="86"/>
      <c r="AUZ16" s="86"/>
      <c r="AVA16" s="86"/>
      <c r="AVB16" s="86"/>
      <c r="AVC16" s="86"/>
      <c r="AVD16" s="86"/>
      <c r="AVE16" s="86"/>
      <c r="AVF16" s="86"/>
      <c r="AVG16" s="86"/>
      <c r="AVH16" s="86"/>
      <c r="AVI16" s="86"/>
      <c r="AVJ16" s="86"/>
      <c r="AVK16" s="86"/>
      <c r="AVL16" s="86"/>
      <c r="AVM16" s="86"/>
      <c r="AVN16" s="86"/>
      <c r="AVO16" s="86"/>
      <c r="AVP16" s="86"/>
      <c r="AVQ16" s="86"/>
      <c r="AVR16" s="86"/>
      <c r="AVS16" s="86"/>
      <c r="AVT16" s="86"/>
      <c r="AVU16" s="86"/>
      <c r="AVV16" s="86"/>
      <c r="AVW16" s="86"/>
      <c r="AVX16" s="86"/>
      <c r="AVY16" s="86"/>
      <c r="AVZ16" s="86"/>
      <c r="AWA16" s="86"/>
      <c r="AWB16" s="86"/>
      <c r="AWC16" s="86"/>
      <c r="AWD16" s="86"/>
      <c r="AWE16" s="86"/>
      <c r="AWF16" s="86"/>
      <c r="AWG16" s="86"/>
      <c r="AWH16" s="86"/>
      <c r="AWI16" s="86"/>
      <c r="AWJ16" s="86"/>
      <c r="AWK16" s="86"/>
      <c r="AWL16" s="86"/>
      <c r="AWM16" s="86"/>
      <c r="AWN16" s="86"/>
      <c r="AWO16" s="86"/>
      <c r="AWP16" s="86"/>
      <c r="AWQ16" s="86"/>
      <c r="AWR16" s="86"/>
      <c r="AWS16" s="86"/>
      <c r="AWT16" s="86"/>
      <c r="AWU16" s="86"/>
      <c r="AWV16" s="86"/>
      <c r="AWW16" s="86"/>
      <c r="AWX16" s="86"/>
      <c r="AWY16" s="86"/>
      <c r="AWZ16" s="86"/>
      <c r="AXA16" s="86"/>
      <c r="AXB16" s="86"/>
      <c r="AXC16" s="86"/>
      <c r="AXD16" s="86"/>
      <c r="AXE16" s="86"/>
      <c r="AXF16" s="86"/>
      <c r="AXG16" s="86"/>
      <c r="AXH16" s="86"/>
      <c r="AXI16" s="86"/>
      <c r="AXJ16" s="86"/>
      <c r="AXK16" s="86"/>
      <c r="AXL16" s="86"/>
      <c r="AXM16" s="86"/>
      <c r="AXN16" s="86"/>
      <c r="AXO16" s="86"/>
      <c r="AXP16" s="86"/>
      <c r="AXQ16" s="86"/>
      <c r="AXR16" s="86"/>
      <c r="AXS16" s="86"/>
      <c r="AXT16" s="86"/>
      <c r="AXU16" s="86"/>
      <c r="AXV16" s="86"/>
      <c r="AXW16" s="86"/>
      <c r="AXX16" s="86"/>
      <c r="AXY16" s="86"/>
      <c r="AXZ16" s="86"/>
      <c r="AYA16" s="86"/>
      <c r="AYB16" s="86"/>
      <c r="AYC16" s="86"/>
      <c r="AYD16" s="86"/>
      <c r="AYE16" s="86"/>
      <c r="AYF16" s="86"/>
      <c r="AYG16" s="86"/>
      <c r="AYH16" s="86"/>
      <c r="AYI16" s="86"/>
      <c r="AYJ16" s="86"/>
      <c r="AYK16" s="86"/>
      <c r="AYL16" s="86"/>
      <c r="AYM16" s="86"/>
      <c r="AYN16" s="86"/>
      <c r="AYO16" s="86"/>
      <c r="AYP16" s="86"/>
      <c r="AYQ16" s="86"/>
      <c r="AYR16" s="86"/>
      <c r="AYS16" s="86"/>
      <c r="AYT16" s="86"/>
      <c r="AYU16" s="86"/>
      <c r="AYV16" s="86"/>
      <c r="AYW16" s="86"/>
      <c r="AYX16" s="86"/>
      <c r="AYY16" s="86"/>
      <c r="AYZ16" s="86"/>
      <c r="AZA16" s="86"/>
      <c r="AZB16" s="86"/>
      <c r="AZC16" s="86"/>
      <c r="AZD16" s="86"/>
      <c r="AZE16" s="86"/>
      <c r="AZF16" s="86"/>
      <c r="AZG16" s="86"/>
      <c r="AZH16" s="86"/>
      <c r="AZI16" s="86"/>
      <c r="AZJ16" s="86"/>
      <c r="AZK16" s="86"/>
      <c r="AZL16" s="86"/>
      <c r="AZM16" s="86"/>
      <c r="AZN16" s="86"/>
      <c r="AZO16" s="86"/>
      <c r="AZP16" s="86"/>
      <c r="AZQ16" s="86"/>
      <c r="AZR16" s="86"/>
      <c r="AZS16" s="86"/>
      <c r="AZT16" s="86"/>
      <c r="AZU16" s="86"/>
      <c r="AZV16" s="86"/>
      <c r="AZW16" s="86"/>
      <c r="AZX16" s="86"/>
      <c r="AZY16" s="86"/>
      <c r="AZZ16" s="86"/>
      <c r="BAA16" s="86"/>
      <c r="BAB16" s="86"/>
      <c r="BAC16" s="86"/>
      <c r="BAD16" s="86"/>
      <c r="BAE16" s="86"/>
      <c r="BAF16" s="86"/>
      <c r="BAG16" s="86"/>
      <c r="BAH16" s="86"/>
      <c r="BAI16" s="86"/>
      <c r="BAJ16" s="86"/>
      <c r="BAK16" s="86"/>
      <c r="BAL16" s="86"/>
      <c r="BAM16" s="86"/>
      <c r="BAN16" s="86"/>
      <c r="BAO16" s="86"/>
      <c r="BAP16" s="86"/>
      <c r="BAQ16" s="86"/>
      <c r="BAR16" s="86"/>
      <c r="BAS16" s="86"/>
      <c r="BAT16" s="86"/>
      <c r="BAU16" s="86"/>
      <c r="BAV16" s="86"/>
      <c r="BAW16" s="86"/>
      <c r="BAX16" s="86"/>
      <c r="BAY16" s="86"/>
      <c r="BAZ16" s="86"/>
      <c r="BBA16" s="86"/>
      <c r="BBB16" s="86"/>
      <c r="BBC16" s="86"/>
      <c r="BBD16" s="86"/>
      <c r="BBE16" s="86"/>
      <c r="BBF16" s="86"/>
      <c r="BBG16" s="86"/>
      <c r="BBH16" s="86"/>
      <c r="BBI16" s="86"/>
      <c r="BBJ16" s="86"/>
      <c r="BBK16" s="86"/>
      <c r="BBL16" s="86"/>
      <c r="BBM16" s="86"/>
      <c r="BBN16" s="86"/>
      <c r="BBO16" s="86"/>
      <c r="BBP16" s="86"/>
      <c r="BBQ16" s="86"/>
      <c r="BBR16" s="86"/>
      <c r="BBS16" s="86"/>
      <c r="BBT16" s="86"/>
      <c r="BBU16" s="86"/>
      <c r="BBV16" s="86"/>
      <c r="BBW16" s="86"/>
      <c r="BBX16" s="86"/>
      <c r="BBY16" s="86"/>
      <c r="BBZ16" s="86"/>
      <c r="BCA16" s="86"/>
      <c r="BCB16" s="86"/>
      <c r="BCC16" s="86"/>
      <c r="BCD16" s="86"/>
      <c r="BCE16" s="86"/>
      <c r="BCF16" s="86"/>
      <c r="BCG16" s="86"/>
      <c r="BCH16" s="86"/>
      <c r="BCI16" s="86"/>
      <c r="BCJ16" s="86"/>
      <c r="BCK16" s="86"/>
      <c r="BCL16" s="86"/>
      <c r="BCM16" s="86"/>
      <c r="BCN16" s="86"/>
      <c r="BCO16" s="86"/>
      <c r="BCP16" s="86"/>
      <c r="BCQ16" s="86"/>
      <c r="BCR16" s="86"/>
      <c r="BCS16" s="86"/>
      <c r="BCT16" s="86"/>
      <c r="BCU16" s="86"/>
      <c r="BCV16" s="86"/>
      <c r="BCW16" s="86"/>
      <c r="BCX16" s="86"/>
      <c r="BCY16" s="86"/>
      <c r="BCZ16" s="86"/>
      <c r="BDA16" s="86"/>
      <c r="BDB16" s="86"/>
      <c r="BDC16" s="86"/>
      <c r="BDD16" s="86"/>
      <c r="BDE16" s="86"/>
      <c r="BDF16" s="86"/>
      <c r="BDG16" s="86"/>
      <c r="BDH16" s="86"/>
      <c r="BDI16" s="86"/>
      <c r="BDJ16" s="86"/>
      <c r="BDK16" s="86"/>
      <c r="BDL16" s="86"/>
      <c r="BDM16" s="86"/>
      <c r="BDN16" s="86"/>
      <c r="BDO16" s="86"/>
      <c r="BDP16" s="86"/>
      <c r="BDQ16" s="86"/>
      <c r="BDR16" s="86"/>
      <c r="BDS16" s="86"/>
      <c r="BDT16" s="86"/>
      <c r="BDU16" s="86"/>
      <c r="BDV16" s="86"/>
      <c r="BDW16" s="86"/>
      <c r="BDX16" s="86"/>
      <c r="BDY16" s="86"/>
      <c r="BDZ16" s="86"/>
      <c r="BEA16" s="86"/>
      <c r="BEB16" s="86"/>
      <c r="BEC16" s="86"/>
      <c r="BED16" s="86"/>
      <c r="BEE16" s="86"/>
      <c r="BEF16" s="86"/>
      <c r="BEG16" s="86"/>
      <c r="BEH16" s="86"/>
      <c r="BEI16" s="86"/>
      <c r="BEJ16" s="86"/>
      <c r="BEK16" s="86"/>
      <c r="BEL16" s="86"/>
      <c r="BEM16" s="86"/>
      <c r="BEN16" s="86"/>
      <c r="BEO16" s="86"/>
      <c r="BEP16" s="86"/>
      <c r="BEQ16" s="86"/>
      <c r="BER16" s="86"/>
      <c r="BES16" s="86"/>
      <c r="BET16" s="86"/>
      <c r="BEU16" s="86"/>
      <c r="BEV16" s="86"/>
      <c r="BEW16" s="86"/>
      <c r="BEX16" s="86"/>
      <c r="BEY16" s="86"/>
      <c r="BEZ16" s="86"/>
      <c r="BFA16" s="86"/>
      <c r="BFB16" s="86"/>
      <c r="BFC16" s="86"/>
      <c r="BFD16" s="86"/>
      <c r="BFE16" s="86"/>
      <c r="BFF16" s="86"/>
      <c r="BFG16" s="86"/>
      <c r="BFH16" s="86"/>
      <c r="BFI16" s="86"/>
      <c r="BFJ16" s="86"/>
      <c r="BFK16" s="86"/>
      <c r="BFL16" s="86"/>
      <c r="BFM16" s="86"/>
      <c r="BFN16" s="86"/>
      <c r="BFO16" s="86"/>
      <c r="BFP16" s="86"/>
      <c r="BFQ16" s="86"/>
      <c r="BFR16" s="86"/>
      <c r="BFS16" s="86"/>
      <c r="BFT16" s="86"/>
      <c r="BFU16" s="86"/>
      <c r="BFV16" s="86"/>
      <c r="BFW16" s="86"/>
      <c r="BFX16" s="86"/>
      <c r="BFY16" s="86"/>
      <c r="BFZ16" s="86"/>
      <c r="BGA16" s="86"/>
      <c r="BGB16" s="86"/>
      <c r="BGC16" s="86"/>
      <c r="BGD16" s="86"/>
      <c r="BGE16" s="86"/>
      <c r="BGF16" s="86"/>
      <c r="BGG16" s="86"/>
      <c r="BGH16" s="86"/>
      <c r="BGI16" s="86"/>
      <c r="BGJ16" s="86"/>
      <c r="BGK16" s="86"/>
      <c r="BGL16" s="86"/>
      <c r="BGM16" s="86"/>
      <c r="BGN16" s="86"/>
      <c r="BGO16" s="86"/>
      <c r="BGP16" s="86"/>
      <c r="BGQ16" s="86"/>
      <c r="BGR16" s="86"/>
      <c r="BGS16" s="86"/>
      <c r="BGT16" s="86"/>
      <c r="BGU16" s="86"/>
      <c r="BGV16" s="86"/>
      <c r="BGW16" s="86"/>
      <c r="BGX16" s="86"/>
      <c r="BGY16" s="86"/>
      <c r="BGZ16" s="86"/>
      <c r="BHA16" s="86"/>
      <c r="BHB16" s="86"/>
      <c r="BHC16" s="86"/>
      <c r="BHD16" s="86"/>
      <c r="BHE16" s="86"/>
      <c r="BHF16" s="86"/>
      <c r="BHG16" s="86"/>
      <c r="BHH16" s="86"/>
      <c r="BHI16" s="86"/>
      <c r="BHJ16" s="86"/>
      <c r="BHK16" s="86"/>
      <c r="BHL16" s="86"/>
      <c r="BHM16" s="86"/>
      <c r="BHN16" s="86"/>
      <c r="BHO16" s="86"/>
      <c r="BHP16" s="86"/>
      <c r="BHQ16" s="86"/>
      <c r="BHR16" s="86"/>
      <c r="BHS16" s="86"/>
      <c r="BHT16" s="86"/>
      <c r="BHU16" s="86"/>
      <c r="BHV16" s="86"/>
      <c r="BHW16" s="86"/>
      <c r="BHX16" s="86"/>
      <c r="BHY16" s="86"/>
      <c r="BHZ16" s="86"/>
      <c r="BIA16" s="86"/>
      <c r="BIB16" s="86"/>
      <c r="BIC16" s="86"/>
      <c r="BID16" s="86"/>
      <c r="BIE16" s="86"/>
      <c r="BIF16" s="86"/>
      <c r="BIG16" s="86"/>
      <c r="BIH16" s="86"/>
      <c r="BII16" s="86"/>
      <c r="BIJ16" s="86"/>
      <c r="BIK16" s="86"/>
      <c r="BIL16" s="86"/>
      <c r="BIM16" s="86"/>
      <c r="BIN16" s="86"/>
      <c r="BIO16" s="86"/>
      <c r="BIP16" s="86"/>
      <c r="BIQ16" s="86"/>
      <c r="BIR16" s="86"/>
      <c r="BIS16" s="86"/>
      <c r="BIT16" s="86"/>
      <c r="BIU16" s="86"/>
      <c r="BIV16" s="86"/>
      <c r="BIW16" s="86"/>
      <c r="BIX16" s="86"/>
      <c r="BIY16" s="86"/>
      <c r="BIZ16" s="86"/>
      <c r="BJA16" s="86"/>
      <c r="BJB16" s="86"/>
      <c r="BJC16" s="86"/>
      <c r="BJD16" s="86"/>
      <c r="BJE16" s="86"/>
      <c r="BJF16" s="86"/>
      <c r="BJG16" s="86"/>
      <c r="BJH16" s="86"/>
      <c r="BJI16" s="86"/>
      <c r="BJJ16" s="86"/>
      <c r="BJK16" s="86"/>
      <c r="BJL16" s="86"/>
      <c r="BJM16" s="86"/>
      <c r="BJN16" s="86"/>
      <c r="BJO16" s="86"/>
      <c r="BJP16" s="86"/>
      <c r="BJQ16" s="86"/>
      <c r="BJR16" s="86"/>
      <c r="BJS16" s="86"/>
      <c r="BJT16" s="86"/>
      <c r="BJU16" s="86"/>
      <c r="BJV16" s="86"/>
      <c r="BJW16" s="86"/>
      <c r="BJX16" s="86"/>
      <c r="BJY16" s="86"/>
      <c r="BJZ16" s="86"/>
      <c r="BKA16" s="86"/>
      <c r="BKB16" s="86"/>
      <c r="BKC16" s="86"/>
      <c r="BKD16" s="86"/>
      <c r="BKE16" s="86"/>
      <c r="BKF16" s="86"/>
      <c r="BKG16" s="86"/>
      <c r="BKH16" s="86"/>
      <c r="BKI16" s="86"/>
      <c r="BKJ16" s="86"/>
      <c r="BKK16" s="86"/>
      <c r="BKL16" s="86"/>
      <c r="BKM16" s="86"/>
      <c r="BKN16" s="86"/>
      <c r="BKO16" s="86"/>
      <c r="BKP16" s="86"/>
      <c r="BKQ16" s="86"/>
      <c r="BKR16" s="86"/>
      <c r="BKS16" s="86"/>
      <c r="BKT16" s="86"/>
      <c r="BKU16" s="86"/>
      <c r="BKV16" s="86"/>
      <c r="BKW16" s="86"/>
      <c r="BKX16" s="86"/>
      <c r="BKY16" s="86"/>
      <c r="BKZ16" s="86"/>
      <c r="BLA16" s="86"/>
      <c r="BLB16" s="86"/>
      <c r="BLC16" s="86"/>
      <c r="BLD16" s="86"/>
      <c r="BLE16" s="86"/>
      <c r="BLF16" s="86"/>
      <c r="BLG16" s="86"/>
      <c r="BLH16" s="86"/>
      <c r="BLI16" s="86"/>
      <c r="BLJ16" s="86"/>
      <c r="BLK16" s="86"/>
      <c r="BLL16" s="86"/>
      <c r="BLM16" s="86"/>
      <c r="BLN16" s="86"/>
      <c r="BLO16" s="86"/>
      <c r="BLP16" s="86"/>
      <c r="BLQ16" s="86"/>
      <c r="BLR16" s="86"/>
      <c r="BLS16" s="86"/>
      <c r="BLT16" s="86"/>
      <c r="BLU16" s="86"/>
      <c r="BLV16" s="86"/>
      <c r="BLW16" s="86"/>
      <c r="BLX16" s="86"/>
      <c r="BLY16" s="86"/>
      <c r="BLZ16" s="86"/>
      <c r="BMA16" s="86"/>
      <c r="BMB16" s="86"/>
      <c r="BMC16" s="86"/>
      <c r="BMD16" s="86"/>
      <c r="BME16" s="86"/>
      <c r="BMF16" s="86"/>
      <c r="BMG16" s="86"/>
      <c r="BMH16" s="86"/>
      <c r="BMI16" s="86"/>
      <c r="BMJ16" s="86"/>
      <c r="BMK16" s="86"/>
      <c r="BML16" s="86"/>
      <c r="BMM16" s="86"/>
      <c r="BMN16" s="86"/>
      <c r="BMO16" s="86"/>
      <c r="BMP16" s="86"/>
      <c r="BMQ16" s="86"/>
      <c r="BMR16" s="86"/>
      <c r="BMS16" s="86"/>
      <c r="BMT16" s="86"/>
      <c r="BMU16" s="86"/>
      <c r="BMV16" s="86"/>
      <c r="BMW16" s="86"/>
      <c r="BMX16" s="86"/>
      <c r="BMY16" s="86"/>
      <c r="BMZ16" s="86"/>
      <c r="BNA16" s="86"/>
      <c r="BNB16" s="86"/>
      <c r="BNC16" s="86"/>
      <c r="BND16" s="86"/>
      <c r="BNE16" s="86"/>
      <c r="BNF16" s="86"/>
      <c r="BNG16" s="86"/>
      <c r="BNH16" s="86"/>
      <c r="BNI16" s="86"/>
      <c r="BNJ16" s="86"/>
      <c r="BNK16" s="86"/>
      <c r="BNL16" s="86"/>
      <c r="BNM16" s="86"/>
      <c r="BNN16" s="86"/>
      <c r="BNO16" s="86"/>
      <c r="BNP16" s="86"/>
      <c r="BNQ16" s="86"/>
      <c r="BNR16" s="86"/>
      <c r="BNS16" s="86"/>
      <c r="BNT16" s="86"/>
      <c r="BNU16" s="86"/>
      <c r="BNV16" s="86"/>
      <c r="BNW16" s="86"/>
      <c r="BNX16" s="86"/>
      <c r="BNY16" s="86"/>
      <c r="BNZ16" s="86"/>
      <c r="BOA16" s="86"/>
      <c r="BOB16" s="86"/>
      <c r="BOC16" s="86"/>
      <c r="BOD16" s="86"/>
      <c r="BOE16" s="86"/>
      <c r="BOF16" s="86"/>
      <c r="BOG16" s="86"/>
      <c r="BOH16" s="86"/>
      <c r="BOI16" s="86"/>
      <c r="BOJ16" s="86"/>
      <c r="BOK16" s="86"/>
      <c r="BOL16" s="86"/>
      <c r="BOM16" s="86"/>
      <c r="BON16" s="86"/>
      <c r="BOO16" s="86"/>
      <c r="BOP16" s="86"/>
      <c r="BOQ16" s="86"/>
      <c r="BOR16" s="86"/>
      <c r="BOS16" s="86"/>
      <c r="BOT16" s="86"/>
      <c r="BOU16" s="86"/>
      <c r="BOV16" s="86"/>
      <c r="BOW16" s="86"/>
      <c r="BOX16" s="86"/>
      <c r="BOY16" s="86"/>
      <c r="BOZ16" s="86"/>
      <c r="BPA16" s="86"/>
      <c r="BPB16" s="86"/>
      <c r="BPC16" s="86"/>
      <c r="BPD16" s="86"/>
      <c r="BPE16" s="86"/>
      <c r="BPF16" s="86"/>
      <c r="BPG16" s="86"/>
      <c r="BPH16" s="86"/>
      <c r="BPI16" s="86"/>
      <c r="BPJ16" s="86"/>
      <c r="BPK16" s="86"/>
      <c r="BPL16" s="86"/>
      <c r="BPM16" s="86"/>
      <c r="BPN16" s="86"/>
      <c r="BPO16" s="86"/>
      <c r="BPP16" s="86"/>
      <c r="BPQ16" s="86"/>
      <c r="BPR16" s="86"/>
      <c r="BPS16" s="86"/>
      <c r="BPT16" s="86"/>
      <c r="BPU16" s="86"/>
      <c r="BPV16" s="86"/>
      <c r="BPW16" s="86"/>
      <c r="BPX16" s="86"/>
      <c r="BPY16" s="86"/>
      <c r="BPZ16" s="86"/>
      <c r="BQA16" s="86"/>
      <c r="BQB16" s="86"/>
      <c r="BQC16" s="86"/>
      <c r="BQD16" s="86"/>
      <c r="BQE16" s="86"/>
      <c r="BQF16" s="86"/>
      <c r="BQG16" s="86"/>
      <c r="BQH16" s="86"/>
      <c r="BQI16" s="86"/>
      <c r="BQJ16" s="86"/>
      <c r="BQK16" s="86"/>
      <c r="BQL16" s="86"/>
      <c r="BQM16" s="86"/>
      <c r="BQN16" s="86"/>
      <c r="BQO16" s="86"/>
      <c r="BQP16" s="86"/>
      <c r="BQQ16" s="86"/>
      <c r="BQR16" s="86"/>
      <c r="BQS16" s="86"/>
      <c r="BQT16" s="86"/>
      <c r="BQU16" s="86"/>
      <c r="BQV16" s="86"/>
      <c r="BQW16" s="86"/>
      <c r="BQX16" s="86"/>
      <c r="BQY16" s="86"/>
      <c r="BQZ16" s="86"/>
      <c r="BRA16" s="86"/>
      <c r="BRB16" s="86"/>
      <c r="BRC16" s="86"/>
      <c r="BRD16" s="86"/>
      <c r="BRE16" s="86"/>
      <c r="BRF16" s="86"/>
      <c r="BRG16" s="86"/>
      <c r="BRH16" s="86"/>
      <c r="BRI16" s="86"/>
      <c r="BRJ16" s="86"/>
      <c r="BRK16" s="86"/>
      <c r="BRL16" s="86"/>
      <c r="BRM16" s="86"/>
      <c r="BRN16" s="86"/>
      <c r="BRO16" s="86"/>
      <c r="BRP16" s="86"/>
      <c r="BRQ16" s="86"/>
      <c r="BRR16" s="86"/>
      <c r="BRS16" s="86"/>
      <c r="BRT16" s="86"/>
      <c r="BRU16" s="86"/>
      <c r="BRV16" s="86"/>
      <c r="BRW16" s="86"/>
      <c r="BRX16" s="86"/>
      <c r="BRY16" s="86"/>
      <c r="BRZ16" s="86"/>
      <c r="BSA16" s="86"/>
      <c r="BSB16" s="86"/>
      <c r="BSC16" s="86"/>
      <c r="BSD16" s="86"/>
      <c r="BSE16" s="86"/>
      <c r="BSF16" s="86"/>
      <c r="BSG16" s="86"/>
      <c r="BSH16" s="86"/>
      <c r="BSI16" s="86"/>
      <c r="BSJ16" s="86"/>
      <c r="BSK16" s="86"/>
      <c r="BSL16" s="86"/>
      <c r="BSM16" s="86"/>
      <c r="BSN16" s="86"/>
      <c r="BSO16" s="86"/>
      <c r="BSP16" s="86"/>
      <c r="BSQ16" s="86"/>
      <c r="BSR16" s="86"/>
      <c r="BSS16" s="86"/>
      <c r="BST16" s="86"/>
      <c r="BSU16" s="86"/>
      <c r="BSV16" s="86"/>
      <c r="BSW16" s="86"/>
      <c r="BSX16" s="86"/>
      <c r="BSY16" s="86"/>
      <c r="BSZ16" s="86"/>
      <c r="BTA16" s="86"/>
      <c r="BTB16" s="86"/>
      <c r="BTC16" s="86"/>
      <c r="BTD16" s="86"/>
      <c r="BTE16" s="86"/>
      <c r="BTF16" s="86"/>
      <c r="BTG16" s="86"/>
      <c r="BTH16" s="86"/>
      <c r="BTI16" s="86"/>
      <c r="BTJ16" s="86"/>
      <c r="BTK16" s="86"/>
      <c r="BTL16" s="86"/>
      <c r="BTM16" s="86"/>
      <c r="BTN16" s="86"/>
      <c r="BTO16" s="86"/>
      <c r="BTP16" s="86"/>
      <c r="BTQ16" s="86"/>
      <c r="BTR16" s="86"/>
      <c r="BTS16" s="86"/>
      <c r="BTT16" s="86"/>
      <c r="BTU16" s="86"/>
      <c r="BTV16" s="86"/>
      <c r="BTW16" s="86"/>
      <c r="BTX16" s="86"/>
      <c r="BTY16" s="86"/>
      <c r="BTZ16" s="86"/>
      <c r="BUA16" s="86"/>
      <c r="BUB16" s="86"/>
      <c r="BUC16" s="86"/>
      <c r="BUD16" s="86"/>
      <c r="BUE16" s="86"/>
      <c r="BUF16" s="86"/>
      <c r="BUG16" s="86"/>
      <c r="BUH16" s="86"/>
      <c r="BUI16" s="86"/>
      <c r="BUJ16" s="86"/>
      <c r="BUK16" s="86"/>
      <c r="BUL16" s="86"/>
      <c r="BUM16" s="86"/>
      <c r="BUN16" s="86"/>
      <c r="BUO16" s="86"/>
      <c r="BUP16" s="86"/>
      <c r="BUQ16" s="86"/>
      <c r="BUR16" s="86"/>
      <c r="BUS16" s="86"/>
      <c r="BUT16" s="86"/>
      <c r="BUU16" s="86"/>
      <c r="BUV16" s="86"/>
      <c r="BUW16" s="86"/>
      <c r="BUX16" s="86"/>
      <c r="BUY16" s="86"/>
      <c r="BUZ16" s="86"/>
      <c r="BVA16" s="86"/>
      <c r="BVB16" s="86"/>
      <c r="BVC16" s="86"/>
      <c r="BVD16" s="86"/>
      <c r="BVE16" s="86"/>
      <c r="BVF16" s="86"/>
      <c r="BVG16" s="86"/>
      <c r="BVH16" s="86"/>
      <c r="BVI16" s="86"/>
      <c r="BVJ16" s="86"/>
      <c r="BVK16" s="86"/>
      <c r="BVL16" s="86"/>
      <c r="BVM16" s="86"/>
      <c r="BVN16" s="86"/>
      <c r="BVO16" s="86"/>
      <c r="BVP16" s="86"/>
      <c r="BVQ16" s="86"/>
      <c r="BVR16" s="86"/>
      <c r="BVS16" s="86"/>
      <c r="BVT16" s="86"/>
      <c r="BVU16" s="86"/>
      <c r="BVV16" s="86"/>
      <c r="BVW16" s="86"/>
      <c r="BVX16" s="86"/>
      <c r="BVY16" s="86"/>
      <c r="BVZ16" s="86"/>
      <c r="BWA16" s="86"/>
      <c r="BWB16" s="86"/>
      <c r="BWC16" s="86"/>
      <c r="BWD16" s="86"/>
      <c r="BWE16" s="86"/>
      <c r="BWF16" s="86"/>
      <c r="BWG16" s="86"/>
      <c r="BWH16" s="86"/>
      <c r="BWI16" s="86"/>
      <c r="BWJ16" s="86"/>
      <c r="BWK16" s="86"/>
      <c r="BWL16" s="86"/>
      <c r="BWM16" s="86"/>
      <c r="BWN16" s="86"/>
      <c r="BWO16" s="86"/>
      <c r="BWP16" s="86"/>
      <c r="BWQ16" s="86"/>
      <c r="BWR16" s="86"/>
      <c r="BWS16" s="86"/>
      <c r="BWT16" s="86"/>
      <c r="BWU16" s="86"/>
      <c r="BWV16" s="86"/>
      <c r="BWW16" s="86"/>
      <c r="BWX16" s="86"/>
      <c r="BWY16" s="86"/>
      <c r="BWZ16" s="86"/>
      <c r="BXA16" s="86"/>
      <c r="BXB16" s="86"/>
      <c r="BXC16" s="86"/>
      <c r="BXD16" s="86"/>
      <c r="BXE16" s="86"/>
      <c r="BXF16" s="86"/>
      <c r="BXG16" s="86"/>
      <c r="BXH16" s="86"/>
      <c r="BXI16" s="86"/>
      <c r="BXJ16" s="86"/>
      <c r="BXK16" s="86"/>
      <c r="BXL16" s="86"/>
      <c r="BXM16" s="86"/>
      <c r="BXN16" s="86"/>
      <c r="BXO16" s="86"/>
      <c r="BXP16" s="86"/>
      <c r="BXQ16" s="86"/>
      <c r="BXR16" s="86"/>
      <c r="BXS16" s="86"/>
      <c r="BXT16" s="86"/>
      <c r="BXU16" s="86"/>
      <c r="BXV16" s="86"/>
      <c r="BXW16" s="86"/>
      <c r="BXX16" s="86"/>
      <c r="BXY16" s="86"/>
      <c r="BXZ16" s="86"/>
      <c r="BYA16" s="86"/>
      <c r="BYB16" s="86"/>
      <c r="BYC16" s="86"/>
      <c r="BYD16" s="86"/>
      <c r="BYE16" s="86"/>
      <c r="BYF16" s="86"/>
      <c r="BYG16" s="86"/>
      <c r="BYH16" s="86"/>
      <c r="BYI16" s="86"/>
      <c r="BYJ16" s="86"/>
      <c r="BYK16" s="86"/>
      <c r="BYL16" s="86"/>
      <c r="BYM16" s="86"/>
      <c r="BYN16" s="86"/>
      <c r="BYO16" s="86"/>
      <c r="BYP16" s="86"/>
      <c r="BYQ16" s="86"/>
      <c r="BYR16" s="86"/>
      <c r="BYS16" s="86"/>
      <c r="BYT16" s="86"/>
      <c r="BYU16" s="86"/>
      <c r="BYV16" s="86"/>
      <c r="BYW16" s="86"/>
      <c r="BYX16" s="86"/>
      <c r="BYY16" s="86"/>
      <c r="BYZ16" s="86"/>
      <c r="BZA16" s="86"/>
      <c r="BZB16" s="86"/>
      <c r="BZC16" s="86"/>
      <c r="BZD16" s="86"/>
      <c r="BZE16" s="86"/>
      <c r="BZF16" s="86"/>
      <c r="BZG16" s="86"/>
      <c r="BZH16" s="86"/>
      <c r="BZI16" s="86"/>
      <c r="BZJ16" s="86"/>
      <c r="BZK16" s="86"/>
      <c r="BZL16" s="86"/>
      <c r="BZM16" s="86"/>
      <c r="BZN16" s="86"/>
      <c r="BZO16" s="86"/>
      <c r="BZP16" s="86"/>
      <c r="BZQ16" s="86"/>
      <c r="BZR16" s="86"/>
      <c r="BZS16" s="86"/>
      <c r="BZT16" s="86"/>
      <c r="BZU16" s="86"/>
      <c r="BZV16" s="86"/>
      <c r="BZW16" s="86"/>
      <c r="BZX16" s="86"/>
      <c r="BZY16" s="86"/>
      <c r="BZZ16" s="86"/>
      <c r="CAA16" s="86"/>
      <c r="CAB16" s="86"/>
      <c r="CAC16" s="86"/>
      <c r="CAD16" s="86"/>
      <c r="CAE16" s="86"/>
      <c r="CAF16" s="86"/>
      <c r="CAG16" s="86"/>
      <c r="CAH16" s="86"/>
      <c r="CAI16" s="86"/>
      <c r="CAJ16" s="86"/>
      <c r="CAK16" s="86"/>
      <c r="CAL16" s="86"/>
      <c r="CAM16" s="86"/>
      <c r="CAN16" s="86"/>
      <c r="CAO16" s="86"/>
      <c r="CAP16" s="86"/>
      <c r="CAQ16" s="86"/>
      <c r="CAR16" s="86"/>
      <c r="CAS16" s="86"/>
      <c r="CAT16" s="86"/>
      <c r="CAU16" s="86"/>
      <c r="CAV16" s="86"/>
      <c r="CAW16" s="86"/>
      <c r="CAX16" s="86"/>
      <c r="CAY16" s="86"/>
      <c r="CAZ16" s="86"/>
      <c r="CBA16" s="86"/>
      <c r="CBB16" s="86"/>
      <c r="CBC16" s="86"/>
      <c r="CBD16" s="86"/>
      <c r="CBE16" s="86"/>
      <c r="CBF16" s="86"/>
      <c r="CBG16" s="86"/>
      <c r="CBH16" s="86"/>
      <c r="CBI16" s="86"/>
      <c r="CBJ16" s="86"/>
      <c r="CBK16" s="86"/>
      <c r="CBL16" s="86"/>
      <c r="CBM16" s="86"/>
      <c r="CBN16" s="86"/>
      <c r="CBO16" s="86"/>
      <c r="CBP16" s="86"/>
      <c r="CBQ16" s="86"/>
      <c r="CBR16" s="86"/>
      <c r="CBS16" s="86"/>
      <c r="CBT16" s="86"/>
      <c r="CBU16" s="86"/>
      <c r="CBV16" s="86"/>
      <c r="CBW16" s="86"/>
      <c r="CBX16" s="86"/>
      <c r="CBY16" s="86"/>
      <c r="CBZ16" s="86"/>
      <c r="CCA16" s="86"/>
      <c r="CCB16" s="86"/>
      <c r="CCC16" s="86"/>
      <c r="CCD16" s="86"/>
      <c r="CCE16" s="86"/>
      <c r="CCF16" s="86"/>
      <c r="CCG16" s="86"/>
      <c r="CCH16" s="86"/>
      <c r="CCI16" s="86"/>
      <c r="CCJ16" s="86"/>
      <c r="CCK16" s="86"/>
      <c r="CCL16" s="86"/>
      <c r="CCM16" s="86"/>
      <c r="CCN16" s="86"/>
      <c r="CCO16" s="86"/>
      <c r="CCP16" s="86"/>
      <c r="CCQ16" s="86"/>
      <c r="CCR16" s="86"/>
      <c r="CCS16" s="86"/>
      <c r="CCT16" s="86"/>
      <c r="CCU16" s="86"/>
      <c r="CCV16" s="86"/>
      <c r="CCW16" s="86"/>
      <c r="CCX16" s="86"/>
      <c r="CCY16" s="86"/>
      <c r="CCZ16" s="86"/>
      <c r="CDA16" s="86"/>
      <c r="CDB16" s="86"/>
      <c r="CDC16" s="86"/>
      <c r="CDD16" s="86"/>
      <c r="CDE16" s="86"/>
      <c r="CDF16" s="86"/>
      <c r="CDG16" s="86"/>
      <c r="CDH16" s="86"/>
      <c r="CDI16" s="86"/>
      <c r="CDJ16" s="86"/>
      <c r="CDK16" s="86"/>
      <c r="CDL16" s="86"/>
      <c r="CDM16" s="86"/>
      <c r="CDN16" s="86"/>
      <c r="CDO16" s="86"/>
      <c r="CDP16" s="86"/>
      <c r="CDQ16" s="86"/>
      <c r="CDR16" s="86"/>
      <c r="CDS16" s="86"/>
      <c r="CDT16" s="86"/>
      <c r="CDU16" s="86"/>
      <c r="CDV16" s="86"/>
      <c r="CDW16" s="86"/>
      <c r="CDX16" s="86"/>
      <c r="CDY16" s="86"/>
      <c r="CDZ16" s="86"/>
      <c r="CEA16" s="86"/>
      <c r="CEB16" s="86"/>
      <c r="CEC16" s="86"/>
      <c r="CED16" s="86"/>
      <c r="CEE16" s="86"/>
      <c r="CEF16" s="86"/>
      <c r="CEG16" s="86"/>
      <c r="CEH16" s="86"/>
      <c r="CEI16" s="86"/>
      <c r="CEJ16" s="86"/>
      <c r="CEK16" s="86"/>
      <c r="CEL16" s="86"/>
      <c r="CEM16" s="86"/>
      <c r="CEN16" s="86"/>
      <c r="CEO16" s="86"/>
      <c r="CEP16" s="86"/>
      <c r="CEQ16" s="86"/>
      <c r="CER16" s="86"/>
      <c r="CES16" s="86"/>
      <c r="CET16" s="86"/>
      <c r="CEU16" s="86"/>
      <c r="CEV16" s="86"/>
      <c r="CEW16" s="86"/>
      <c r="CEX16" s="86"/>
      <c r="CEY16" s="86"/>
      <c r="CEZ16" s="86"/>
      <c r="CFA16" s="86"/>
      <c r="CFB16" s="86"/>
      <c r="CFC16" s="86"/>
      <c r="CFD16" s="86"/>
      <c r="CFE16" s="86"/>
      <c r="CFF16" s="86"/>
      <c r="CFG16" s="86"/>
      <c r="CFH16" s="86"/>
      <c r="CFI16" s="86"/>
      <c r="CFJ16" s="86"/>
      <c r="CFK16" s="86"/>
      <c r="CFL16" s="86"/>
      <c r="CFM16" s="86"/>
      <c r="CFN16" s="86"/>
      <c r="CFO16" s="86"/>
      <c r="CFP16" s="86"/>
      <c r="CFQ16" s="86"/>
      <c r="CFR16" s="86"/>
      <c r="CFS16" s="86"/>
      <c r="CFT16" s="86"/>
      <c r="CFU16" s="86"/>
      <c r="CFV16" s="86"/>
      <c r="CFW16" s="86"/>
      <c r="CFX16" s="86"/>
      <c r="CFY16" s="86"/>
      <c r="CFZ16" s="86"/>
      <c r="CGA16" s="86"/>
      <c r="CGB16" s="86"/>
      <c r="CGC16" s="86"/>
      <c r="CGD16" s="86"/>
      <c r="CGE16" s="86"/>
      <c r="CGF16" s="86"/>
      <c r="CGG16" s="86"/>
      <c r="CGH16" s="86"/>
      <c r="CGI16" s="86"/>
      <c r="CGJ16" s="86"/>
      <c r="CGK16" s="86"/>
      <c r="CGL16" s="86"/>
      <c r="CGM16" s="86"/>
      <c r="CGN16" s="86"/>
      <c r="CGO16" s="86"/>
      <c r="CGP16" s="86"/>
      <c r="CGQ16" s="86"/>
      <c r="CGR16" s="86"/>
      <c r="CGS16" s="86"/>
      <c r="CGT16" s="86"/>
      <c r="CGU16" s="86"/>
      <c r="CGV16" s="86"/>
      <c r="CGW16" s="86"/>
      <c r="CGX16" s="86"/>
      <c r="CGY16" s="86"/>
      <c r="CGZ16" s="86"/>
      <c r="CHA16" s="86"/>
      <c r="CHB16" s="86"/>
      <c r="CHC16" s="86"/>
      <c r="CHD16" s="86"/>
      <c r="CHE16" s="86"/>
      <c r="CHF16" s="86"/>
      <c r="CHG16" s="86"/>
      <c r="CHH16" s="86"/>
      <c r="CHI16" s="86"/>
      <c r="CHJ16" s="86"/>
      <c r="CHK16" s="86"/>
      <c r="CHL16" s="86"/>
      <c r="CHM16" s="86"/>
      <c r="CHN16" s="86"/>
      <c r="CHO16" s="86"/>
      <c r="CHP16" s="86"/>
      <c r="CHQ16" s="86"/>
      <c r="CHR16" s="86"/>
      <c r="CHS16" s="86"/>
      <c r="CHT16" s="86"/>
      <c r="CHU16" s="86"/>
      <c r="CHV16" s="86"/>
      <c r="CHW16" s="86"/>
      <c r="CHX16" s="86"/>
      <c r="CHY16" s="86"/>
      <c r="CHZ16" s="86"/>
      <c r="CIA16" s="86"/>
      <c r="CIB16" s="86"/>
      <c r="CIC16" s="86"/>
      <c r="CID16" s="86"/>
      <c r="CIE16" s="86"/>
      <c r="CIF16" s="86"/>
      <c r="CIG16" s="86"/>
      <c r="CIH16" s="86"/>
      <c r="CII16" s="86"/>
      <c r="CIJ16" s="86"/>
      <c r="CIK16" s="86"/>
      <c r="CIL16" s="86"/>
      <c r="CIM16" s="86"/>
      <c r="CIN16" s="86"/>
      <c r="CIO16" s="86"/>
      <c r="CIP16" s="86"/>
      <c r="CIQ16" s="86"/>
      <c r="CIR16" s="86"/>
      <c r="CIS16" s="86"/>
      <c r="CIT16" s="86"/>
      <c r="CIU16" s="86"/>
      <c r="CIV16" s="86"/>
      <c r="CIW16" s="86"/>
      <c r="CIX16" s="86"/>
      <c r="CIY16" s="86"/>
      <c r="CIZ16" s="86"/>
      <c r="CJA16" s="86"/>
      <c r="CJB16" s="86"/>
      <c r="CJC16" s="86"/>
      <c r="CJD16" s="86"/>
      <c r="CJE16" s="86"/>
      <c r="CJF16" s="86"/>
      <c r="CJG16" s="86"/>
      <c r="CJH16" s="86"/>
      <c r="CJI16" s="86"/>
      <c r="CJJ16" s="86"/>
      <c r="CJK16" s="86"/>
      <c r="CJL16" s="86"/>
      <c r="CJM16" s="86"/>
      <c r="CJN16" s="86"/>
      <c r="CJO16" s="86"/>
      <c r="CJP16" s="86"/>
      <c r="CJQ16" s="86"/>
      <c r="CJR16" s="86"/>
      <c r="CJS16" s="86"/>
      <c r="CJT16" s="86"/>
      <c r="CJU16" s="86"/>
      <c r="CJV16" s="86"/>
      <c r="CJW16" s="86"/>
      <c r="CJX16" s="86"/>
      <c r="CJY16" s="86"/>
      <c r="CJZ16" s="86"/>
      <c r="CKA16" s="86"/>
      <c r="CKB16" s="86"/>
      <c r="CKC16" s="86"/>
      <c r="CKD16" s="86"/>
      <c r="CKE16" s="86"/>
      <c r="CKF16" s="86"/>
      <c r="CKG16" s="86"/>
      <c r="CKH16" s="86"/>
      <c r="CKI16" s="86"/>
      <c r="CKJ16" s="86"/>
      <c r="CKK16" s="86"/>
      <c r="CKL16" s="86"/>
      <c r="CKM16" s="86"/>
      <c r="CKN16" s="86"/>
      <c r="CKO16" s="86"/>
      <c r="CKP16" s="86"/>
      <c r="CKQ16" s="86"/>
      <c r="CKR16" s="86"/>
      <c r="CKS16" s="86"/>
      <c r="CKT16" s="86"/>
      <c r="CKU16" s="86"/>
      <c r="CKV16" s="86"/>
      <c r="CKW16" s="86"/>
      <c r="CKX16" s="86"/>
      <c r="CKY16" s="86"/>
      <c r="CKZ16" s="86"/>
      <c r="CLA16" s="86"/>
      <c r="CLB16" s="86"/>
      <c r="CLC16" s="86"/>
      <c r="CLD16" s="86"/>
      <c r="CLE16" s="86"/>
      <c r="CLF16" s="86"/>
      <c r="CLG16" s="86"/>
      <c r="CLH16" s="86"/>
      <c r="CLI16" s="86"/>
      <c r="CLJ16" s="86"/>
      <c r="CLK16" s="86"/>
      <c r="CLL16" s="86"/>
      <c r="CLM16" s="86"/>
      <c r="CLN16" s="86"/>
      <c r="CLO16" s="86"/>
      <c r="CLP16" s="86"/>
      <c r="CLQ16" s="86"/>
      <c r="CLR16" s="86"/>
      <c r="CLS16" s="86"/>
      <c r="CLT16" s="86"/>
      <c r="CLU16" s="86"/>
      <c r="CLV16" s="86"/>
      <c r="CLW16" s="86"/>
      <c r="CLX16" s="86"/>
      <c r="CLY16" s="86"/>
      <c r="CLZ16" s="86"/>
      <c r="CMA16" s="86"/>
      <c r="CMB16" s="86"/>
      <c r="CMC16" s="86"/>
      <c r="CMD16" s="86"/>
      <c r="CME16" s="86"/>
      <c r="CMF16" s="86"/>
      <c r="CMG16" s="86"/>
      <c r="CMH16" s="86"/>
      <c r="CMI16" s="86"/>
      <c r="CMJ16" s="86"/>
      <c r="CMK16" s="86"/>
      <c r="CML16" s="86"/>
      <c r="CMM16" s="86"/>
      <c r="CMN16" s="86"/>
      <c r="CMO16" s="86"/>
      <c r="CMP16" s="86"/>
      <c r="CMQ16" s="86"/>
      <c r="CMR16" s="86"/>
      <c r="CMS16" s="86"/>
      <c r="CMT16" s="86"/>
      <c r="CMU16" s="86"/>
      <c r="CMV16" s="86"/>
      <c r="CMW16" s="86"/>
      <c r="CMX16" s="86"/>
      <c r="CMY16" s="86"/>
      <c r="CMZ16" s="86"/>
      <c r="CNA16" s="86"/>
      <c r="CNB16" s="86"/>
      <c r="CNC16" s="86"/>
      <c r="CND16" s="86"/>
      <c r="CNE16" s="86"/>
      <c r="CNF16" s="86"/>
      <c r="CNG16" s="86"/>
      <c r="CNH16" s="86"/>
      <c r="CNI16" s="86"/>
      <c r="CNJ16" s="86"/>
      <c r="CNK16" s="86"/>
      <c r="CNL16" s="86"/>
      <c r="CNM16" s="86"/>
      <c r="CNN16" s="86"/>
      <c r="CNO16" s="86"/>
      <c r="CNP16" s="86"/>
      <c r="CNQ16" s="86"/>
      <c r="CNR16" s="86"/>
      <c r="CNS16" s="86"/>
      <c r="CNT16" s="86"/>
      <c r="CNU16" s="86"/>
      <c r="CNV16" s="86"/>
      <c r="CNW16" s="86"/>
      <c r="CNX16" s="86"/>
      <c r="CNY16" s="86"/>
      <c r="CNZ16" s="86"/>
      <c r="COA16" s="86"/>
      <c r="COB16" s="86"/>
      <c r="COC16" s="86"/>
      <c r="COD16" s="86"/>
      <c r="COE16" s="86"/>
      <c r="COF16" s="86"/>
      <c r="COG16" s="86"/>
      <c r="COH16" s="86"/>
      <c r="COI16" s="86"/>
      <c r="COJ16" s="86"/>
      <c r="COK16" s="86"/>
      <c r="COL16" s="86"/>
      <c r="COM16" s="86"/>
      <c r="CON16" s="86"/>
      <c r="COO16" s="86"/>
      <c r="COP16" s="86"/>
      <c r="COQ16" s="86"/>
      <c r="COR16" s="86"/>
      <c r="COS16" s="86"/>
      <c r="COT16" s="86"/>
      <c r="COU16" s="86"/>
      <c r="COV16" s="86"/>
      <c r="COW16" s="86"/>
      <c r="COX16" s="86"/>
      <c r="COY16" s="86"/>
      <c r="COZ16" s="86"/>
      <c r="CPA16" s="86"/>
      <c r="CPB16" s="86"/>
      <c r="CPC16" s="86"/>
      <c r="CPD16" s="86"/>
      <c r="CPE16" s="86"/>
      <c r="CPF16" s="86"/>
      <c r="CPG16" s="86"/>
      <c r="CPH16" s="86"/>
      <c r="CPI16" s="86"/>
      <c r="CPJ16" s="86"/>
      <c r="CPK16" s="86"/>
      <c r="CPL16" s="86"/>
      <c r="CPM16" s="86"/>
      <c r="CPN16" s="86"/>
      <c r="CPO16" s="86"/>
      <c r="CPP16" s="86"/>
      <c r="CPQ16" s="86"/>
      <c r="CPR16" s="86"/>
      <c r="CPS16" s="86"/>
      <c r="CPT16" s="86"/>
      <c r="CPU16" s="86"/>
      <c r="CPV16" s="86"/>
      <c r="CPW16" s="86"/>
      <c r="CPX16" s="86"/>
      <c r="CPY16" s="86"/>
      <c r="CPZ16" s="86"/>
      <c r="CQA16" s="86"/>
      <c r="CQB16" s="86"/>
      <c r="CQC16" s="86"/>
      <c r="CQD16" s="86"/>
      <c r="CQE16" s="86"/>
      <c r="CQF16" s="86"/>
      <c r="CQG16" s="86"/>
      <c r="CQH16" s="86"/>
      <c r="CQI16" s="86"/>
      <c r="CQJ16" s="86"/>
      <c r="CQK16" s="86"/>
      <c r="CQL16" s="86"/>
      <c r="CQM16" s="86"/>
      <c r="CQN16" s="86"/>
      <c r="CQO16" s="86"/>
      <c r="CQP16" s="86"/>
      <c r="CQQ16" s="86"/>
      <c r="CQR16" s="86"/>
      <c r="CQS16" s="86"/>
      <c r="CQT16" s="86"/>
      <c r="CQU16" s="86"/>
      <c r="CQV16" s="86"/>
      <c r="CQW16" s="86"/>
      <c r="CQX16" s="86"/>
      <c r="CQY16" s="86"/>
      <c r="CQZ16" s="86"/>
      <c r="CRA16" s="86"/>
      <c r="CRB16" s="86"/>
      <c r="CRC16" s="86"/>
      <c r="CRD16" s="86"/>
      <c r="CRE16" s="86"/>
      <c r="CRF16" s="86"/>
      <c r="CRG16" s="86"/>
      <c r="CRH16" s="86"/>
      <c r="CRI16" s="86"/>
      <c r="CRJ16" s="86"/>
      <c r="CRK16" s="86"/>
      <c r="CRL16" s="86"/>
      <c r="CRM16" s="86"/>
      <c r="CRN16" s="86"/>
      <c r="CRO16" s="86"/>
      <c r="CRP16" s="86"/>
      <c r="CRQ16" s="86"/>
      <c r="CRR16" s="86"/>
      <c r="CRS16" s="86"/>
      <c r="CRT16" s="86"/>
      <c r="CRU16" s="86"/>
      <c r="CRV16" s="86"/>
      <c r="CRW16" s="86"/>
      <c r="CRX16" s="86"/>
      <c r="CRY16" s="86"/>
      <c r="CRZ16" s="86"/>
      <c r="CSA16" s="86"/>
      <c r="CSB16" s="86"/>
      <c r="CSC16" s="86"/>
      <c r="CSD16" s="86"/>
      <c r="CSE16" s="86"/>
      <c r="CSF16" s="86"/>
      <c r="CSG16" s="86"/>
      <c r="CSH16" s="86"/>
      <c r="CSI16" s="86"/>
      <c r="CSJ16" s="86"/>
      <c r="CSK16" s="86"/>
      <c r="CSL16" s="86"/>
      <c r="CSM16" s="86"/>
      <c r="CSN16" s="86"/>
      <c r="CSO16" s="86"/>
      <c r="CSP16" s="86"/>
      <c r="CSQ16" s="86"/>
      <c r="CSR16" s="86"/>
      <c r="CSS16" s="86"/>
      <c r="CST16" s="86"/>
      <c r="CSU16" s="86"/>
      <c r="CSV16" s="86"/>
      <c r="CSW16" s="86"/>
      <c r="CSX16" s="86"/>
      <c r="CSY16" s="86"/>
      <c r="CSZ16" s="86"/>
      <c r="CTA16" s="86"/>
      <c r="CTB16" s="86"/>
      <c r="CTC16" s="86"/>
      <c r="CTD16" s="86"/>
      <c r="CTE16" s="86"/>
      <c r="CTF16" s="86"/>
      <c r="CTG16" s="86"/>
      <c r="CTH16" s="86"/>
      <c r="CTI16" s="86"/>
      <c r="CTJ16" s="86"/>
      <c r="CTK16" s="86"/>
      <c r="CTL16" s="86"/>
      <c r="CTM16" s="86"/>
      <c r="CTN16" s="86"/>
      <c r="CTO16" s="86"/>
      <c r="CTP16" s="86"/>
      <c r="CTQ16" s="86"/>
      <c r="CTR16" s="86"/>
      <c r="CTS16" s="86"/>
      <c r="CTT16" s="86"/>
      <c r="CTU16" s="86"/>
      <c r="CTV16" s="86"/>
      <c r="CTW16" s="86"/>
      <c r="CTX16" s="86"/>
      <c r="CTY16" s="86"/>
      <c r="CTZ16" s="86"/>
      <c r="CUA16" s="86"/>
      <c r="CUB16" s="86"/>
      <c r="CUC16" s="86"/>
      <c r="CUD16" s="86"/>
      <c r="CUE16" s="86"/>
      <c r="CUF16" s="86"/>
      <c r="CUG16" s="86"/>
      <c r="CUH16" s="86"/>
      <c r="CUI16" s="86"/>
      <c r="CUJ16" s="86"/>
      <c r="CUK16" s="86"/>
      <c r="CUL16" s="86"/>
      <c r="CUM16" s="86"/>
      <c r="CUN16" s="86"/>
      <c r="CUO16" s="86"/>
      <c r="CUP16" s="86"/>
      <c r="CUQ16" s="86"/>
      <c r="CUR16" s="86"/>
      <c r="CUS16" s="86"/>
      <c r="CUT16" s="86"/>
      <c r="CUU16" s="86"/>
      <c r="CUV16" s="86"/>
      <c r="CUW16" s="86"/>
      <c r="CUX16" s="86"/>
      <c r="CUY16" s="86"/>
      <c r="CUZ16" s="86"/>
      <c r="CVA16" s="86"/>
      <c r="CVB16" s="86"/>
      <c r="CVC16" s="86"/>
      <c r="CVD16" s="86"/>
      <c r="CVE16" s="86"/>
      <c r="CVF16" s="86"/>
      <c r="CVG16" s="86"/>
      <c r="CVH16" s="86"/>
      <c r="CVI16" s="86"/>
      <c r="CVJ16" s="86"/>
      <c r="CVK16" s="86"/>
      <c r="CVL16" s="86"/>
      <c r="CVM16" s="86"/>
      <c r="CVN16" s="86"/>
      <c r="CVO16" s="86"/>
      <c r="CVP16" s="86"/>
      <c r="CVQ16" s="86"/>
      <c r="CVR16" s="86"/>
      <c r="CVS16" s="86"/>
      <c r="CVT16" s="86"/>
      <c r="CVU16" s="86"/>
      <c r="CVV16" s="86"/>
      <c r="CVW16" s="86"/>
      <c r="CVX16" s="86"/>
      <c r="CVY16" s="86"/>
      <c r="CVZ16" s="86"/>
      <c r="CWA16" s="86"/>
      <c r="CWB16" s="86"/>
      <c r="CWC16" s="86"/>
      <c r="CWD16" s="86"/>
      <c r="CWE16" s="86"/>
      <c r="CWF16" s="86"/>
      <c r="CWG16" s="86"/>
      <c r="CWH16" s="86"/>
      <c r="CWI16" s="86"/>
      <c r="CWJ16" s="86"/>
      <c r="CWK16" s="86"/>
      <c r="CWL16" s="86"/>
      <c r="CWM16" s="86"/>
      <c r="CWN16" s="86"/>
      <c r="CWO16" s="86"/>
      <c r="CWP16" s="86"/>
      <c r="CWQ16" s="86"/>
      <c r="CWR16" s="86"/>
      <c r="CWS16" s="86"/>
      <c r="CWT16" s="86"/>
      <c r="CWU16" s="86"/>
      <c r="CWV16" s="86"/>
      <c r="CWW16" s="86"/>
      <c r="CWX16" s="86"/>
      <c r="CWY16" s="86"/>
      <c r="CWZ16" s="86"/>
      <c r="CXA16" s="86"/>
      <c r="CXB16" s="86"/>
      <c r="CXC16" s="86"/>
      <c r="CXD16" s="86"/>
      <c r="CXE16" s="86"/>
      <c r="CXF16" s="86"/>
      <c r="CXG16" s="86"/>
      <c r="CXH16" s="86"/>
      <c r="CXI16" s="86"/>
      <c r="CXJ16" s="86"/>
      <c r="CXK16" s="86"/>
      <c r="CXL16" s="86"/>
      <c r="CXM16" s="86"/>
      <c r="CXN16" s="86"/>
      <c r="CXO16" s="86"/>
      <c r="CXP16" s="86"/>
      <c r="CXQ16" s="86"/>
      <c r="CXR16" s="86"/>
      <c r="CXS16" s="86"/>
      <c r="CXT16" s="86"/>
      <c r="CXU16" s="86"/>
      <c r="CXV16" s="86"/>
      <c r="CXW16" s="86"/>
      <c r="CXX16" s="86"/>
      <c r="CXY16" s="86"/>
      <c r="CXZ16" s="86"/>
      <c r="CYA16" s="86"/>
      <c r="CYB16" s="86"/>
      <c r="CYC16" s="86"/>
      <c r="CYD16" s="86"/>
      <c r="CYE16" s="86"/>
      <c r="CYF16" s="86"/>
      <c r="CYG16" s="86"/>
      <c r="CYH16" s="86"/>
      <c r="CYI16" s="86"/>
      <c r="CYJ16" s="86"/>
      <c r="CYK16" s="86"/>
      <c r="CYL16" s="86"/>
      <c r="CYM16" s="86"/>
      <c r="CYN16" s="86"/>
      <c r="CYO16" s="86"/>
      <c r="CYP16" s="86"/>
      <c r="CYQ16" s="86"/>
      <c r="CYR16" s="86"/>
      <c r="CYS16" s="86"/>
      <c r="CYT16" s="86"/>
      <c r="CYU16" s="86"/>
      <c r="CYV16" s="86"/>
      <c r="CYW16" s="86"/>
      <c r="CYX16" s="86"/>
      <c r="CYY16" s="86"/>
      <c r="CYZ16" s="86"/>
      <c r="CZA16" s="86"/>
      <c r="CZB16" s="86"/>
      <c r="CZC16" s="86"/>
      <c r="CZD16" s="86"/>
      <c r="CZE16" s="86"/>
      <c r="CZF16" s="86"/>
      <c r="CZG16" s="86"/>
      <c r="CZH16" s="86"/>
      <c r="CZI16" s="86"/>
      <c r="CZJ16" s="86"/>
      <c r="CZK16" s="86"/>
      <c r="CZL16" s="86"/>
      <c r="CZM16" s="86"/>
      <c r="CZN16" s="86"/>
      <c r="CZO16" s="86"/>
      <c r="CZP16" s="86"/>
      <c r="CZQ16" s="86"/>
      <c r="CZR16" s="86"/>
      <c r="CZS16" s="86"/>
      <c r="CZT16" s="86"/>
      <c r="CZU16" s="86"/>
      <c r="CZV16" s="86"/>
      <c r="CZW16" s="86"/>
      <c r="CZX16" s="86"/>
      <c r="CZY16" s="86"/>
      <c r="CZZ16" s="86"/>
      <c r="DAA16" s="86"/>
      <c r="DAB16" s="86"/>
      <c r="DAC16" s="86"/>
      <c r="DAD16" s="86"/>
      <c r="DAE16" s="86"/>
      <c r="DAF16" s="86"/>
      <c r="DAG16" s="86"/>
      <c r="DAH16" s="86"/>
      <c r="DAI16" s="86"/>
      <c r="DAJ16" s="86"/>
      <c r="DAK16" s="86"/>
      <c r="DAL16" s="86"/>
      <c r="DAM16" s="86"/>
      <c r="DAN16" s="86"/>
      <c r="DAO16" s="86"/>
      <c r="DAP16" s="86"/>
      <c r="DAQ16" s="86"/>
      <c r="DAR16" s="86"/>
      <c r="DAS16" s="86"/>
      <c r="DAT16" s="86"/>
      <c r="DAU16" s="86"/>
      <c r="DAV16" s="86"/>
      <c r="DAW16" s="86"/>
      <c r="DAX16" s="86"/>
      <c r="DAY16" s="86"/>
      <c r="DAZ16" s="86"/>
      <c r="DBA16" s="86"/>
      <c r="DBB16" s="86"/>
      <c r="DBC16" s="86"/>
      <c r="DBD16" s="86"/>
      <c r="DBE16" s="86"/>
      <c r="DBF16" s="86"/>
      <c r="DBG16" s="86"/>
      <c r="DBH16" s="86"/>
      <c r="DBI16" s="86"/>
      <c r="DBJ16" s="86"/>
      <c r="DBK16" s="86"/>
      <c r="DBL16" s="86"/>
      <c r="DBM16" s="86"/>
      <c r="DBN16" s="86"/>
      <c r="DBO16" s="86"/>
      <c r="DBP16" s="86"/>
      <c r="DBQ16" s="86"/>
      <c r="DBR16" s="86"/>
      <c r="DBS16" s="86"/>
      <c r="DBT16" s="86"/>
      <c r="DBU16" s="86"/>
      <c r="DBV16" s="86"/>
      <c r="DBW16" s="86"/>
      <c r="DBX16" s="86"/>
      <c r="DBY16" s="86"/>
      <c r="DBZ16" s="86"/>
      <c r="DCA16" s="86"/>
      <c r="DCB16" s="86"/>
      <c r="DCC16" s="86"/>
      <c r="DCD16" s="86"/>
      <c r="DCE16" s="86"/>
      <c r="DCF16" s="86"/>
      <c r="DCG16" s="86"/>
      <c r="DCH16" s="86"/>
      <c r="DCI16" s="86"/>
      <c r="DCJ16" s="86"/>
      <c r="DCK16" s="86"/>
      <c r="DCL16" s="86"/>
      <c r="DCM16" s="86"/>
      <c r="DCN16" s="86"/>
      <c r="DCO16" s="86"/>
      <c r="DCP16" s="86"/>
      <c r="DCQ16" s="86"/>
      <c r="DCR16" s="86"/>
      <c r="DCS16" s="86"/>
      <c r="DCT16" s="86"/>
      <c r="DCU16" s="86"/>
      <c r="DCV16" s="86"/>
      <c r="DCW16" s="86"/>
      <c r="DCX16" s="86"/>
      <c r="DCY16" s="86"/>
      <c r="DCZ16" s="86"/>
      <c r="DDA16" s="86"/>
      <c r="DDB16" s="86"/>
      <c r="DDC16" s="86"/>
      <c r="DDD16" s="86"/>
      <c r="DDE16" s="86"/>
      <c r="DDF16" s="86"/>
      <c r="DDG16" s="86"/>
      <c r="DDH16" s="86"/>
      <c r="DDI16" s="86"/>
      <c r="DDJ16" s="86"/>
      <c r="DDK16" s="86"/>
      <c r="DDL16" s="86"/>
      <c r="DDM16" s="86"/>
      <c r="DDN16" s="86"/>
      <c r="DDO16" s="86"/>
      <c r="DDP16" s="86"/>
      <c r="DDQ16" s="86"/>
      <c r="DDR16" s="86"/>
      <c r="DDS16" s="86"/>
      <c r="DDT16" s="86"/>
      <c r="DDU16" s="86"/>
      <c r="DDV16" s="86"/>
      <c r="DDW16" s="86"/>
      <c r="DDX16" s="86"/>
      <c r="DDY16" s="86"/>
      <c r="DDZ16" s="86"/>
      <c r="DEA16" s="86"/>
      <c r="DEB16" s="86"/>
      <c r="DEC16" s="86"/>
      <c r="DED16" s="86"/>
      <c r="DEE16" s="86"/>
      <c r="DEF16" s="86"/>
      <c r="DEG16" s="86"/>
      <c r="DEH16" s="86"/>
      <c r="DEI16" s="86"/>
      <c r="DEJ16" s="86"/>
      <c r="DEK16" s="86"/>
      <c r="DEL16" s="86"/>
      <c r="DEM16" s="86"/>
      <c r="DEN16" s="86"/>
      <c r="DEO16" s="86"/>
      <c r="DEP16" s="86"/>
      <c r="DEQ16" s="86"/>
      <c r="DER16" s="86"/>
      <c r="DES16" s="86"/>
      <c r="DET16" s="86"/>
      <c r="DEU16" s="86"/>
      <c r="DEV16" s="86"/>
      <c r="DEW16" s="86"/>
      <c r="DEX16" s="86"/>
      <c r="DEY16" s="86"/>
      <c r="DEZ16" s="86"/>
      <c r="DFA16" s="86"/>
      <c r="DFB16" s="86"/>
      <c r="DFC16" s="86"/>
      <c r="DFD16" s="86"/>
      <c r="DFE16" s="86"/>
      <c r="DFF16" s="86"/>
      <c r="DFG16" s="86"/>
      <c r="DFH16" s="86"/>
      <c r="DFI16" s="86"/>
      <c r="DFJ16" s="86"/>
      <c r="DFK16" s="86"/>
      <c r="DFL16" s="86"/>
      <c r="DFM16" s="86"/>
      <c r="DFN16" s="86"/>
      <c r="DFO16" s="86"/>
      <c r="DFP16" s="86"/>
      <c r="DFQ16" s="86"/>
      <c r="DFR16" s="86"/>
      <c r="DFS16" s="86"/>
      <c r="DFT16" s="86"/>
      <c r="DFU16" s="86"/>
      <c r="DFV16" s="86"/>
      <c r="DFW16" s="86"/>
      <c r="DFX16" s="86"/>
      <c r="DFY16" s="86"/>
      <c r="DFZ16" s="86"/>
      <c r="DGA16" s="86"/>
      <c r="DGB16" s="86"/>
      <c r="DGC16" s="86"/>
      <c r="DGD16" s="86"/>
      <c r="DGE16" s="86"/>
      <c r="DGF16" s="86"/>
      <c r="DGG16" s="86"/>
      <c r="DGH16" s="86"/>
      <c r="DGI16" s="86"/>
      <c r="DGJ16" s="86"/>
      <c r="DGK16" s="86"/>
      <c r="DGL16" s="86"/>
      <c r="DGM16" s="86"/>
      <c r="DGN16" s="86"/>
      <c r="DGO16" s="86"/>
      <c r="DGP16" s="86"/>
      <c r="DGQ16" s="86"/>
      <c r="DGR16" s="86"/>
      <c r="DGS16" s="86"/>
      <c r="DGT16" s="86"/>
      <c r="DGU16" s="86"/>
      <c r="DGV16" s="86"/>
      <c r="DGW16" s="86"/>
      <c r="DGX16" s="86"/>
      <c r="DGY16" s="86"/>
      <c r="DGZ16" s="86"/>
      <c r="DHA16" s="86"/>
      <c r="DHB16" s="86"/>
      <c r="DHC16" s="86"/>
      <c r="DHD16" s="86"/>
      <c r="DHE16" s="86"/>
      <c r="DHF16" s="86"/>
      <c r="DHG16" s="86"/>
      <c r="DHH16" s="86"/>
      <c r="DHI16" s="86"/>
      <c r="DHJ16" s="86"/>
      <c r="DHK16" s="86"/>
      <c r="DHL16" s="86"/>
      <c r="DHM16" s="86"/>
      <c r="DHN16" s="86"/>
      <c r="DHO16" s="86"/>
      <c r="DHP16" s="86"/>
      <c r="DHQ16" s="86"/>
      <c r="DHR16" s="86"/>
      <c r="DHS16" s="86"/>
      <c r="DHT16" s="86"/>
      <c r="DHU16" s="86"/>
      <c r="DHV16" s="86"/>
      <c r="DHW16" s="86"/>
      <c r="DHX16" s="86"/>
      <c r="DHY16" s="86"/>
      <c r="DHZ16" s="86"/>
      <c r="DIA16" s="86"/>
      <c r="DIB16" s="86"/>
      <c r="DIC16" s="86"/>
      <c r="DID16" s="86"/>
      <c r="DIE16" s="86"/>
      <c r="DIF16" s="86"/>
      <c r="DIG16" s="86"/>
      <c r="DIH16" s="86"/>
      <c r="DII16" s="86"/>
      <c r="DIJ16" s="86"/>
      <c r="DIK16" s="86"/>
      <c r="DIL16" s="86"/>
      <c r="DIM16" s="86"/>
      <c r="DIN16" s="86"/>
      <c r="DIO16" s="86"/>
      <c r="DIP16" s="86"/>
      <c r="DIQ16" s="86"/>
      <c r="DIR16" s="86"/>
      <c r="DIS16" s="86"/>
      <c r="DIT16" s="86"/>
      <c r="DIU16" s="86"/>
      <c r="DIV16" s="86"/>
      <c r="DIW16" s="86"/>
      <c r="DIX16" s="86"/>
      <c r="DIY16" s="86"/>
      <c r="DIZ16" s="86"/>
      <c r="DJA16" s="86"/>
      <c r="DJB16" s="86"/>
      <c r="DJC16" s="86"/>
      <c r="DJD16" s="86"/>
      <c r="DJE16" s="86"/>
      <c r="DJF16" s="86"/>
      <c r="DJG16" s="86"/>
      <c r="DJH16" s="86"/>
      <c r="DJI16" s="86"/>
      <c r="DJJ16" s="86"/>
      <c r="DJK16" s="86"/>
      <c r="DJL16" s="86"/>
      <c r="DJM16" s="86"/>
      <c r="DJN16" s="86"/>
      <c r="DJO16" s="86"/>
      <c r="DJP16" s="86"/>
      <c r="DJQ16" s="86"/>
      <c r="DJR16" s="86"/>
      <c r="DJS16" s="86"/>
      <c r="DJT16" s="86"/>
      <c r="DJU16" s="86"/>
      <c r="DJV16" s="86"/>
      <c r="DJW16" s="86"/>
      <c r="DJX16" s="86"/>
      <c r="DJY16" s="86"/>
      <c r="DJZ16" s="86"/>
      <c r="DKA16" s="86"/>
      <c r="DKB16" s="86"/>
      <c r="DKC16" s="86"/>
      <c r="DKD16" s="86"/>
      <c r="DKE16" s="86"/>
      <c r="DKF16" s="86"/>
      <c r="DKG16" s="86"/>
      <c r="DKH16" s="86"/>
      <c r="DKI16" s="86"/>
      <c r="DKJ16" s="86"/>
      <c r="DKK16" s="86"/>
      <c r="DKL16" s="86"/>
      <c r="DKM16" s="86"/>
      <c r="DKN16" s="86"/>
      <c r="DKO16" s="86"/>
      <c r="DKP16" s="86"/>
      <c r="DKQ16" s="86"/>
      <c r="DKR16" s="86"/>
      <c r="DKS16" s="86"/>
      <c r="DKT16" s="86"/>
      <c r="DKU16" s="86"/>
      <c r="DKV16" s="86"/>
      <c r="DKW16" s="86"/>
      <c r="DKX16" s="86"/>
      <c r="DKY16" s="86"/>
      <c r="DKZ16" s="86"/>
      <c r="DLA16" s="86"/>
      <c r="DLB16" s="86"/>
      <c r="DLC16" s="86"/>
      <c r="DLD16" s="86"/>
      <c r="DLE16" s="86"/>
      <c r="DLF16" s="86"/>
      <c r="DLG16" s="86"/>
      <c r="DLH16" s="86"/>
      <c r="DLI16" s="86"/>
      <c r="DLJ16" s="86"/>
      <c r="DLK16" s="86"/>
      <c r="DLL16" s="86"/>
      <c r="DLM16" s="86"/>
      <c r="DLN16" s="86"/>
      <c r="DLO16" s="86"/>
      <c r="DLP16" s="86"/>
      <c r="DLQ16" s="86"/>
      <c r="DLR16" s="86"/>
      <c r="DLS16" s="86"/>
      <c r="DLT16" s="86"/>
      <c r="DLU16" s="86"/>
      <c r="DLV16" s="86"/>
      <c r="DLW16" s="86"/>
      <c r="DLX16" s="86"/>
      <c r="DLY16" s="86"/>
      <c r="DLZ16" s="86"/>
      <c r="DMA16" s="86"/>
      <c r="DMB16" s="86"/>
      <c r="DMC16" s="86"/>
      <c r="DMD16" s="86"/>
      <c r="DME16" s="86"/>
      <c r="DMF16" s="86"/>
      <c r="DMG16" s="86"/>
      <c r="DMH16" s="86"/>
      <c r="DMI16" s="86"/>
      <c r="DMJ16" s="86"/>
      <c r="DMK16" s="86"/>
      <c r="DML16" s="86"/>
      <c r="DMM16" s="86"/>
      <c r="DMN16" s="86"/>
      <c r="DMO16" s="86"/>
      <c r="DMP16" s="86"/>
      <c r="DMQ16" s="86"/>
      <c r="DMR16" s="86"/>
      <c r="DMS16" s="86"/>
      <c r="DMT16" s="86"/>
      <c r="DMU16" s="86"/>
      <c r="DMV16" s="86"/>
      <c r="DMW16" s="86"/>
      <c r="DMX16" s="86"/>
      <c r="DMY16" s="86"/>
      <c r="DMZ16" s="86"/>
      <c r="DNA16" s="86"/>
      <c r="DNB16" s="86"/>
      <c r="DNC16" s="86"/>
      <c r="DND16" s="86"/>
      <c r="DNE16" s="86"/>
      <c r="DNF16" s="86"/>
      <c r="DNG16" s="86"/>
      <c r="DNH16" s="86"/>
      <c r="DNI16" s="86"/>
      <c r="DNJ16" s="86"/>
      <c r="DNK16" s="86"/>
      <c r="DNL16" s="86"/>
      <c r="DNM16" s="86"/>
      <c r="DNN16" s="86"/>
      <c r="DNO16" s="86"/>
      <c r="DNP16" s="86"/>
      <c r="DNQ16" s="86"/>
      <c r="DNR16" s="86"/>
      <c r="DNS16" s="86"/>
      <c r="DNT16" s="86"/>
      <c r="DNU16" s="86"/>
      <c r="DNV16" s="86"/>
      <c r="DNW16" s="86"/>
      <c r="DNX16" s="86"/>
      <c r="DNY16" s="86"/>
      <c r="DNZ16" s="86"/>
      <c r="DOA16" s="86"/>
      <c r="DOB16" s="86"/>
      <c r="DOC16" s="86"/>
      <c r="DOD16" s="86"/>
      <c r="DOE16" s="86"/>
      <c r="DOF16" s="86"/>
      <c r="DOG16" s="86"/>
      <c r="DOH16" s="86"/>
      <c r="DOI16" s="86"/>
      <c r="DOJ16" s="86"/>
      <c r="DOK16" s="86"/>
      <c r="DOL16" s="86"/>
      <c r="DOM16" s="86"/>
      <c r="DON16" s="86"/>
      <c r="DOO16" s="86"/>
      <c r="DOP16" s="86"/>
      <c r="DOQ16" s="86"/>
      <c r="DOR16" s="86"/>
      <c r="DOS16" s="86"/>
      <c r="DOT16" s="86"/>
      <c r="DOU16" s="86"/>
      <c r="DOV16" s="86"/>
      <c r="DOW16" s="86"/>
      <c r="DOX16" s="86"/>
      <c r="DOY16" s="86"/>
      <c r="DOZ16" s="86"/>
      <c r="DPA16" s="86"/>
      <c r="DPB16" s="86"/>
      <c r="DPC16" s="86"/>
      <c r="DPD16" s="86"/>
      <c r="DPE16" s="86"/>
      <c r="DPF16" s="86"/>
      <c r="DPG16" s="86"/>
      <c r="DPH16" s="86"/>
      <c r="DPI16" s="86"/>
      <c r="DPJ16" s="86"/>
      <c r="DPK16" s="86"/>
      <c r="DPL16" s="86"/>
      <c r="DPM16" s="86"/>
      <c r="DPN16" s="86"/>
      <c r="DPO16" s="86"/>
      <c r="DPP16" s="86"/>
      <c r="DPQ16" s="86"/>
      <c r="DPR16" s="86"/>
      <c r="DPS16" s="86"/>
      <c r="DPT16" s="86"/>
      <c r="DPU16" s="86"/>
      <c r="DPV16" s="86"/>
      <c r="DPW16" s="86"/>
      <c r="DPX16" s="86"/>
      <c r="DPY16" s="86"/>
      <c r="DPZ16" s="86"/>
      <c r="DQA16" s="86"/>
      <c r="DQB16" s="86"/>
      <c r="DQC16" s="86"/>
      <c r="DQD16" s="86"/>
      <c r="DQE16" s="86"/>
      <c r="DQF16" s="86"/>
      <c r="DQG16" s="86"/>
      <c r="DQH16" s="86"/>
      <c r="DQI16" s="86"/>
      <c r="DQJ16" s="86"/>
      <c r="DQK16" s="86"/>
      <c r="DQL16" s="86"/>
      <c r="DQM16" s="86"/>
      <c r="DQN16" s="86"/>
      <c r="DQO16" s="86"/>
      <c r="DQP16" s="86"/>
      <c r="DQQ16" s="86"/>
      <c r="DQR16" s="86"/>
      <c r="DQS16" s="86"/>
      <c r="DQT16" s="86"/>
      <c r="DQU16" s="86"/>
      <c r="DQV16" s="86"/>
      <c r="DQW16" s="86"/>
      <c r="DQX16" s="86"/>
      <c r="DQY16" s="86"/>
      <c r="DQZ16" s="86"/>
      <c r="DRA16" s="86"/>
      <c r="DRB16" s="86"/>
      <c r="DRC16" s="86"/>
      <c r="DRD16" s="86"/>
      <c r="DRE16" s="86"/>
      <c r="DRF16" s="86"/>
      <c r="DRG16" s="86"/>
      <c r="DRH16" s="86"/>
      <c r="DRI16" s="86"/>
      <c r="DRJ16" s="86"/>
      <c r="DRK16" s="86"/>
      <c r="DRL16" s="86"/>
      <c r="DRM16" s="86"/>
      <c r="DRN16" s="86"/>
      <c r="DRO16" s="86"/>
      <c r="DRP16" s="86"/>
      <c r="DRQ16" s="86"/>
      <c r="DRR16" s="86"/>
      <c r="DRS16" s="86"/>
      <c r="DRT16" s="86"/>
      <c r="DRU16" s="86"/>
      <c r="DRV16" s="86"/>
      <c r="DRW16" s="86"/>
      <c r="DRX16" s="86"/>
      <c r="DRY16" s="86"/>
      <c r="DRZ16" s="86"/>
      <c r="DSA16" s="86"/>
      <c r="DSB16" s="86"/>
      <c r="DSC16" s="86"/>
      <c r="DSD16" s="86"/>
      <c r="DSE16" s="86"/>
      <c r="DSF16" s="86"/>
      <c r="DSG16" s="86"/>
      <c r="DSH16" s="86"/>
      <c r="DSI16" s="86"/>
      <c r="DSJ16" s="86"/>
      <c r="DSK16" s="86"/>
      <c r="DSL16" s="86"/>
      <c r="DSM16" s="86"/>
      <c r="DSN16" s="86"/>
      <c r="DSO16" s="86"/>
      <c r="DSP16" s="86"/>
      <c r="DSQ16" s="86"/>
      <c r="DSR16" s="86"/>
      <c r="DSS16" s="86"/>
      <c r="DST16" s="86"/>
      <c r="DSU16" s="86"/>
      <c r="DSV16" s="86"/>
      <c r="DSW16" s="86"/>
      <c r="DSX16" s="86"/>
      <c r="DSY16" s="86"/>
      <c r="DSZ16" s="86"/>
      <c r="DTA16" s="86"/>
      <c r="DTB16" s="86"/>
      <c r="DTC16" s="86"/>
      <c r="DTD16" s="86"/>
      <c r="DTE16" s="86"/>
      <c r="DTF16" s="86"/>
      <c r="DTG16" s="86"/>
      <c r="DTH16" s="86"/>
      <c r="DTI16" s="86"/>
      <c r="DTJ16" s="86"/>
      <c r="DTK16" s="86"/>
      <c r="DTL16" s="86"/>
      <c r="DTM16" s="86"/>
      <c r="DTN16" s="86"/>
      <c r="DTO16" s="86"/>
      <c r="DTP16" s="86"/>
      <c r="DTQ16" s="86"/>
      <c r="DTR16" s="86"/>
      <c r="DTS16" s="86"/>
      <c r="DTT16" s="86"/>
      <c r="DTU16" s="86"/>
      <c r="DTV16" s="86"/>
      <c r="DTW16" s="86"/>
      <c r="DTX16" s="86"/>
      <c r="DTY16" s="86"/>
      <c r="DTZ16" s="86"/>
      <c r="DUA16" s="86"/>
      <c r="DUB16" s="86"/>
      <c r="DUC16" s="86"/>
      <c r="DUD16" s="86"/>
      <c r="DUE16" s="86"/>
      <c r="DUF16" s="86"/>
      <c r="DUG16" s="86"/>
      <c r="DUH16" s="86"/>
      <c r="DUI16" s="86"/>
      <c r="DUJ16" s="86"/>
      <c r="DUK16" s="86"/>
      <c r="DUL16" s="86"/>
      <c r="DUM16" s="86"/>
      <c r="DUN16" s="86"/>
      <c r="DUO16" s="86"/>
      <c r="DUP16" s="86"/>
      <c r="DUQ16" s="86"/>
      <c r="DUR16" s="86"/>
      <c r="DUS16" s="86"/>
      <c r="DUT16" s="86"/>
      <c r="DUU16" s="86"/>
      <c r="DUV16" s="86"/>
      <c r="DUW16" s="86"/>
      <c r="DUX16" s="86"/>
      <c r="DUY16" s="86"/>
      <c r="DUZ16" s="86"/>
      <c r="DVA16" s="86"/>
      <c r="DVB16" s="86"/>
      <c r="DVC16" s="86"/>
      <c r="DVD16" s="86"/>
      <c r="DVE16" s="86"/>
      <c r="DVF16" s="86"/>
      <c r="DVG16" s="86"/>
      <c r="DVH16" s="86"/>
      <c r="DVI16" s="86"/>
      <c r="DVJ16" s="86"/>
      <c r="DVK16" s="86"/>
      <c r="DVL16" s="86"/>
      <c r="DVM16" s="86"/>
      <c r="DVN16" s="86"/>
      <c r="DVO16" s="86"/>
      <c r="DVP16" s="86"/>
      <c r="DVQ16" s="86"/>
      <c r="DVR16" s="86"/>
      <c r="DVS16" s="86"/>
      <c r="DVT16" s="86"/>
      <c r="DVU16" s="86"/>
      <c r="DVV16" s="86"/>
      <c r="DVW16" s="86"/>
      <c r="DVX16" s="86"/>
      <c r="DVY16" s="86"/>
      <c r="DVZ16" s="86"/>
      <c r="DWA16" s="86"/>
      <c r="DWB16" s="86"/>
      <c r="DWC16" s="86"/>
      <c r="DWD16" s="86"/>
      <c r="DWE16" s="86"/>
      <c r="DWF16" s="86"/>
      <c r="DWG16" s="86"/>
      <c r="DWH16" s="86"/>
      <c r="DWI16" s="86"/>
      <c r="DWJ16" s="86"/>
      <c r="DWK16" s="86"/>
      <c r="DWL16" s="86"/>
      <c r="DWM16" s="86"/>
      <c r="DWN16" s="86"/>
      <c r="DWO16" s="86"/>
      <c r="DWP16" s="86"/>
      <c r="DWQ16" s="86"/>
      <c r="DWR16" s="86"/>
      <c r="DWS16" s="86"/>
      <c r="DWT16" s="86"/>
      <c r="DWU16" s="86"/>
      <c r="DWV16" s="86"/>
      <c r="DWW16" s="86"/>
      <c r="DWX16" s="86"/>
      <c r="DWY16" s="86"/>
      <c r="DWZ16" s="86"/>
      <c r="DXA16" s="86"/>
      <c r="DXB16" s="86"/>
      <c r="DXC16" s="86"/>
      <c r="DXD16" s="86"/>
      <c r="DXE16" s="86"/>
      <c r="DXF16" s="86"/>
      <c r="DXG16" s="86"/>
      <c r="DXH16" s="86"/>
      <c r="DXI16" s="86"/>
      <c r="DXJ16" s="86"/>
      <c r="DXK16" s="86"/>
      <c r="DXL16" s="86"/>
      <c r="DXM16" s="86"/>
      <c r="DXN16" s="86"/>
      <c r="DXO16" s="86"/>
      <c r="DXP16" s="86"/>
      <c r="DXQ16" s="86"/>
      <c r="DXR16" s="86"/>
      <c r="DXS16" s="86"/>
      <c r="DXT16" s="86"/>
      <c r="DXU16" s="86"/>
      <c r="DXV16" s="86"/>
      <c r="DXW16" s="86"/>
      <c r="DXX16" s="86"/>
      <c r="DXY16" s="86"/>
      <c r="DXZ16" s="86"/>
      <c r="DYA16" s="86"/>
      <c r="DYB16" s="86"/>
      <c r="DYC16" s="86"/>
      <c r="DYD16" s="86"/>
      <c r="DYE16" s="86"/>
      <c r="DYF16" s="86"/>
      <c r="DYG16" s="86"/>
      <c r="DYH16" s="86"/>
      <c r="DYI16" s="86"/>
      <c r="DYJ16" s="86"/>
      <c r="DYK16" s="86"/>
      <c r="DYL16" s="86"/>
      <c r="DYM16" s="86"/>
      <c r="DYN16" s="86"/>
      <c r="DYO16" s="86"/>
      <c r="DYP16" s="86"/>
      <c r="DYQ16" s="86"/>
      <c r="DYR16" s="86"/>
      <c r="DYS16" s="86"/>
      <c r="DYT16" s="86"/>
      <c r="DYU16" s="86"/>
      <c r="DYV16" s="86"/>
      <c r="DYW16" s="86"/>
      <c r="DYX16" s="86"/>
      <c r="DYY16" s="86"/>
      <c r="DYZ16" s="86"/>
      <c r="DZA16" s="86"/>
      <c r="DZB16" s="86"/>
      <c r="DZC16" s="86"/>
      <c r="DZD16" s="86"/>
      <c r="DZE16" s="86"/>
      <c r="DZF16" s="86"/>
      <c r="DZG16" s="86"/>
      <c r="DZH16" s="86"/>
      <c r="DZI16" s="86"/>
      <c r="DZJ16" s="86"/>
      <c r="DZK16" s="86"/>
      <c r="DZL16" s="86"/>
      <c r="DZM16" s="86"/>
      <c r="DZN16" s="86"/>
      <c r="DZO16" s="86"/>
      <c r="DZP16" s="86"/>
      <c r="DZQ16" s="86"/>
      <c r="DZR16" s="86"/>
      <c r="DZS16" s="86"/>
      <c r="DZT16" s="86"/>
      <c r="DZU16" s="86"/>
      <c r="DZV16" s="86"/>
      <c r="DZW16" s="86"/>
      <c r="DZX16" s="86"/>
      <c r="DZY16" s="86"/>
      <c r="DZZ16" s="86"/>
      <c r="EAA16" s="86"/>
      <c r="EAB16" s="86"/>
      <c r="EAC16" s="86"/>
      <c r="EAD16" s="86"/>
      <c r="EAE16" s="86"/>
      <c r="EAF16" s="86"/>
      <c r="EAG16" s="86"/>
      <c r="EAH16" s="86"/>
      <c r="EAI16" s="86"/>
      <c r="EAJ16" s="86"/>
      <c r="EAK16" s="86"/>
      <c r="EAL16" s="86"/>
      <c r="EAM16" s="86"/>
      <c r="EAN16" s="86"/>
      <c r="EAO16" s="86"/>
      <c r="EAP16" s="86"/>
      <c r="EAQ16" s="86"/>
      <c r="EAR16" s="86"/>
      <c r="EAS16" s="86"/>
      <c r="EAT16" s="86"/>
      <c r="EAU16" s="86"/>
      <c r="EAV16" s="86"/>
      <c r="EAW16" s="86"/>
      <c r="EAX16" s="86"/>
      <c r="EAY16" s="86"/>
      <c r="EAZ16" s="86"/>
      <c r="EBA16" s="86"/>
      <c r="EBB16" s="86"/>
      <c r="EBC16" s="86"/>
      <c r="EBD16" s="86"/>
      <c r="EBE16" s="86"/>
      <c r="EBF16" s="86"/>
      <c r="EBG16" s="86"/>
      <c r="EBH16" s="86"/>
      <c r="EBI16" s="86"/>
      <c r="EBJ16" s="86"/>
      <c r="EBK16" s="86"/>
      <c r="EBL16" s="86"/>
      <c r="EBM16" s="86"/>
      <c r="EBN16" s="86"/>
      <c r="EBO16" s="86"/>
      <c r="EBP16" s="86"/>
      <c r="EBQ16" s="86"/>
      <c r="EBR16" s="86"/>
      <c r="EBS16" s="86"/>
      <c r="EBT16" s="86"/>
      <c r="EBU16" s="86"/>
      <c r="EBV16" s="86"/>
      <c r="EBW16" s="86"/>
      <c r="EBX16" s="86"/>
      <c r="EBY16" s="86"/>
      <c r="EBZ16" s="86"/>
      <c r="ECA16" s="86"/>
      <c r="ECB16" s="86"/>
      <c r="ECC16" s="86"/>
      <c r="ECD16" s="86"/>
      <c r="ECE16" s="86"/>
      <c r="ECF16" s="86"/>
      <c r="ECG16" s="86"/>
      <c r="ECH16" s="86"/>
      <c r="ECI16" s="86"/>
      <c r="ECJ16" s="86"/>
      <c r="ECK16" s="86"/>
      <c r="ECL16" s="86"/>
      <c r="ECM16" s="86"/>
      <c r="ECN16" s="86"/>
      <c r="ECO16" s="86"/>
      <c r="ECP16" s="86"/>
      <c r="ECQ16" s="86"/>
      <c r="ECR16" s="86"/>
      <c r="ECS16" s="86"/>
      <c r="ECT16" s="86"/>
      <c r="ECU16" s="86"/>
      <c r="ECV16" s="86"/>
      <c r="ECW16" s="86"/>
      <c r="ECX16" s="86"/>
      <c r="ECY16" s="86"/>
      <c r="ECZ16" s="86"/>
      <c r="EDA16" s="86"/>
      <c r="EDB16" s="86"/>
      <c r="EDC16" s="86"/>
      <c r="EDD16" s="86"/>
      <c r="EDE16" s="86"/>
      <c r="EDF16" s="86"/>
      <c r="EDG16" s="86"/>
      <c r="EDH16" s="86"/>
      <c r="EDI16" s="86"/>
      <c r="EDJ16" s="86"/>
      <c r="EDK16" s="86"/>
      <c r="EDL16" s="86"/>
      <c r="EDM16" s="86"/>
      <c r="EDN16" s="86"/>
      <c r="EDO16" s="86"/>
      <c r="EDP16" s="86"/>
      <c r="EDQ16" s="86"/>
      <c r="EDR16" s="86"/>
      <c r="EDS16" s="86"/>
      <c r="EDT16" s="86"/>
      <c r="EDU16" s="86"/>
      <c r="EDV16" s="86"/>
      <c r="EDW16" s="86"/>
      <c r="EDX16" s="86"/>
      <c r="EDY16" s="86"/>
      <c r="EDZ16" s="86"/>
      <c r="EEA16" s="86"/>
      <c r="EEB16" s="86"/>
      <c r="EEC16" s="86"/>
      <c r="EED16" s="86"/>
      <c r="EEE16" s="86"/>
      <c r="EEF16" s="86"/>
      <c r="EEG16" s="86"/>
      <c r="EEH16" s="86"/>
      <c r="EEI16" s="86"/>
      <c r="EEJ16" s="86"/>
      <c r="EEK16" s="86"/>
      <c r="EEL16" s="86"/>
      <c r="EEM16" s="86"/>
      <c r="EEN16" s="86"/>
      <c r="EEO16" s="86"/>
      <c r="EEP16" s="86"/>
      <c r="EEQ16" s="86"/>
      <c r="EER16" s="86"/>
      <c r="EES16" s="86"/>
      <c r="EET16" s="86"/>
      <c r="EEU16" s="86"/>
      <c r="EEV16" s="86"/>
      <c r="EEW16" s="86"/>
      <c r="EEX16" s="86"/>
      <c r="EEY16" s="86"/>
      <c r="EEZ16" s="86"/>
      <c r="EFA16" s="86"/>
      <c r="EFB16" s="86"/>
      <c r="EFC16" s="86"/>
      <c r="EFD16" s="86"/>
      <c r="EFE16" s="86"/>
      <c r="EFF16" s="86"/>
      <c r="EFG16" s="86"/>
      <c r="EFH16" s="86"/>
      <c r="EFI16" s="86"/>
      <c r="EFJ16" s="86"/>
      <c r="EFK16" s="86"/>
      <c r="EFL16" s="86"/>
      <c r="EFM16" s="86"/>
      <c r="EFN16" s="86"/>
      <c r="EFO16" s="86"/>
      <c r="EFP16" s="86"/>
      <c r="EFQ16" s="86"/>
      <c r="EFR16" s="86"/>
      <c r="EFS16" s="86"/>
      <c r="EFT16" s="86"/>
      <c r="EFU16" s="86"/>
      <c r="EFV16" s="86"/>
      <c r="EFW16" s="86"/>
      <c r="EFX16" s="86"/>
      <c r="EFY16" s="86"/>
      <c r="EFZ16" s="86"/>
      <c r="EGA16" s="86"/>
      <c r="EGB16" s="86"/>
      <c r="EGC16" s="86"/>
      <c r="EGD16" s="86"/>
      <c r="EGE16" s="86"/>
      <c r="EGF16" s="86"/>
      <c r="EGG16" s="86"/>
      <c r="EGH16" s="86"/>
      <c r="EGI16" s="86"/>
      <c r="EGJ16" s="86"/>
      <c r="EGK16" s="86"/>
      <c r="EGL16" s="86"/>
      <c r="EGM16" s="86"/>
      <c r="EGN16" s="86"/>
      <c r="EGO16" s="86"/>
      <c r="EGP16" s="86"/>
      <c r="EGQ16" s="86"/>
      <c r="EGR16" s="86"/>
      <c r="EGS16" s="86"/>
      <c r="EGT16" s="86"/>
      <c r="EGU16" s="86"/>
      <c r="EGV16" s="86"/>
      <c r="EGW16" s="86"/>
      <c r="EGX16" s="86"/>
      <c r="EGY16" s="86"/>
      <c r="EGZ16" s="86"/>
      <c r="EHA16" s="86"/>
      <c r="EHB16" s="86"/>
      <c r="EHC16" s="86"/>
      <c r="EHD16" s="86"/>
      <c r="EHE16" s="86"/>
      <c r="EHF16" s="86"/>
      <c r="EHG16" s="86"/>
      <c r="EHH16" s="86"/>
      <c r="EHI16" s="86"/>
      <c r="EHJ16" s="86"/>
      <c r="EHK16" s="86"/>
      <c r="EHL16" s="86"/>
      <c r="EHM16" s="86"/>
      <c r="EHN16" s="86"/>
      <c r="EHO16" s="86"/>
      <c r="EHP16" s="86"/>
      <c r="EHQ16" s="86"/>
      <c r="EHR16" s="86"/>
      <c r="EHS16" s="86"/>
      <c r="EHT16" s="86"/>
      <c r="EHU16" s="86"/>
      <c r="EHV16" s="86"/>
      <c r="EHW16" s="86"/>
      <c r="EHX16" s="86"/>
      <c r="EHY16" s="86"/>
      <c r="EHZ16" s="86"/>
      <c r="EIA16" s="86"/>
      <c r="EIB16" s="86"/>
      <c r="EIC16" s="86"/>
      <c r="EID16" s="86"/>
      <c r="EIE16" s="86"/>
      <c r="EIF16" s="86"/>
      <c r="EIG16" s="86"/>
      <c r="EIH16" s="86"/>
      <c r="EII16" s="86"/>
      <c r="EIJ16" s="86"/>
      <c r="EIK16" s="86"/>
      <c r="EIL16" s="86"/>
      <c r="EIM16" s="86"/>
      <c r="EIN16" s="86"/>
      <c r="EIO16" s="86"/>
      <c r="EIP16" s="86"/>
      <c r="EIQ16" s="86"/>
      <c r="EIR16" s="86"/>
      <c r="EIS16" s="86"/>
      <c r="EIT16" s="86"/>
      <c r="EIU16" s="86"/>
      <c r="EIV16" s="86"/>
      <c r="EIW16" s="86"/>
      <c r="EIX16" s="86"/>
      <c r="EIY16" s="86"/>
      <c r="EIZ16" s="86"/>
      <c r="EJA16" s="86"/>
      <c r="EJB16" s="86"/>
      <c r="EJC16" s="86"/>
      <c r="EJD16" s="86"/>
      <c r="EJE16" s="86"/>
      <c r="EJF16" s="86"/>
      <c r="EJG16" s="86"/>
      <c r="EJH16" s="86"/>
      <c r="EJI16" s="86"/>
      <c r="EJJ16" s="86"/>
      <c r="EJK16" s="86"/>
      <c r="EJL16" s="86"/>
      <c r="EJM16" s="86"/>
      <c r="EJN16" s="86"/>
      <c r="EJO16" s="86"/>
      <c r="EJP16" s="86"/>
      <c r="EJQ16" s="86"/>
      <c r="EJR16" s="86"/>
      <c r="EJS16" s="86"/>
      <c r="EJT16" s="86"/>
      <c r="EJU16" s="86"/>
      <c r="EJV16" s="86"/>
      <c r="EJW16" s="86"/>
      <c r="EJX16" s="86"/>
      <c r="EJY16" s="86"/>
      <c r="EJZ16" s="86"/>
      <c r="EKA16" s="86"/>
      <c r="EKB16" s="86"/>
      <c r="EKC16" s="86"/>
      <c r="EKD16" s="86"/>
      <c r="EKE16" s="86"/>
      <c r="EKF16" s="86"/>
      <c r="EKG16" s="86"/>
      <c r="EKH16" s="86"/>
      <c r="EKI16" s="86"/>
      <c r="EKJ16" s="86"/>
      <c r="EKK16" s="86"/>
      <c r="EKL16" s="86"/>
      <c r="EKM16" s="86"/>
      <c r="EKN16" s="86"/>
      <c r="EKO16" s="86"/>
      <c r="EKP16" s="86"/>
      <c r="EKQ16" s="86"/>
      <c r="EKR16" s="86"/>
      <c r="EKS16" s="86"/>
      <c r="EKT16" s="86"/>
      <c r="EKU16" s="86"/>
      <c r="EKV16" s="86"/>
      <c r="EKW16" s="86"/>
      <c r="EKX16" s="86"/>
      <c r="EKY16" s="86"/>
      <c r="EKZ16" s="86"/>
      <c r="ELA16" s="86"/>
      <c r="ELB16" s="86"/>
      <c r="ELC16" s="86"/>
      <c r="ELD16" s="86"/>
      <c r="ELE16" s="86"/>
      <c r="ELF16" s="86"/>
      <c r="ELG16" s="86"/>
      <c r="ELH16" s="86"/>
      <c r="ELI16" s="86"/>
      <c r="ELJ16" s="86"/>
      <c r="ELK16" s="86"/>
      <c r="ELL16" s="86"/>
      <c r="ELM16" s="86"/>
      <c r="ELN16" s="86"/>
      <c r="ELO16" s="86"/>
      <c r="ELP16" s="86"/>
      <c r="ELQ16" s="86"/>
      <c r="ELR16" s="86"/>
      <c r="ELS16" s="86"/>
      <c r="ELT16" s="86"/>
      <c r="ELU16" s="86"/>
      <c r="ELV16" s="86"/>
      <c r="ELW16" s="86"/>
      <c r="ELX16" s="86"/>
      <c r="ELY16" s="86"/>
      <c r="ELZ16" s="86"/>
      <c r="EMA16" s="86"/>
      <c r="EMB16" s="86"/>
      <c r="EMC16" s="86"/>
      <c r="EMD16" s="86"/>
      <c r="EME16" s="86"/>
      <c r="EMF16" s="86"/>
      <c r="EMG16" s="86"/>
      <c r="EMH16" s="86"/>
      <c r="EMI16" s="86"/>
      <c r="EMJ16" s="86"/>
      <c r="EMK16" s="86"/>
      <c r="EML16" s="86"/>
      <c r="EMM16" s="86"/>
      <c r="EMN16" s="86"/>
      <c r="EMO16" s="86"/>
      <c r="EMP16" s="86"/>
      <c r="EMQ16" s="86"/>
      <c r="EMR16" s="86"/>
      <c r="EMS16" s="86"/>
      <c r="EMT16" s="86"/>
      <c r="EMU16" s="86"/>
      <c r="EMV16" s="86"/>
      <c r="EMW16" s="86"/>
      <c r="EMX16" s="86"/>
      <c r="EMY16" s="86"/>
      <c r="EMZ16" s="86"/>
      <c r="ENA16" s="86"/>
      <c r="ENB16" s="86"/>
      <c r="ENC16" s="86"/>
      <c r="END16" s="86"/>
      <c r="ENE16" s="86"/>
      <c r="ENF16" s="86"/>
      <c r="ENG16" s="86"/>
      <c r="ENH16" s="86"/>
      <c r="ENI16" s="86"/>
      <c r="ENJ16" s="86"/>
      <c r="ENK16" s="86"/>
      <c r="ENL16" s="86"/>
      <c r="ENM16" s="86"/>
      <c r="ENN16" s="86"/>
      <c r="ENO16" s="86"/>
      <c r="ENP16" s="86"/>
      <c r="ENQ16" s="86"/>
      <c r="ENR16" s="86"/>
      <c r="ENS16" s="86"/>
      <c r="ENT16" s="86"/>
      <c r="ENU16" s="86"/>
      <c r="ENV16" s="86"/>
      <c r="ENW16" s="86"/>
      <c r="ENX16" s="86"/>
      <c r="ENY16" s="86"/>
      <c r="ENZ16" s="86"/>
      <c r="EOA16" s="86"/>
      <c r="EOB16" s="86"/>
      <c r="EOC16" s="86"/>
      <c r="EOD16" s="86"/>
      <c r="EOE16" s="86"/>
      <c r="EOF16" s="86"/>
      <c r="EOG16" s="86"/>
      <c r="EOH16" s="86"/>
      <c r="EOI16" s="86"/>
      <c r="EOJ16" s="86"/>
      <c r="EOK16" s="86"/>
      <c r="EOL16" s="86"/>
      <c r="EOM16" s="86"/>
      <c r="EON16" s="86"/>
      <c r="EOO16" s="86"/>
      <c r="EOP16" s="86"/>
      <c r="EOQ16" s="86"/>
      <c r="EOR16" s="86"/>
      <c r="EOS16" s="86"/>
      <c r="EOT16" s="86"/>
      <c r="EOU16" s="86"/>
      <c r="EOV16" s="86"/>
      <c r="EOW16" s="86"/>
      <c r="EOX16" s="86"/>
      <c r="EOY16" s="86"/>
      <c r="EOZ16" s="86"/>
      <c r="EPA16" s="86"/>
      <c r="EPB16" s="86"/>
      <c r="EPC16" s="86"/>
      <c r="EPD16" s="86"/>
      <c r="EPE16" s="86"/>
      <c r="EPF16" s="86"/>
      <c r="EPG16" s="86"/>
      <c r="EPH16" s="86"/>
      <c r="EPI16" s="86"/>
      <c r="EPJ16" s="86"/>
      <c r="EPK16" s="86"/>
      <c r="EPL16" s="86"/>
      <c r="EPM16" s="86"/>
      <c r="EPN16" s="86"/>
      <c r="EPO16" s="86"/>
      <c r="EPP16" s="86"/>
      <c r="EPQ16" s="86"/>
      <c r="EPR16" s="86"/>
      <c r="EPS16" s="86"/>
      <c r="EPT16" s="86"/>
      <c r="EPU16" s="86"/>
      <c r="EPV16" s="86"/>
      <c r="EPW16" s="86"/>
      <c r="EPX16" s="86"/>
      <c r="EPY16" s="86"/>
      <c r="EPZ16" s="86"/>
      <c r="EQA16" s="86"/>
      <c r="EQB16" s="86"/>
      <c r="EQC16" s="86"/>
      <c r="EQD16" s="86"/>
      <c r="EQE16" s="86"/>
      <c r="EQF16" s="86"/>
      <c r="EQG16" s="86"/>
      <c r="EQH16" s="86"/>
      <c r="EQI16" s="86"/>
      <c r="EQJ16" s="86"/>
      <c r="EQK16" s="86"/>
      <c r="EQL16" s="86"/>
      <c r="EQM16" s="86"/>
      <c r="EQN16" s="86"/>
      <c r="EQO16" s="86"/>
      <c r="EQP16" s="86"/>
      <c r="EQQ16" s="86"/>
      <c r="EQR16" s="86"/>
      <c r="EQS16" s="86"/>
      <c r="EQT16" s="86"/>
      <c r="EQU16" s="86"/>
      <c r="EQV16" s="86"/>
      <c r="EQW16" s="86"/>
      <c r="EQX16" s="86"/>
      <c r="EQY16" s="86"/>
      <c r="EQZ16" s="86"/>
      <c r="ERA16" s="86"/>
      <c r="ERB16" s="86"/>
      <c r="ERC16" s="86"/>
      <c r="ERD16" s="86"/>
      <c r="ERE16" s="86"/>
      <c r="ERF16" s="86"/>
      <c r="ERG16" s="86"/>
      <c r="ERH16" s="86"/>
      <c r="ERI16" s="86"/>
      <c r="ERJ16" s="86"/>
      <c r="ERK16" s="86"/>
      <c r="ERL16" s="86"/>
      <c r="ERM16" s="86"/>
      <c r="ERN16" s="86"/>
      <c r="ERO16" s="86"/>
      <c r="ERP16" s="86"/>
      <c r="ERQ16" s="86"/>
      <c r="ERR16" s="86"/>
      <c r="ERS16" s="86"/>
      <c r="ERT16" s="86"/>
      <c r="ERU16" s="86"/>
      <c r="ERV16" s="86"/>
      <c r="ERW16" s="86"/>
      <c r="ERX16" s="86"/>
      <c r="ERY16" s="86"/>
      <c r="ERZ16" s="86"/>
      <c r="ESA16" s="86"/>
      <c r="ESB16" s="86"/>
      <c r="ESC16" s="86"/>
      <c r="ESD16" s="86"/>
      <c r="ESE16" s="86"/>
      <c r="ESF16" s="86"/>
      <c r="ESG16" s="86"/>
      <c r="ESH16" s="86"/>
      <c r="ESI16" s="86"/>
      <c r="ESJ16" s="86"/>
      <c r="ESK16" s="86"/>
      <c r="ESL16" s="86"/>
      <c r="ESM16" s="86"/>
      <c r="ESN16" s="86"/>
      <c r="ESO16" s="86"/>
      <c r="ESP16" s="86"/>
      <c r="ESQ16" s="86"/>
      <c r="ESR16" s="86"/>
      <c r="ESS16" s="86"/>
      <c r="EST16" s="86"/>
      <c r="ESU16" s="86"/>
      <c r="ESV16" s="86"/>
      <c r="ESW16" s="86"/>
      <c r="ESX16" s="86"/>
      <c r="ESY16" s="86"/>
      <c r="ESZ16" s="86"/>
      <c r="ETA16" s="86"/>
      <c r="ETB16" s="86"/>
      <c r="ETC16" s="86"/>
      <c r="ETD16" s="86"/>
      <c r="ETE16" s="86"/>
      <c r="ETF16" s="86"/>
      <c r="ETG16" s="86"/>
      <c r="ETH16" s="86"/>
      <c r="ETI16" s="86"/>
      <c r="ETJ16" s="86"/>
      <c r="ETK16" s="86"/>
      <c r="ETL16" s="86"/>
      <c r="ETM16" s="86"/>
      <c r="ETN16" s="86"/>
      <c r="ETO16" s="86"/>
      <c r="ETP16" s="86"/>
      <c r="ETQ16" s="86"/>
      <c r="ETR16" s="86"/>
      <c r="ETS16" s="86"/>
      <c r="ETT16" s="86"/>
      <c r="ETU16" s="86"/>
      <c r="ETV16" s="86"/>
      <c r="ETW16" s="86"/>
      <c r="ETX16" s="86"/>
      <c r="ETY16" s="86"/>
      <c r="ETZ16" s="86"/>
      <c r="EUA16" s="86"/>
      <c r="EUB16" s="86"/>
      <c r="EUC16" s="86"/>
      <c r="EUD16" s="86"/>
      <c r="EUE16" s="86"/>
      <c r="EUF16" s="86"/>
      <c r="EUG16" s="86"/>
      <c r="EUH16" s="86"/>
      <c r="EUI16" s="86"/>
      <c r="EUJ16" s="86"/>
      <c r="EUK16" s="86"/>
      <c r="EUL16" s="86"/>
      <c r="EUM16" s="86"/>
      <c r="EUN16" s="86"/>
      <c r="EUO16" s="86"/>
      <c r="EUP16" s="86"/>
      <c r="EUQ16" s="86"/>
      <c r="EUR16" s="86"/>
      <c r="EUS16" s="86"/>
      <c r="EUT16" s="86"/>
      <c r="EUU16" s="86"/>
      <c r="EUV16" s="86"/>
      <c r="EUW16" s="86"/>
      <c r="EUX16" s="86"/>
      <c r="EUY16" s="86"/>
      <c r="EUZ16" s="86"/>
      <c r="EVA16" s="86"/>
      <c r="EVB16" s="86"/>
      <c r="EVC16" s="86"/>
      <c r="EVD16" s="86"/>
      <c r="EVE16" s="86"/>
      <c r="EVF16" s="86"/>
      <c r="EVG16" s="86"/>
      <c r="EVH16" s="86"/>
      <c r="EVI16" s="86"/>
      <c r="EVJ16" s="86"/>
      <c r="EVK16" s="86"/>
      <c r="EVL16" s="86"/>
      <c r="EVM16" s="86"/>
      <c r="EVN16" s="86"/>
      <c r="EVO16" s="86"/>
      <c r="EVP16" s="86"/>
      <c r="EVQ16" s="86"/>
      <c r="EVR16" s="86"/>
      <c r="EVS16" s="86"/>
      <c r="EVT16" s="86"/>
      <c r="EVU16" s="86"/>
      <c r="EVV16" s="86"/>
      <c r="EVW16" s="86"/>
      <c r="EVX16" s="86"/>
      <c r="EVY16" s="86"/>
      <c r="EVZ16" s="86"/>
      <c r="EWA16" s="86"/>
      <c r="EWB16" s="86"/>
      <c r="EWC16" s="86"/>
      <c r="EWD16" s="86"/>
      <c r="EWE16" s="86"/>
      <c r="EWF16" s="86"/>
      <c r="EWG16" s="86"/>
      <c r="EWH16" s="86"/>
      <c r="EWI16" s="86"/>
      <c r="EWJ16" s="86"/>
      <c r="EWK16" s="86"/>
      <c r="EWL16" s="86"/>
      <c r="EWM16" s="86"/>
      <c r="EWN16" s="86"/>
      <c r="EWO16" s="86"/>
      <c r="EWP16" s="86"/>
      <c r="EWQ16" s="86"/>
      <c r="EWR16" s="86"/>
      <c r="EWS16" s="86"/>
      <c r="EWT16" s="86"/>
      <c r="EWU16" s="86"/>
      <c r="EWV16" s="86"/>
      <c r="EWW16" s="86"/>
      <c r="EWX16" s="86"/>
      <c r="EWY16" s="86"/>
      <c r="EWZ16" s="86"/>
      <c r="EXA16" s="86"/>
      <c r="EXB16" s="86"/>
      <c r="EXC16" s="86"/>
      <c r="EXD16" s="86"/>
      <c r="EXE16" s="86"/>
      <c r="EXF16" s="86"/>
      <c r="EXG16" s="86"/>
      <c r="EXH16" s="86"/>
      <c r="EXI16" s="86"/>
      <c r="EXJ16" s="86"/>
      <c r="EXK16" s="86"/>
      <c r="EXL16" s="86"/>
      <c r="EXM16" s="86"/>
      <c r="EXN16" s="86"/>
      <c r="EXO16" s="86"/>
      <c r="EXP16" s="86"/>
      <c r="EXQ16" s="86"/>
      <c r="EXR16" s="86"/>
      <c r="EXS16" s="86"/>
      <c r="EXT16" s="86"/>
      <c r="EXU16" s="86"/>
      <c r="EXV16" s="86"/>
      <c r="EXW16" s="86"/>
      <c r="EXX16" s="86"/>
      <c r="EXY16" s="86"/>
      <c r="EXZ16" s="86"/>
      <c r="EYA16" s="86"/>
      <c r="EYB16" s="86"/>
      <c r="EYC16" s="86"/>
      <c r="EYD16" s="86"/>
      <c r="EYE16" s="86"/>
      <c r="EYF16" s="86"/>
      <c r="EYG16" s="86"/>
      <c r="EYH16" s="86"/>
      <c r="EYI16" s="86"/>
      <c r="EYJ16" s="86"/>
      <c r="EYK16" s="86"/>
      <c r="EYL16" s="86"/>
      <c r="EYM16" s="86"/>
      <c r="EYN16" s="86"/>
      <c r="EYO16" s="86"/>
      <c r="EYP16" s="86"/>
      <c r="EYQ16" s="86"/>
      <c r="EYR16" s="86"/>
      <c r="EYS16" s="86"/>
      <c r="EYT16" s="86"/>
      <c r="EYU16" s="86"/>
      <c r="EYV16" s="86"/>
      <c r="EYW16" s="86"/>
      <c r="EYX16" s="86"/>
      <c r="EYY16" s="86"/>
      <c r="EYZ16" s="86"/>
      <c r="EZA16" s="86"/>
      <c r="EZB16" s="86"/>
      <c r="EZC16" s="86"/>
      <c r="EZD16" s="86"/>
      <c r="EZE16" s="86"/>
      <c r="EZF16" s="86"/>
      <c r="EZG16" s="86"/>
      <c r="EZH16" s="86"/>
      <c r="EZI16" s="86"/>
      <c r="EZJ16" s="86"/>
      <c r="EZK16" s="86"/>
      <c r="EZL16" s="86"/>
      <c r="EZM16" s="86"/>
      <c r="EZN16" s="86"/>
      <c r="EZO16" s="86"/>
      <c r="EZP16" s="86"/>
      <c r="EZQ16" s="86"/>
      <c r="EZR16" s="86"/>
      <c r="EZS16" s="86"/>
      <c r="EZT16" s="86"/>
      <c r="EZU16" s="86"/>
      <c r="EZV16" s="86"/>
      <c r="EZW16" s="86"/>
      <c r="EZX16" s="86"/>
      <c r="EZY16" s="86"/>
      <c r="EZZ16" s="86"/>
      <c r="FAA16" s="86"/>
      <c r="FAB16" s="86"/>
      <c r="FAC16" s="86"/>
      <c r="FAD16" s="86"/>
      <c r="FAE16" s="86"/>
      <c r="FAF16" s="86"/>
      <c r="FAG16" s="86"/>
      <c r="FAH16" s="86"/>
      <c r="FAI16" s="86"/>
      <c r="FAJ16" s="86"/>
      <c r="FAK16" s="86"/>
      <c r="FAL16" s="86"/>
      <c r="FAM16" s="86"/>
      <c r="FAN16" s="86"/>
      <c r="FAO16" s="86"/>
      <c r="FAP16" s="86"/>
      <c r="FAQ16" s="86"/>
      <c r="FAR16" s="86"/>
      <c r="FAS16" s="86"/>
      <c r="FAT16" s="86"/>
      <c r="FAU16" s="86"/>
      <c r="FAV16" s="86"/>
      <c r="FAW16" s="86"/>
      <c r="FAX16" s="86"/>
      <c r="FAY16" s="86"/>
      <c r="FAZ16" s="86"/>
      <c r="FBA16" s="86"/>
      <c r="FBB16" s="86"/>
      <c r="FBC16" s="86"/>
      <c r="FBD16" s="86"/>
      <c r="FBE16" s="86"/>
      <c r="FBF16" s="86"/>
      <c r="FBG16" s="86"/>
      <c r="FBH16" s="86"/>
      <c r="FBI16" s="86"/>
      <c r="FBJ16" s="86"/>
      <c r="FBK16" s="86"/>
      <c r="FBL16" s="86"/>
      <c r="FBM16" s="86"/>
      <c r="FBN16" s="86"/>
      <c r="FBO16" s="86"/>
      <c r="FBP16" s="86"/>
      <c r="FBQ16" s="86"/>
      <c r="FBR16" s="86"/>
      <c r="FBS16" s="86"/>
      <c r="FBT16" s="86"/>
      <c r="FBU16" s="86"/>
      <c r="FBV16" s="86"/>
      <c r="FBW16" s="86"/>
      <c r="FBX16" s="86"/>
      <c r="FBY16" s="86"/>
      <c r="FBZ16" s="86"/>
      <c r="FCA16" s="86"/>
      <c r="FCB16" s="86"/>
      <c r="FCC16" s="86"/>
      <c r="FCD16" s="86"/>
      <c r="FCE16" s="86"/>
      <c r="FCF16" s="86"/>
      <c r="FCG16" s="86"/>
      <c r="FCH16" s="86"/>
      <c r="FCI16" s="86"/>
      <c r="FCJ16" s="86"/>
      <c r="FCK16" s="86"/>
      <c r="FCL16" s="86"/>
      <c r="FCM16" s="86"/>
      <c r="FCN16" s="86"/>
      <c r="FCO16" s="86"/>
      <c r="FCP16" s="86"/>
      <c r="FCQ16" s="86"/>
      <c r="FCR16" s="86"/>
      <c r="FCS16" s="86"/>
      <c r="FCT16" s="86"/>
      <c r="FCU16" s="86"/>
      <c r="FCV16" s="86"/>
      <c r="FCW16" s="86"/>
      <c r="FCX16" s="86"/>
      <c r="FCY16" s="86"/>
      <c r="FCZ16" s="86"/>
      <c r="FDA16" s="86"/>
      <c r="FDB16" s="86"/>
      <c r="FDC16" s="86"/>
      <c r="FDD16" s="86"/>
      <c r="FDE16" s="86"/>
      <c r="FDF16" s="86"/>
      <c r="FDG16" s="86"/>
      <c r="FDH16" s="86"/>
      <c r="FDI16" s="86"/>
      <c r="FDJ16" s="86"/>
      <c r="FDK16" s="86"/>
      <c r="FDL16" s="86"/>
      <c r="FDM16" s="86"/>
      <c r="FDN16" s="86"/>
      <c r="FDO16" s="86"/>
      <c r="FDP16" s="86"/>
      <c r="FDQ16" s="86"/>
      <c r="FDR16" s="86"/>
      <c r="FDS16" s="86"/>
      <c r="FDT16" s="86"/>
      <c r="FDU16" s="86"/>
      <c r="FDV16" s="86"/>
      <c r="FDW16" s="86"/>
      <c r="FDX16" s="86"/>
      <c r="FDY16" s="86"/>
      <c r="FDZ16" s="86"/>
      <c r="FEA16" s="86"/>
      <c r="FEB16" s="86"/>
      <c r="FEC16" s="86"/>
      <c r="FED16" s="86"/>
      <c r="FEE16" s="86"/>
      <c r="FEF16" s="86"/>
      <c r="FEG16" s="86"/>
      <c r="FEH16" s="86"/>
      <c r="FEI16" s="86"/>
      <c r="FEJ16" s="86"/>
      <c r="FEK16" s="86"/>
      <c r="FEL16" s="86"/>
      <c r="FEM16" s="86"/>
      <c r="FEN16" s="86"/>
      <c r="FEO16" s="86"/>
      <c r="FEP16" s="86"/>
      <c r="FEQ16" s="86"/>
      <c r="FER16" s="86"/>
      <c r="FES16" s="86"/>
      <c r="FET16" s="86"/>
      <c r="FEU16" s="86"/>
      <c r="FEV16" s="86"/>
      <c r="FEW16" s="86"/>
      <c r="FEX16" s="86"/>
      <c r="FEY16" s="86"/>
      <c r="FEZ16" s="86"/>
      <c r="FFA16" s="86"/>
      <c r="FFB16" s="86"/>
      <c r="FFC16" s="86"/>
      <c r="FFD16" s="86"/>
      <c r="FFE16" s="86"/>
      <c r="FFF16" s="86"/>
      <c r="FFG16" s="86"/>
      <c r="FFH16" s="86"/>
      <c r="FFI16" s="86"/>
      <c r="FFJ16" s="86"/>
      <c r="FFK16" s="86"/>
      <c r="FFL16" s="86"/>
      <c r="FFM16" s="86"/>
      <c r="FFN16" s="86"/>
      <c r="FFO16" s="86"/>
      <c r="FFP16" s="86"/>
      <c r="FFQ16" s="86"/>
      <c r="FFR16" s="86"/>
      <c r="FFS16" s="86"/>
      <c r="FFT16" s="86"/>
      <c r="FFU16" s="86"/>
      <c r="FFV16" s="86"/>
      <c r="FFW16" s="86"/>
      <c r="FFX16" s="86"/>
      <c r="FFY16" s="86"/>
      <c r="FFZ16" s="86"/>
      <c r="FGA16" s="86"/>
      <c r="FGB16" s="86"/>
      <c r="FGC16" s="86"/>
      <c r="FGD16" s="86"/>
      <c r="FGE16" s="86"/>
      <c r="FGF16" s="86"/>
      <c r="FGG16" s="86"/>
      <c r="FGH16" s="86"/>
      <c r="FGI16" s="86"/>
      <c r="FGJ16" s="86"/>
      <c r="FGK16" s="86"/>
      <c r="FGL16" s="86"/>
      <c r="FGM16" s="86"/>
      <c r="FGN16" s="86"/>
      <c r="FGO16" s="86"/>
      <c r="FGP16" s="86"/>
      <c r="FGQ16" s="86"/>
      <c r="FGR16" s="86"/>
      <c r="FGS16" s="86"/>
      <c r="FGT16" s="86"/>
      <c r="FGU16" s="86"/>
      <c r="FGV16" s="86"/>
      <c r="FGW16" s="86"/>
      <c r="FGX16" s="86"/>
      <c r="FGY16" s="86"/>
      <c r="FGZ16" s="86"/>
      <c r="FHA16" s="86"/>
      <c r="FHB16" s="86"/>
      <c r="FHC16" s="86"/>
      <c r="FHD16" s="86"/>
      <c r="FHE16" s="86"/>
      <c r="FHF16" s="86"/>
      <c r="FHG16" s="86"/>
      <c r="FHH16" s="86"/>
      <c r="FHI16" s="86"/>
      <c r="FHJ16" s="86"/>
      <c r="FHK16" s="86"/>
      <c r="FHL16" s="86"/>
      <c r="FHM16" s="86"/>
      <c r="FHN16" s="86"/>
      <c r="FHO16" s="86"/>
      <c r="FHP16" s="86"/>
      <c r="FHQ16" s="86"/>
      <c r="FHR16" s="86"/>
      <c r="FHS16" s="86"/>
      <c r="FHT16" s="86"/>
      <c r="FHU16" s="86"/>
      <c r="FHV16" s="86"/>
      <c r="FHW16" s="86"/>
      <c r="FHX16" s="86"/>
      <c r="FHY16" s="86"/>
      <c r="FHZ16" s="86"/>
      <c r="FIA16" s="86"/>
      <c r="FIB16" s="86"/>
      <c r="FIC16" s="86"/>
      <c r="FID16" s="86"/>
      <c r="FIE16" s="86"/>
      <c r="FIF16" s="86"/>
      <c r="FIG16" s="86"/>
      <c r="FIH16" s="86"/>
      <c r="FII16" s="86"/>
      <c r="FIJ16" s="86"/>
      <c r="FIK16" s="86"/>
      <c r="FIL16" s="86"/>
      <c r="FIM16" s="86"/>
      <c r="FIN16" s="86"/>
      <c r="FIO16" s="86"/>
      <c r="FIP16" s="86"/>
      <c r="FIQ16" s="86"/>
      <c r="FIR16" s="86"/>
      <c r="FIS16" s="86"/>
      <c r="FIT16" s="86"/>
      <c r="FIU16" s="86"/>
      <c r="FIV16" s="86"/>
      <c r="FIW16" s="86"/>
      <c r="FIX16" s="86"/>
      <c r="FIY16" s="86"/>
      <c r="FIZ16" s="86"/>
      <c r="FJA16" s="86"/>
      <c r="FJB16" s="86"/>
      <c r="FJC16" s="86"/>
      <c r="FJD16" s="86"/>
      <c r="FJE16" s="86"/>
      <c r="FJF16" s="86"/>
      <c r="FJG16" s="86"/>
      <c r="FJH16" s="86"/>
      <c r="FJI16" s="86"/>
      <c r="FJJ16" s="86"/>
      <c r="FJK16" s="86"/>
      <c r="FJL16" s="86"/>
      <c r="FJM16" s="86"/>
      <c r="FJN16" s="86"/>
      <c r="FJO16" s="86"/>
      <c r="FJP16" s="86"/>
      <c r="FJQ16" s="86"/>
      <c r="FJR16" s="86"/>
      <c r="FJS16" s="86"/>
      <c r="FJT16" s="86"/>
      <c r="FJU16" s="86"/>
      <c r="FJV16" s="86"/>
      <c r="FJW16" s="86"/>
      <c r="FJX16" s="86"/>
      <c r="FJY16" s="86"/>
      <c r="FJZ16" s="86"/>
      <c r="FKA16" s="86"/>
      <c r="FKB16" s="86"/>
      <c r="FKC16" s="86"/>
      <c r="FKD16" s="86"/>
      <c r="FKE16" s="86"/>
      <c r="FKF16" s="86"/>
      <c r="FKG16" s="86"/>
      <c r="FKH16" s="86"/>
      <c r="FKI16" s="86"/>
      <c r="FKJ16" s="86"/>
      <c r="FKK16" s="86"/>
      <c r="FKL16" s="86"/>
      <c r="FKM16" s="86"/>
      <c r="FKN16" s="86"/>
      <c r="FKO16" s="86"/>
      <c r="FKP16" s="86"/>
      <c r="FKQ16" s="86"/>
      <c r="FKR16" s="86"/>
      <c r="FKS16" s="86"/>
      <c r="FKT16" s="86"/>
      <c r="FKU16" s="86"/>
      <c r="FKV16" s="86"/>
      <c r="FKW16" s="86"/>
      <c r="FKX16" s="86"/>
      <c r="FKY16" s="86"/>
      <c r="FKZ16" s="86"/>
      <c r="FLA16" s="86"/>
      <c r="FLB16" s="86"/>
      <c r="FLC16" s="86"/>
      <c r="FLD16" s="86"/>
      <c r="FLE16" s="86"/>
      <c r="FLF16" s="86"/>
      <c r="FLG16" s="86"/>
      <c r="FLH16" s="86"/>
      <c r="FLI16" s="86"/>
      <c r="FLJ16" s="86"/>
      <c r="FLK16" s="86"/>
      <c r="FLL16" s="86"/>
      <c r="FLM16" s="86"/>
      <c r="FLN16" s="86"/>
      <c r="FLO16" s="86"/>
      <c r="FLP16" s="86"/>
      <c r="FLQ16" s="86"/>
      <c r="FLR16" s="86"/>
      <c r="FLS16" s="86"/>
      <c r="FLT16" s="86"/>
      <c r="FLU16" s="86"/>
      <c r="FLV16" s="86"/>
      <c r="FLW16" s="86"/>
      <c r="FLX16" s="86"/>
      <c r="FLY16" s="86"/>
      <c r="FLZ16" s="86"/>
      <c r="FMA16" s="86"/>
      <c r="FMB16" s="86"/>
      <c r="FMC16" s="86"/>
      <c r="FMD16" s="86"/>
      <c r="FME16" s="86"/>
      <c r="FMF16" s="86"/>
      <c r="FMG16" s="86"/>
      <c r="FMH16" s="86"/>
      <c r="FMI16" s="86"/>
      <c r="FMJ16" s="86"/>
      <c r="FMK16" s="86"/>
      <c r="FML16" s="86"/>
      <c r="FMM16" s="86"/>
      <c r="FMN16" s="86"/>
      <c r="FMO16" s="86"/>
      <c r="FMP16" s="86"/>
      <c r="FMQ16" s="86"/>
      <c r="FMR16" s="86"/>
      <c r="FMS16" s="86"/>
      <c r="FMT16" s="86"/>
      <c r="FMU16" s="86"/>
      <c r="FMV16" s="86"/>
      <c r="FMW16" s="86"/>
      <c r="FMX16" s="86"/>
      <c r="FMY16" s="86"/>
      <c r="FMZ16" s="86"/>
      <c r="FNA16" s="86"/>
      <c r="FNB16" s="86"/>
      <c r="FNC16" s="86"/>
      <c r="FND16" s="86"/>
      <c r="FNE16" s="86"/>
      <c r="FNF16" s="86"/>
      <c r="FNG16" s="86"/>
      <c r="FNH16" s="86"/>
      <c r="FNI16" s="86"/>
      <c r="FNJ16" s="86"/>
      <c r="FNK16" s="86"/>
      <c r="FNL16" s="86"/>
      <c r="FNM16" s="86"/>
      <c r="FNN16" s="86"/>
      <c r="FNO16" s="86"/>
      <c r="FNP16" s="86"/>
      <c r="FNQ16" s="86"/>
      <c r="FNR16" s="86"/>
      <c r="FNS16" s="86"/>
      <c r="FNT16" s="86"/>
      <c r="FNU16" s="86"/>
      <c r="FNV16" s="86"/>
      <c r="FNW16" s="86"/>
      <c r="FNX16" s="86"/>
      <c r="FNY16" s="86"/>
      <c r="FNZ16" s="86"/>
      <c r="FOA16" s="86"/>
      <c r="FOB16" s="86"/>
      <c r="FOC16" s="86"/>
      <c r="FOD16" s="86"/>
      <c r="FOE16" s="86"/>
      <c r="FOF16" s="86"/>
      <c r="FOG16" s="86"/>
      <c r="FOH16" s="86"/>
      <c r="FOI16" s="86"/>
      <c r="FOJ16" s="86"/>
      <c r="FOK16" s="86"/>
      <c r="FOL16" s="86"/>
      <c r="FOM16" s="86"/>
      <c r="FON16" s="86"/>
      <c r="FOO16" s="86"/>
      <c r="FOP16" s="86"/>
      <c r="FOQ16" s="86"/>
      <c r="FOR16" s="86"/>
      <c r="FOS16" s="86"/>
      <c r="FOT16" s="86"/>
      <c r="FOU16" s="86"/>
      <c r="FOV16" s="86"/>
      <c r="FOW16" s="86"/>
      <c r="FOX16" s="86"/>
      <c r="FOY16" s="86"/>
      <c r="FOZ16" s="86"/>
      <c r="FPA16" s="86"/>
      <c r="FPB16" s="86"/>
      <c r="FPC16" s="86"/>
      <c r="FPD16" s="86"/>
      <c r="FPE16" s="86"/>
      <c r="FPF16" s="86"/>
      <c r="FPG16" s="86"/>
      <c r="FPH16" s="86"/>
      <c r="FPI16" s="86"/>
      <c r="FPJ16" s="86"/>
      <c r="FPK16" s="86"/>
      <c r="FPL16" s="86"/>
      <c r="FPM16" s="86"/>
      <c r="FPN16" s="86"/>
      <c r="FPO16" s="86"/>
      <c r="FPP16" s="86"/>
      <c r="FPQ16" s="86"/>
      <c r="FPR16" s="86"/>
      <c r="FPS16" s="86"/>
      <c r="FPT16" s="86"/>
      <c r="FPU16" s="86"/>
      <c r="FPV16" s="86"/>
      <c r="FPW16" s="86"/>
      <c r="FPX16" s="86"/>
      <c r="FPY16" s="86"/>
      <c r="FPZ16" s="86"/>
      <c r="FQA16" s="86"/>
      <c r="FQB16" s="86"/>
      <c r="FQC16" s="86"/>
      <c r="FQD16" s="86"/>
      <c r="FQE16" s="86"/>
      <c r="FQF16" s="86"/>
      <c r="FQG16" s="86"/>
      <c r="FQH16" s="86"/>
      <c r="FQI16" s="86"/>
      <c r="FQJ16" s="86"/>
      <c r="FQK16" s="86"/>
      <c r="FQL16" s="86"/>
      <c r="FQM16" s="86"/>
      <c r="FQN16" s="86"/>
      <c r="FQO16" s="86"/>
      <c r="FQP16" s="86"/>
      <c r="FQQ16" s="86"/>
      <c r="FQR16" s="86"/>
      <c r="FQS16" s="86"/>
      <c r="FQT16" s="86"/>
      <c r="FQU16" s="86"/>
      <c r="FQV16" s="86"/>
      <c r="FQW16" s="86"/>
      <c r="FQX16" s="86"/>
      <c r="FQY16" s="86"/>
      <c r="FQZ16" s="86"/>
      <c r="FRA16" s="86"/>
      <c r="FRB16" s="86"/>
      <c r="FRC16" s="86"/>
      <c r="FRD16" s="86"/>
      <c r="FRE16" s="86"/>
      <c r="FRF16" s="86"/>
      <c r="FRG16" s="86"/>
      <c r="FRH16" s="86"/>
      <c r="FRI16" s="86"/>
      <c r="FRJ16" s="86"/>
      <c r="FRK16" s="86"/>
      <c r="FRL16" s="86"/>
      <c r="FRM16" s="86"/>
      <c r="FRN16" s="86"/>
      <c r="FRO16" s="86"/>
      <c r="FRP16" s="86"/>
      <c r="FRQ16" s="86"/>
      <c r="FRR16" s="86"/>
      <c r="FRS16" s="86"/>
      <c r="FRT16" s="86"/>
      <c r="FRU16" s="86"/>
      <c r="FRV16" s="86"/>
      <c r="FRW16" s="86"/>
      <c r="FRX16" s="86"/>
      <c r="FRY16" s="86"/>
      <c r="FRZ16" s="86"/>
      <c r="FSA16" s="86"/>
      <c r="FSB16" s="86"/>
      <c r="FSC16" s="86"/>
      <c r="FSD16" s="86"/>
      <c r="FSE16" s="86"/>
      <c r="FSF16" s="86"/>
      <c r="FSG16" s="86"/>
      <c r="FSH16" s="86"/>
      <c r="FSI16" s="86"/>
      <c r="FSJ16" s="86"/>
      <c r="FSK16" s="86"/>
      <c r="FSL16" s="86"/>
      <c r="FSM16" s="86"/>
      <c r="FSN16" s="86"/>
      <c r="FSO16" s="86"/>
      <c r="FSP16" s="86"/>
      <c r="FSQ16" s="86"/>
      <c r="FSR16" s="86"/>
      <c r="FSS16" s="86"/>
      <c r="FST16" s="86"/>
      <c r="FSU16" s="86"/>
      <c r="FSV16" s="86"/>
      <c r="FSW16" s="86"/>
      <c r="FSX16" s="86"/>
      <c r="FSY16" s="86"/>
      <c r="FSZ16" s="86"/>
      <c r="FTA16" s="86"/>
      <c r="FTB16" s="86"/>
      <c r="FTC16" s="86"/>
      <c r="FTD16" s="86"/>
      <c r="FTE16" s="86"/>
      <c r="FTF16" s="86"/>
      <c r="FTG16" s="86"/>
      <c r="FTH16" s="86"/>
      <c r="FTI16" s="86"/>
      <c r="FTJ16" s="86"/>
      <c r="FTK16" s="86"/>
      <c r="FTL16" s="86"/>
      <c r="FTM16" s="86"/>
      <c r="FTN16" s="86"/>
      <c r="FTO16" s="86"/>
      <c r="FTP16" s="86"/>
      <c r="FTQ16" s="86"/>
      <c r="FTR16" s="86"/>
      <c r="FTS16" s="86"/>
      <c r="FTT16" s="86"/>
      <c r="FTU16" s="86"/>
      <c r="FTV16" s="86"/>
      <c r="FTW16" s="86"/>
      <c r="FTX16" s="86"/>
      <c r="FTY16" s="86"/>
      <c r="FTZ16" s="86"/>
      <c r="FUA16" s="86"/>
      <c r="FUB16" s="86"/>
      <c r="FUC16" s="86"/>
      <c r="FUD16" s="86"/>
      <c r="FUE16" s="86"/>
      <c r="FUF16" s="86"/>
      <c r="FUG16" s="86"/>
      <c r="FUH16" s="86"/>
      <c r="FUI16" s="86"/>
      <c r="FUJ16" s="86"/>
      <c r="FUK16" s="86"/>
      <c r="FUL16" s="86"/>
      <c r="FUM16" s="86"/>
      <c r="FUN16" s="86"/>
      <c r="FUO16" s="86"/>
      <c r="FUP16" s="86"/>
      <c r="FUQ16" s="86"/>
      <c r="FUR16" s="86"/>
      <c r="FUS16" s="86"/>
      <c r="FUT16" s="86"/>
      <c r="FUU16" s="86"/>
      <c r="FUV16" s="86"/>
      <c r="FUW16" s="86"/>
      <c r="FUX16" s="86"/>
      <c r="FUY16" s="86"/>
      <c r="FUZ16" s="86"/>
      <c r="FVA16" s="86"/>
      <c r="FVB16" s="86"/>
      <c r="FVC16" s="86"/>
      <c r="FVD16" s="86"/>
      <c r="FVE16" s="86"/>
      <c r="FVF16" s="86"/>
      <c r="FVG16" s="86"/>
      <c r="FVH16" s="86"/>
      <c r="FVI16" s="86"/>
      <c r="FVJ16" s="86"/>
      <c r="FVK16" s="86"/>
      <c r="FVL16" s="86"/>
      <c r="FVM16" s="86"/>
      <c r="FVN16" s="86"/>
      <c r="FVO16" s="86"/>
      <c r="FVP16" s="86"/>
      <c r="FVQ16" s="86"/>
      <c r="FVR16" s="86"/>
      <c r="FVS16" s="86"/>
      <c r="FVT16" s="86"/>
      <c r="FVU16" s="86"/>
      <c r="FVV16" s="86"/>
      <c r="FVW16" s="86"/>
      <c r="FVX16" s="86"/>
      <c r="FVY16" s="86"/>
      <c r="FVZ16" s="86"/>
      <c r="FWA16" s="86"/>
      <c r="FWB16" s="86"/>
      <c r="FWC16" s="86"/>
      <c r="FWD16" s="86"/>
      <c r="FWE16" s="86"/>
      <c r="FWF16" s="86"/>
      <c r="FWG16" s="86"/>
      <c r="FWH16" s="86"/>
      <c r="FWI16" s="86"/>
      <c r="FWJ16" s="86"/>
      <c r="FWK16" s="86"/>
      <c r="FWL16" s="86"/>
      <c r="FWM16" s="86"/>
      <c r="FWN16" s="86"/>
      <c r="FWO16" s="86"/>
      <c r="FWP16" s="86"/>
      <c r="FWQ16" s="86"/>
      <c r="FWR16" s="86"/>
      <c r="FWS16" s="86"/>
      <c r="FWT16" s="86"/>
      <c r="FWU16" s="86"/>
      <c r="FWV16" s="86"/>
      <c r="FWW16" s="86"/>
      <c r="FWX16" s="86"/>
      <c r="FWY16" s="86"/>
      <c r="FWZ16" s="86"/>
      <c r="FXA16" s="86"/>
      <c r="FXB16" s="86"/>
      <c r="FXC16" s="86"/>
      <c r="FXD16" s="86"/>
      <c r="FXE16" s="86"/>
      <c r="FXF16" s="86"/>
      <c r="FXG16" s="86"/>
      <c r="FXH16" s="86"/>
      <c r="FXI16" s="86"/>
      <c r="FXJ16" s="86"/>
      <c r="FXK16" s="86"/>
      <c r="FXL16" s="86"/>
      <c r="FXM16" s="86"/>
      <c r="FXN16" s="86"/>
      <c r="FXO16" s="86"/>
      <c r="FXP16" s="86"/>
      <c r="FXQ16" s="86"/>
      <c r="FXR16" s="86"/>
      <c r="FXS16" s="86"/>
      <c r="FXT16" s="86"/>
      <c r="FXU16" s="86"/>
      <c r="FXV16" s="86"/>
      <c r="FXW16" s="86"/>
      <c r="FXX16" s="86"/>
      <c r="FXY16" s="86"/>
      <c r="FXZ16" s="86"/>
      <c r="FYA16" s="86"/>
      <c r="FYB16" s="86"/>
      <c r="FYC16" s="86"/>
      <c r="FYD16" s="86"/>
      <c r="FYE16" s="86"/>
      <c r="FYF16" s="86"/>
      <c r="FYG16" s="86"/>
      <c r="FYH16" s="86"/>
      <c r="FYI16" s="86"/>
      <c r="FYJ16" s="86"/>
      <c r="FYK16" s="86"/>
      <c r="FYL16" s="86"/>
      <c r="FYM16" s="86"/>
      <c r="FYN16" s="86"/>
      <c r="FYO16" s="86"/>
      <c r="FYP16" s="86"/>
      <c r="FYQ16" s="86"/>
      <c r="FYR16" s="86"/>
      <c r="FYS16" s="86"/>
      <c r="FYT16" s="86"/>
      <c r="FYU16" s="86"/>
      <c r="FYV16" s="86"/>
      <c r="FYW16" s="86"/>
      <c r="FYX16" s="86"/>
      <c r="FYY16" s="86"/>
      <c r="FYZ16" s="86"/>
      <c r="FZA16" s="86"/>
      <c r="FZB16" s="86"/>
      <c r="FZC16" s="86"/>
      <c r="FZD16" s="86"/>
      <c r="FZE16" s="86"/>
      <c r="FZF16" s="86"/>
      <c r="FZG16" s="86"/>
      <c r="FZH16" s="86"/>
      <c r="FZI16" s="86"/>
      <c r="FZJ16" s="86"/>
      <c r="FZK16" s="86"/>
      <c r="FZL16" s="86"/>
      <c r="FZM16" s="86"/>
      <c r="FZN16" s="86"/>
      <c r="FZO16" s="86"/>
      <c r="FZP16" s="86"/>
      <c r="FZQ16" s="86"/>
      <c r="FZR16" s="86"/>
      <c r="FZS16" s="86"/>
      <c r="FZT16" s="86"/>
      <c r="FZU16" s="86"/>
      <c r="FZV16" s="86"/>
      <c r="FZW16" s="86"/>
      <c r="FZX16" s="86"/>
      <c r="FZY16" s="86"/>
      <c r="FZZ16" s="86"/>
      <c r="GAA16" s="86"/>
      <c r="GAB16" s="86"/>
      <c r="GAC16" s="86"/>
      <c r="GAD16" s="86"/>
      <c r="GAE16" s="86"/>
      <c r="GAF16" s="86"/>
      <c r="GAG16" s="86"/>
      <c r="GAH16" s="86"/>
      <c r="GAI16" s="86"/>
      <c r="GAJ16" s="86"/>
      <c r="GAK16" s="86"/>
      <c r="GAL16" s="86"/>
      <c r="GAM16" s="86"/>
      <c r="GAN16" s="86"/>
      <c r="GAO16" s="86"/>
      <c r="GAP16" s="86"/>
      <c r="GAQ16" s="86"/>
      <c r="GAR16" s="86"/>
      <c r="GAS16" s="86"/>
      <c r="GAT16" s="86"/>
      <c r="GAU16" s="86"/>
      <c r="GAV16" s="86"/>
      <c r="GAW16" s="86"/>
      <c r="GAX16" s="86"/>
      <c r="GAY16" s="86"/>
      <c r="GAZ16" s="86"/>
      <c r="GBA16" s="86"/>
      <c r="GBB16" s="86"/>
      <c r="GBC16" s="86"/>
      <c r="GBD16" s="86"/>
      <c r="GBE16" s="86"/>
      <c r="GBF16" s="86"/>
      <c r="GBG16" s="86"/>
      <c r="GBH16" s="86"/>
      <c r="GBI16" s="86"/>
      <c r="GBJ16" s="86"/>
      <c r="GBK16" s="86"/>
      <c r="GBL16" s="86"/>
      <c r="GBM16" s="86"/>
      <c r="GBN16" s="86"/>
      <c r="GBO16" s="86"/>
      <c r="GBP16" s="86"/>
      <c r="GBQ16" s="86"/>
      <c r="GBR16" s="86"/>
      <c r="GBS16" s="86"/>
      <c r="GBT16" s="86"/>
      <c r="GBU16" s="86"/>
      <c r="GBV16" s="86"/>
      <c r="GBW16" s="86"/>
      <c r="GBX16" s="86"/>
      <c r="GBY16" s="86"/>
      <c r="GBZ16" s="86"/>
      <c r="GCA16" s="86"/>
      <c r="GCB16" s="86"/>
      <c r="GCC16" s="86"/>
      <c r="GCD16" s="86"/>
      <c r="GCE16" s="86"/>
      <c r="GCF16" s="86"/>
      <c r="GCG16" s="86"/>
      <c r="GCH16" s="86"/>
      <c r="GCI16" s="86"/>
      <c r="GCJ16" s="86"/>
      <c r="GCK16" s="86"/>
      <c r="GCL16" s="86"/>
      <c r="GCM16" s="86"/>
      <c r="GCN16" s="86"/>
      <c r="GCO16" s="86"/>
      <c r="GCP16" s="86"/>
      <c r="GCQ16" s="86"/>
      <c r="GCR16" s="86"/>
      <c r="GCS16" s="86"/>
      <c r="GCT16" s="86"/>
      <c r="GCU16" s="86"/>
      <c r="GCV16" s="86"/>
      <c r="GCW16" s="86"/>
      <c r="GCX16" s="86"/>
      <c r="GCY16" s="86"/>
      <c r="GCZ16" s="86"/>
      <c r="GDA16" s="86"/>
      <c r="GDB16" s="86"/>
      <c r="GDC16" s="86"/>
      <c r="GDD16" s="86"/>
      <c r="GDE16" s="86"/>
      <c r="GDF16" s="86"/>
      <c r="GDG16" s="86"/>
      <c r="GDH16" s="86"/>
      <c r="GDI16" s="86"/>
      <c r="GDJ16" s="86"/>
      <c r="GDK16" s="86"/>
      <c r="GDL16" s="86"/>
      <c r="GDM16" s="86"/>
      <c r="GDN16" s="86"/>
      <c r="GDO16" s="86"/>
      <c r="GDP16" s="86"/>
      <c r="GDQ16" s="86"/>
      <c r="GDR16" s="86"/>
      <c r="GDS16" s="86"/>
      <c r="GDT16" s="86"/>
      <c r="GDU16" s="86"/>
      <c r="GDV16" s="86"/>
      <c r="GDW16" s="86"/>
      <c r="GDX16" s="86"/>
      <c r="GDY16" s="86"/>
      <c r="GDZ16" s="86"/>
      <c r="GEA16" s="86"/>
      <c r="GEB16" s="86"/>
      <c r="GEC16" s="86"/>
      <c r="GED16" s="86"/>
      <c r="GEE16" s="86"/>
      <c r="GEF16" s="86"/>
      <c r="GEG16" s="86"/>
      <c r="GEH16" s="86"/>
      <c r="GEI16" s="86"/>
      <c r="GEJ16" s="86"/>
      <c r="GEK16" s="86"/>
      <c r="GEL16" s="86"/>
      <c r="GEM16" s="86"/>
      <c r="GEN16" s="86"/>
      <c r="GEO16" s="86"/>
      <c r="GEP16" s="86"/>
      <c r="GEQ16" s="86"/>
      <c r="GER16" s="86"/>
      <c r="GES16" s="86"/>
      <c r="GET16" s="86"/>
      <c r="GEU16" s="86"/>
      <c r="GEV16" s="86"/>
      <c r="GEW16" s="86"/>
      <c r="GEX16" s="86"/>
      <c r="GEY16" s="86"/>
      <c r="GEZ16" s="86"/>
      <c r="GFA16" s="86"/>
      <c r="GFB16" s="86"/>
      <c r="GFC16" s="86"/>
      <c r="GFD16" s="86"/>
      <c r="GFE16" s="86"/>
      <c r="GFF16" s="86"/>
      <c r="GFG16" s="86"/>
      <c r="GFH16" s="86"/>
      <c r="GFI16" s="86"/>
      <c r="GFJ16" s="86"/>
      <c r="GFK16" s="86"/>
      <c r="GFL16" s="86"/>
      <c r="GFM16" s="86"/>
      <c r="GFN16" s="86"/>
      <c r="GFO16" s="86"/>
      <c r="GFP16" s="86"/>
      <c r="GFQ16" s="86"/>
      <c r="GFR16" s="86"/>
      <c r="GFS16" s="86"/>
      <c r="GFT16" s="86"/>
      <c r="GFU16" s="86"/>
      <c r="GFV16" s="86"/>
      <c r="GFW16" s="86"/>
      <c r="GFX16" s="86"/>
      <c r="GFY16" s="86"/>
      <c r="GFZ16" s="86"/>
      <c r="GGA16" s="86"/>
      <c r="GGB16" s="86"/>
      <c r="GGC16" s="86"/>
      <c r="GGD16" s="86"/>
      <c r="GGE16" s="86"/>
      <c r="GGF16" s="86"/>
      <c r="GGG16" s="86"/>
      <c r="GGH16" s="86"/>
      <c r="GGI16" s="86"/>
      <c r="GGJ16" s="86"/>
      <c r="GGK16" s="86"/>
      <c r="GGL16" s="86"/>
      <c r="GGM16" s="86"/>
      <c r="GGN16" s="86"/>
      <c r="GGO16" s="86"/>
      <c r="GGP16" s="86"/>
      <c r="GGQ16" s="86"/>
      <c r="GGR16" s="86"/>
      <c r="GGS16" s="86"/>
      <c r="GGT16" s="86"/>
      <c r="GGU16" s="86"/>
      <c r="GGV16" s="86"/>
      <c r="GGW16" s="86"/>
      <c r="GGX16" s="86"/>
      <c r="GGY16" s="86"/>
      <c r="GGZ16" s="86"/>
      <c r="GHA16" s="86"/>
      <c r="GHB16" s="86"/>
      <c r="GHC16" s="86"/>
      <c r="GHD16" s="86"/>
      <c r="GHE16" s="86"/>
      <c r="GHF16" s="86"/>
      <c r="GHG16" s="86"/>
      <c r="GHH16" s="86"/>
      <c r="GHI16" s="86"/>
      <c r="GHJ16" s="86"/>
      <c r="GHK16" s="86"/>
      <c r="GHL16" s="86"/>
      <c r="GHM16" s="86"/>
      <c r="GHN16" s="86"/>
      <c r="GHO16" s="86"/>
      <c r="GHP16" s="86"/>
      <c r="GHQ16" s="86"/>
      <c r="GHR16" s="86"/>
      <c r="GHS16" s="86"/>
      <c r="GHT16" s="86"/>
      <c r="GHU16" s="86"/>
      <c r="GHV16" s="86"/>
      <c r="GHW16" s="86"/>
      <c r="GHX16" s="86"/>
      <c r="GHY16" s="86"/>
      <c r="GHZ16" s="86"/>
      <c r="GIA16" s="86"/>
      <c r="GIB16" s="86"/>
      <c r="GIC16" s="86"/>
      <c r="GID16" s="86"/>
      <c r="GIE16" s="86"/>
      <c r="GIF16" s="86"/>
      <c r="GIG16" s="86"/>
      <c r="GIH16" s="86"/>
      <c r="GII16" s="86"/>
      <c r="GIJ16" s="86"/>
      <c r="GIK16" s="86"/>
      <c r="GIL16" s="86"/>
      <c r="GIM16" s="86"/>
      <c r="GIN16" s="86"/>
      <c r="GIO16" s="86"/>
      <c r="GIP16" s="86"/>
      <c r="GIQ16" s="86"/>
      <c r="GIR16" s="86"/>
      <c r="GIS16" s="86"/>
      <c r="GIT16" s="86"/>
      <c r="GIU16" s="86"/>
      <c r="GIV16" s="86"/>
      <c r="GIW16" s="86"/>
      <c r="GIX16" s="86"/>
      <c r="GIY16" s="86"/>
      <c r="GIZ16" s="86"/>
      <c r="GJA16" s="86"/>
      <c r="GJB16" s="86"/>
      <c r="GJC16" s="86"/>
      <c r="GJD16" s="86"/>
      <c r="GJE16" s="86"/>
      <c r="GJF16" s="86"/>
      <c r="GJG16" s="86"/>
      <c r="GJH16" s="86"/>
      <c r="GJI16" s="86"/>
      <c r="GJJ16" s="86"/>
      <c r="GJK16" s="86"/>
      <c r="GJL16" s="86"/>
      <c r="GJM16" s="86"/>
      <c r="GJN16" s="86"/>
      <c r="GJO16" s="86"/>
      <c r="GJP16" s="86"/>
      <c r="GJQ16" s="86"/>
      <c r="GJR16" s="86"/>
      <c r="GJS16" s="86"/>
      <c r="GJT16" s="86"/>
      <c r="GJU16" s="86"/>
      <c r="GJV16" s="86"/>
      <c r="GJW16" s="86"/>
      <c r="GJX16" s="86"/>
      <c r="GJY16" s="86"/>
      <c r="GJZ16" s="86"/>
      <c r="GKA16" s="86"/>
      <c r="GKB16" s="86"/>
      <c r="GKC16" s="86"/>
      <c r="GKD16" s="86"/>
      <c r="GKE16" s="86"/>
      <c r="GKF16" s="86"/>
      <c r="GKG16" s="86"/>
      <c r="GKH16" s="86"/>
      <c r="GKI16" s="86"/>
      <c r="GKJ16" s="86"/>
      <c r="GKK16" s="86"/>
      <c r="GKL16" s="86"/>
      <c r="GKM16" s="86"/>
      <c r="GKN16" s="86"/>
      <c r="GKO16" s="86"/>
      <c r="GKP16" s="86"/>
      <c r="GKQ16" s="86"/>
      <c r="GKR16" s="86"/>
      <c r="GKS16" s="86"/>
      <c r="GKT16" s="86"/>
      <c r="GKU16" s="86"/>
      <c r="GKV16" s="86"/>
      <c r="GKW16" s="86"/>
      <c r="GKX16" s="86"/>
      <c r="GKY16" s="86"/>
      <c r="GKZ16" s="86"/>
      <c r="GLA16" s="86"/>
      <c r="GLB16" s="86"/>
      <c r="GLC16" s="86"/>
      <c r="GLD16" s="86"/>
      <c r="GLE16" s="86"/>
      <c r="GLF16" s="86"/>
      <c r="GLG16" s="86"/>
      <c r="GLH16" s="86"/>
      <c r="GLI16" s="86"/>
      <c r="GLJ16" s="86"/>
      <c r="GLK16" s="86"/>
      <c r="GLL16" s="86"/>
      <c r="GLM16" s="86"/>
      <c r="GLN16" s="86"/>
      <c r="GLO16" s="86"/>
      <c r="GLP16" s="86"/>
      <c r="GLQ16" s="86"/>
      <c r="GLR16" s="86"/>
      <c r="GLS16" s="86"/>
      <c r="GLT16" s="86"/>
      <c r="GLU16" s="86"/>
      <c r="GLV16" s="86"/>
      <c r="GLW16" s="86"/>
      <c r="GLX16" s="86"/>
      <c r="GLY16" s="86"/>
      <c r="GLZ16" s="86"/>
      <c r="GMA16" s="86"/>
      <c r="GMB16" s="86"/>
      <c r="GMC16" s="86"/>
      <c r="GMD16" s="86"/>
      <c r="GME16" s="86"/>
      <c r="GMF16" s="86"/>
      <c r="GMG16" s="86"/>
      <c r="GMH16" s="86"/>
      <c r="GMI16" s="86"/>
      <c r="GMJ16" s="86"/>
      <c r="GMK16" s="86"/>
      <c r="GML16" s="86"/>
      <c r="GMM16" s="86"/>
      <c r="GMN16" s="86"/>
      <c r="GMO16" s="86"/>
      <c r="GMP16" s="86"/>
      <c r="GMQ16" s="86"/>
      <c r="GMR16" s="86"/>
      <c r="GMS16" s="86"/>
      <c r="GMT16" s="86"/>
      <c r="GMU16" s="86"/>
      <c r="GMV16" s="86"/>
      <c r="GMW16" s="86"/>
      <c r="GMX16" s="86"/>
      <c r="GMY16" s="86"/>
      <c r="GMZ16" s="86"/>
      <c r="GNA16" s="86"/>
      <c r="GNB16" s="86"/>
      <c r="GNC16" s="86"/>
      <c r="GND16" s="86"/>
      <c r="GNE16" s="86"/>
      <c r="GNF16" s="86"/>
      <c r="GNG16" s="86"/>
      <c r="GNH16" s="86"/>
      <c r="GNI16" s="86"/>
      <c r="GNJ16" s="86"/>
      <c r="GNK16" s="86"/>
      <c r="GNL16" s="86"/>
      <c r="GNM16" s="86"/>
      <c r="GNN16" s="86"/>
      <c r="GNO16" s="86"/>
      <c r="GNP16" s="86"/>
      <c r="GNQ16" s="86"/>
      <c r="GNR16" s="86"/>
      <c r="GNS16" s="86"/>
      <c r="GNT16" s="86"/>
      <c r="GNU16" s="86"/>
      <c r="GNV16" s="86"/>
      <c r="GNW16" s="86"/>
      <c r="GNX16" s="86"/>
      <c r="GNY16" s="86"/>
      <c r="GNZ16" s="86"/>
      <c r="GOA16" s="86"/>
      <c r="GOB16" s="86"/>
      <c r="GOC16" s="86"/>
      <c r="GOD16" s="86"/>
      <c r="GOE16" s="86"/>
      <c r="GOF16" s="86"/>
      <c r="GOG16" s="86"/>
      <c r="GOH16" s="86"/>
      <c r="GOI16" s="86"/>
      <c r="GOJ16" s="86"/>
      <c r="GOK16" s="86"/>
      <c r="GOL16" s="86"/>
      <c r="GOM16" s="86"/>
      <c r="GON16" s="86"/>
      <c r="GOO16" s="86"/>
      <c r="GOP16" s="86"/>
      <c r="GOQ16" s="86"/>
      <c r="GOR16" s="86"/>
      <c r="GOS16" s="86"/>
      <c r="GOT16" s="86"/>
      <c r="GOU16" s="86"/>
      <c r="GOV16" s="86"/>
      <c r="GOW16" s="86"/>
      <c r="GOX16" s="86"/>
      <c r="GOY16" s="86"/>
      <c r="GOZ16" s="86"/>
      <c r="GPA16" s="86"/>
      <c r="GPB16" s="86"/>
      <c r="GPC16" s="86"/>
      <c r="GPD16" s="86"/>
      <c r="GPE16" s="86"/>
      <c r="GPF16" s="86"/>
      <c r="GPG16" s="86"/>
      <c r="GPH16" s="86"/>
      <c r="GPI16" s="86"/>
      <c r="GPJ16" s="86"/>
      <c r="GPK16" s="86"/>
      <c r="GPL16" s="86"/>
      <c r="GPM16" s="86"/>
      <c r="GPN16" s="86"/>
      <c r="GPO16" s="86"/>
      <c r="GPP16" s="86"/>
      <c r="GPQ16" s="86"/>
      <c r="GPR16" s="86"/>
      <c r="GPS16" s="86"/>
      <c r="GPT16" s="86"/>
      <c r="GPU16" s="86"/>
      <c r="GPV16" s="86"/>
      <c r="GPW16" s="86"/>
      <c r="GPX16" s="86"/>
      <c r="GPY16" s="86"/>
      <c r="GPZ16" s="86"/>
      <c r="GQA16" s="86"/>
      <c r="GQB16" s="86"/>
      <c r="GQC16" s="86"/>
      <c r="GQD16" s="86"/>
      <c r="GQE16" s="86"/>
      <c r="GQF16" s="86"/>
      <c r="GQG16" s="86"/>
      <c r="GQH16" s="86"/>
      <c r="GQI16" s="86"/>
      <c r="GQJ16" s="86"/>
      <c r="GQK16" s="86"/>
      <c r="GQL16" s="86"/>
      <c r="GQM16" s="86"/>
      <c r="GQN16" s="86"/>
      <c r="GQO16" s="86"/>
      <c r="GQP16" s="86"/>
      <c r="GQQ16" s="86"/>
      <c r="GQR16" s="86"/>
      <c r="GQS16" s="86"/>
      <c r="GQT16" s="86"/>
      <c r="GQU16" s="86"/>
      <c r="GQV16" s="86"/>
      <c r="GQW16" s="86"/>
      <c r="GQX16" s="86"/>
      <c r="GQY16" s="86"/>
      <c r="GQZ16" s="86"/>
      <c r="GRA16" s="86"/>
      <c r="GRB16" s="86"/>
      <c r="GRC16" s="86"/>
      <c r="GRD16" s="86"/>
      <c r="GRE16" s="86"/>
      <c r="GRF16" s="86"/>
      <c r="GRG16" s="86"/>
      <c r="GRH16" s="86"/>
      <c r="GRI16" s="86"/>
      <c r="GRJ16" s="86"/>
      <c r="GRK16" s="86"/>
      <c r="GRL16" s="86"/>
      <c r="GRM16" s="86"/>
      <c r="GRN16" s="86"/>
      <c r="GRO16" s="86"/>
      <c r="GRP16" s="86"/>
      <c r="GRQ16" s="86"/>
      <c r="GRR16" s="86"/>
      <c r="GRS16" s="86"/>
      <c r="GRT16" s="86"/>
      <c r="GRU16" s="86"/>
      <c r="GRV16" s="86"/>
      <c r="GRW16" s="86"/>
      <c r="GRX16" s="86"/>
      <c r="GRY16" s="86"/>
      <c r="GRZ16" s="86"/>
      <c r="GSA16" s="86"/>
      <c r="GSB16" s="86"/>
      <c r="GSC16" s="86"/>
      <c r="GSD16" s="86"/>
      <c r="GSE16" s="86"/>
      <c r="GSF16" s="86"/>
      <c r="GSG16" s="86"/>
      <c r="GSH16" s="86"/>
      <c r="GSI16" s="86"/>
      <c r="GSJ16" s="86"/>
      <c r="GSK16" s="86"/>
      <c r="GSL16" s="86"/>
      <c r="GSM16" s="86"/>
      <c r="GSN16" s="86"/>
      <c r="GSO16" s="86"/>
      <c r="GSP16" s="86"/>
      <c r="GSQ16" s="86"/>
      <c r="GSR16" s="86"/>
      <c r="GSS16" s="86"/>
      <c r="GST16" s="86"/>
      <c r="GSU16" s="86"/>
      <c r="GSV16" s="86"/>
      <c r="GSW16" s="86"/>
      <c r="GSX16" s="86"/>
      <c r="GSY16" s="86"/>
      <c r="GSZ16" s="86"/>
      <c r="GTA16" s="86"/>
      <c r="GTB16" s="86"/>
      <c r="GTC16" s="86"/>
      <c r="GTD16" s="86"/>
      <c r="GTE16" s="86"/>
      <c r="GTF16" s="86"/>
      <c r="GTG16" s="86"/>
      <c r="GTH16" s="86"/>
      <c r="GTI16" s="86"/>
      <c r="GTJ16" s="86"/>
      <c r="GTK16" s="86"/>
      <c r="GTL16" s="86"/>
      <c r="GTM16" s="86"/>
      <c r="GTN16" s="86"/>
      <c r="GTO16" s="86"/>
      <c r="GTP16" s="86"/>
      <c r="GTQ16" s="86"/>
      <c r="GTR16" s="86"/>
      <c r="GTS16" s="86"/>
      <c r="GTT16" s="86"/>
      <c r="GTU16" s="86"/>
      <c r="GTV16" s="86"/>
      <c r="GTW16" s="86"/>
      <c r="GTX16" s="86"/>
      <c r="GTY16" s="86"/>
      <c r="GTZ16" s="86"/>
      <c r="GUA16" s="86"/>
      <c r="GUB16" s="86"/>
      <c r="GUC16" s="86"/>
      <c r="GUD16" s="86"/>
      <c r="GUE16" s="86"/>
      <c r="GUF16" s="86"/>
      <c r="GUG16" s="86"/>
      <c r="GUH16" s="86"/>
      <c r="GUI16" s="86"/>
      <c r="GUJ16" s="86"/>
      <c r="GUK16" s="86"/>
      <c r="GUL16" s="86"/>
      <c r="GUM16" s="86"/>
      <c r="GUN16" s="86"/>
      <c r="GUO16" s="86"/>
      <c r="GUP16" s="86"/>
      <c r="GUQ16" s="86"/>
      <c r="GUR16" s="86"/>
      <c r="GUS16" s="86"/>
      <c r="GUT16" s="86"/>
      <c r="GUU16" s="86"/>
      <c r="GUV16" s="86"/>
      <c r="GUW16" s="86"/>
      <c r="GUX16" s="86"/>
      <c r="GUY16" s="86"/>
      <c r="GUZ16" s="86"/>
      <c r="GVA16" s="86"/>
      <c r="GVB16" s="86"/>
      <c r="GVC16" s="86"/>
      <c r="GVD16" s="86"/>
      <c r="GVE16" s="86"/>
      <c r="GVF16" s="86"/>
      <c r="GVG16" s="86"/>
      <c r="GVH16" s="86"/>
      <c r="GVI16" s="86"/>
      <c r="GVJ16" s="86"/>
      <c r="GVK16" s="86"/>
      <c r="GVL16" s="86"/>
      <c r="GVM16" s="86"/>
      <c r="GVN16" s="86"/>
      <c r="GVO16" s="86"/>
      <c r="GVP16" s="86"/>
      <c r="GVQ16" s="86"/>
      <c r="GVR16" s="86"/>
      <c r="GVS16" s="86"/>
      <c r="GVT16" s="86"/>
      <c r="GVU16" s="86"/>
      <c r="GVV16" s="86"/>
      <c r="GVW16" s="86"/>
      <c r="GVX16" s="86"/>
      <c r="GVY16" s="86"/>
      <c r="GVZ16" s="86"/>
      <c r="GWA16" s="86"/>
      <c r="GWB16" s="86"/>
      <c r="GWC16" s="86"/>
      <c r="GWD16" s="86"/>
      <c r="GWE16" s="86"/>
      <c r="GWF16" s="86"/>
      <c r="GWG16" s="86"/>
      <c r="GWH16" s="86"/>
      <c r="GWI16" s="86"/>
      <c r="GWJ16" s="86"/>
      <c r="GWK16" s="86"/>
      <c r="GWL16" s="86"/>
      <c r="GWM16" s="86"/>
      <c r="GWN16" s="86"/>
      <c r="GWO16" s="86"/>
      <c r="GWP16" s="86"/>
      <c r="GWQ16" s="86"/>
      <c r="GWR16" s="86"/>
      <c r="GWS16" s="86"/>
      <c r="GWT16" s="86"/>
      <c r="GWU16" s="86"/>
      <c r="GWV16" s="86"/>
      <c r="GWW16" s="86"/>
      <c r="GWX16" s="86"/>
      <c r="GWY16" s="86"/>
      <c r="GWZ16" s="86"/>
      <c r="GXA16" s="86"/>
      <c r="GXB16" s="86"/>
      <c r="GXC16" s="86"/>
      <c r="GXD16" s="86"/>
      <c r="GXE16" s="86"/>
      <c r="GXF16" s="86"/>
      <c r="GXG16" s="86"/>
      <c r="GXH16" s="86"/>
      <c r="GXI16" s="86"/>
      <c r="GXJ16" s="86"/>
      <c r="GXK16" s="86"/>
      <c r="GXL16" s="86"/>
      <c r="GXM16" s="86"/>
      <c r="GXN16" s="86"/>
      <c r="GXO16" s="86"/>
      <c r="GXP16" s="86"/>
      <c r="GXQ16" s="86"/>
      <c r="GXR16" s="86"/>
      <c r="GXS16" s="86"/>
      <c r="GXT16" s="86"/>
      <c r="GXU16" s="86"/>
      <c r="GXV16" s="86"/>
      <c r="GXW16" s="86"/>
      <c r="GXX16" s="86"/>
      <c r="GXY16" s="86"/>
      <c r="GXZ16" s="86"/>
      <c r="GYA16" s="86"/>
      <c r="GYB16" s="86"/>
      <c r="GYC16" s="86"/>
      <c r="GYD16" s="86"/>
      <c r="GYE16" s="86"/>
      <c r="GYF16" s="86"/>
      <c r="GYG16" s="86"/>
      <c r="GYH16" s="86"/>
      <c r="GYI16" s="86"/>
      <c r="GYJ16" s="86"/>
      <c r="GYK16" s="86"/>
      <c r="GYL16" s="86"/>
      <c r="GYM16" s="86"/>
      <c r="GYN16" s="86"/>
      <c r="GYO16" s="86"/>
      <c r="GYP16" s="86"/>
      <c r="GYQ16" s="86"/>
      <c r="GYR16" s="86"/>
      <c r="GYS16" s="86"/>
      <c r="GYT16" s="86"/>
      <c r="GYU16" s="86"/>
      <c r="GYV16" s="86"/>
      <c r="GYW16" s="86"/>
      <c r="GYX16" s="86"/>
      <c r="GYY16" s="86"/>
      <c r="GYZ16" s="86"/>
      <c r="GZA16" s="86"/>
      <c r="GZB16" s="86"/>
      <c r="GZC16" s="86"/>
      <c r="GZD16" s="86"/>
      <c r="GZE16" s="86"/>
      <c r="GZF16" s="86"/>
      <c r="GZG16" s="86"/>
      <c r="GZH16" s="86"/>
      <c r="GZI16" s="86"/>
      <c r="GZJ16" s="86"/>
      <c r="GZK16" s="86"/>
      <c r="GZL16" s="86"/>
      <c r="GZM16" s="86"/>
      <c r="GZN16" s="86"/>
      <c r="GZO16" s="86"/>
      <c r="GZP16" s="86"/>
      <c r="GZQ16" s="86"/>
      <c r="GZR16" s="86"/>
      <c r="GZS16" s="86"/>
      <c r="GZT16" s="86"/>
      <c r="GZU16" s="86"/>
      <c r="GZV16" s="86"/>
      <c r="GZW16" s="86"/>
      <c r="GZX16" s="86"/>
      <c r="GZY16" s="86"/>
      <c r="GZZ16" s="86"/>
      <c r="HAA16" s="86"/>
      <c r="HAB16" s="86"/>
      <c r="HAC16" s="86"/>
      <c r="HAD16" s="86"/>
      <c r="HAE16" s="86"/>
      <c r="HAF16" s="86"/>
      <c r="HAG16" s="86"/>
      <c r="HAH16" s="86"/>
      <c r="HAI16" s="86"/>
      <c r="HAJ16" s="86"/>
      <c r="HAK16" s="86"/>
      <c r="HAL16" s="86"/>
      <c r="HAM16" s="86"/>
      <c r="HAN16" s="86"/>
      <c r="HAO16" s="86"/>
      <c r="HAP16" s="86"/>
      <c r="HAQ16" s="86"/>
      <c r="HAR16" s="86"/>
      <c r="HAS16" s="86"/>
      <c r="HAT16" s="86"/>
      <c r="HAU16" s="86"/>
      <c r="HAV16" s="86"/>
      <c r="HAW16" s="86"/>
      <c r="HAX16" s="86"/>
      <c r="HAY16" s="86"/>
      <c r="HAZ16" s="86"/>
      <c r="HBA16" s="86"/>
      <c r="HBB16" s="86"/>
      <c r="HBC16" s="86"/>
      <c r="HBD16" s="86"/>
      <c r="HBE16" s="86"/>
      <c r="HBF16" s="86"/>
      <c r="HBG16" s="86"/>
      <c r="HBH16" s="86"/>
      <c r="HBI16" s="86"/>
      <c r="HBJ16" s="86"/>
      <c r="HBK16" s="86"/>
      <c r="HBL16" s="86"/>
      <c r="HBM16" s="86"/>
      <c r="HBN16" s="86"/>
      <c r="HBO16" s="86"/>
      <c r="HBP16" s="86"/>
      <c r="HBQ16" s="86"/>
      <c r="HBR16" s="86"/>
      <c r="HBS16" s="86"/>
      <c r="HBT16" s="86"/>
      <c r="HBU16" s="86"/>
      <c r="HBV16" s="86"/>
      <c r="HBW16" s="86"/>
      <c r="HBX16" s="86"/>
      <c r="HBY16" s="86"/>
      <c r="HBZ16" s="86"/>
      <c r="HCA16" s="86"/>
      <c r="HCB16" s="86"/>
      <c r="HCC16" s="86"/>
      <c r="HCD16" s="86"/>
      <c r="HCE16" s="86"/>
      <c r="HCF16" s="86"/>
      <c r="HCG16" s="86"/>
      <c r="HCH16" s="86"/>
      <c r="HCI16" s="86"/>
      <c r="HCJ16" s="86"/>
      <c r="HCK16" s="86"/>
      <c r="HCL16" s="86"/>
      <c r="HCM16" s="86"/>
      <c r="HCN16" s="86"/>
      <c r="HCO16" s="86"/>
      <c r="HCP16" s="86"/>
      <c r="HCQ16" s="86"/>
      <c r="HCR16" s="86"/>
      <c r="HCS16" s="86"/>
      <c r="HCT16" s="86"/>
      <c r="HCU16" s="86"/>
      <c r="HCV16" s="86"/>
      <c r="HCW16" s="86"/>
      <c r="HCX16" s="86"/>
      <c r="HCY16" s="86"/>
      <c r="HCZ16" s="86"/>
      <c r="HDA16" s="86"/>
      <c r="HDB16" s="86"/>
      <c r="HDC16" s="86"/>
      <c r="HDD16" s="86"/>
      <c r="HDE16" s="86"/>
      <c r="HDF16" s="86"/>
      <c r="HDG16" s="86"/>
      <c r="HDH16" s="86"/>
      <c r="HDI16" s="86"/>
      <c r="HDJ16" s="86"/>
      <c r="HDK16" s="86"/>
      <c r="HDL16" s="86"/>
      <c r="HDM16" s="86"/>
      <c r="HDN16" s="86"/>
      <c r="HDO16" s="86"/>
      <c r="HDP16" s="86"/>
      <c r="HDQ16" s="86"/>
      <c r="HDR16" s="86"/>
      <c r="HDS16" s="86"/>
      <c r="HDT16" s="86"/>
      <c r="HDU16" s="86"/>
      <c r="HDV16" s="86"/>
      <c r="HDW16" s="86"/>
      <c r="HDX16" s="86"/>
      <c r="HDY16" s="86"/>
      <c r="HDZ16" s="86"/>
      <c r="HEA16" s="86"/>
      <c r="HEB16" s="86"/>
      <c r="HEC16" s="86"/>
      <c r="HED16" s="86"/>
      <c r="HEE16" s="86"/>
      <c r="HEF16" s="86"/>
      <c r="HEG16" s="86"/>
      <c r="HEH16" s="86"/>
      <c r="HEI16" s="86"/>
      <c r="HEJ16" s="86"/>
      <c r="HEK16" s="86"/>
      <c r="HEL16" s="86"/>
      <c r="HEM16" s="86"/>
      <c r="HEN16" s="86"/>
      <c r="HEO16" s="86"/>
      <c r="HEP16" s="86"/>
      <c r="HEQ16" s="86"/>
      <c r="HER16" s="86"/>
      <c r="HES16" s="86"/>
      <c r="HET16" s="86"/>
      <c r="HEU16" s="86"/>
      <c r="HEV16" s="86"/>
      <c r="HEW16" s="86"/>
      <c r="HEX16" s="86"/>
      <c r="HEY16" s="86"/>
      <c r="HEZ16" s="86"/>
      <c r="HFA16" s="86"/>
      <c r="HFB16" s="86"/>
      <c r="HFC16" s="86"/>
      <c r="HFD16" s="86"/>
      <c r="HFE16" s="86"/>
      <c r="HFF16" s="86"/>
      <c r="HFG16" s="86"/>
      <c r="HFH16" s="86"/>
      <c r="HFI16" s="86"/>
      <c r="HFJ16" s="86"/>
      <c r="HFK16" s="86"/>
      <c r="HFL16" s="86"/>
      <c r="HFM16" s="86"/>
      <c r="HFN16" s="86"/>
      <c r="HFO16" s="86"/>
      <c r="HFP16" s="86"/>
      <c r="HFQ16" s="86"/>
      <c r="HFR16" s="86"/>
      <c r="HFS16" s="86"/>
      <c r="HFT16" s="86"/>
      <c r="HFU16" s="86"/>
      <c r="HFV16" s="86"/>
      <c r="HFW16" s="86"/>
      <c r="HFX16" s="86"/>
      <c r="HFY16" s="86"/>
      <c r="HFZ16" s="86"/>
      <c r="HGA16" s="86"/>
      <c r="HGB16" s="86"/>
      <c r="HGC16" s="86"/>
      <c r="HGD16" s="86"/>
      <c r="HGE16" s="86"/>
      <c r="HGF16" s="86"/>
      <c r="HGG16" s="86"/>
      <c r="HGH16" s="86"/>
      <c r="HGI16" s="86"/>
      <c r="HGJ16" s="86"/>
      <c r="HGK16" s="86"/>
      <c r="HGL16" s="86"/>
      <c r="HGM16" s="86"/>
      <c r="HGN16" s="86"/>
      <c r="HGO16" s="86"/>
      <c r="HGP16" s="86"/>
      <c r="HGQ16" s="86"/>
      <c r="HGR16" s="86"/>
      <c r="HGS16" s="86"/>
      <c r="HGT16" s="86"/>
      <c r="HGU16" s="86"/>
      <c r="HGV16" s="86"/>
      <c r="HGW16" s="86"/>
      <c r="HGX16" s="86"/>
      <c r="HGY16" s="86"/>
      <c r="HGZ16" s="86"/>
      <c r="HHA16" s="86"/>
      <c r="HHB16" s="86"/>
      <c r="HHC16" s="86"/>
      <c r="HHD16" s="86"/>
      <c r="HHE16" s="86"/>
      <c r="HHF16" s="86"/>
      <c r="HHG16" s="86"/>
      <c r="HHH16" s="86"/>
      <c r="HHI16" s="86"/>
      <c r="HHJ16" s="86"/>
      <c r="HHK16" s="86"/>
      <c r="HHL16" s="86"/>
      <c r="HHM16" s="86"/>
      <c r="HHN16" s="86"/>
      <c r="HHO16" s="86"/>
      <c r="HHP16" s="86"/>
      <c r="HHQ16" s="86"/>
      <c r="HHR16" s="86"/>
      <c r="HHS16" s="86"/>
      <c r="HHT16" s="86"/>
      <c r="HHU16" s="86"/>
      <c r="HHV16" s="86"/>
      <c r="HHW16" s="86"/>
      <c r="HHX16" s="86"/>
      <c r="HHY16" s="86"/>
      <c r="HHZ16" s="86"/>
      <c r="HIA16" s="86"/>
      <c r="HIB16" s="86"/>
      <c r="HIC16" s="86"/>
      <c r="HID16" s="86"/>
      <c r="HIE16" s="86"/>
      <c r="HIF16" s="86"/>
      <c r="HIG16" s="86"/>
      <c r="HIH16" s="86"/>
      <c r="HII16" s="86"/>
      <c r="HIJ16" s="86"/>
      <c r="HIK16" s="86"/>
      <c r="HIL16" s="86"/>
      <c r="HIM16" s="86"/>
      <c r="HIN16" s="86"/>
      <c r="HIO16" s="86"/>
      <c r="HIP16" s="86"/>
      <c r="HIQ16" s="86"/>
      <c r="HIR16" s="86"/>
      <c r="HIS16" s="86"/>
      <c r="HIT16" s="86"/>
      <c r="HIU16" s="86"/>
      <c r="HIV16" s="86"/>
      <c r="HIW16" s="86"/>
      <c r="HIX16" s="86"/>
      <c r="HIY16" s="86"/>
      <c r="HIZ16" s="86"/>
      <c r="HJA16" s="86"/>
      <c r="HJB16" s="86"/>
      <c r="HJC16" s="86"/>
      <c r="HJD16" s="86"/>
      <c r="HJE16" s="86"/>
      <c r="HJF16" s="86"/>
      <c r="HJG16" s="86"/>
      <c r="HJH16" s="86"/>
      <c r="HJI16" s="86"/>
      <c r="HJJ16" s="86"/>
      <c r="HJK16" s="86"/>
      <c r="HJL16" s="86"/>
      <c r="HJM16" s="86"/>
      <c r="HJN16" s="86"/>
      <c r="HJO16" s="86"/>
      <c r="HJP16" s="86"/>
      <c r="HJQ16" s="86"/>
      <c r="HJR16" s="86"/>
      <c r="HJS16" s="86"/>
      <c r="HJT16" s="86"/>
      <c r="HJU16" s="86"/>
      <c r="HJV16" s="86"/>
      <c r="HJW16" s="86"/>
      <c r="HJX16" s="86"/>
      <c r="HJY16" s="86"/>
      <c r="HJZ16" s="86"/>
      <c r="HKA16" s="86"/>
      <c r="HKB16" s="86"/>
      <c r="HKC16" s="86"/>
      <c r="HKD16" s="86"/>
      <c r="HKE16" s="86"/>
      <c r="HKF16" s="86"/>
      <c r="HKG16" s="86"/>
      <c r="HKH16" s="86"/>
      <c r="HKI16" s="86"/>
      <c r="HKJ16" s="86"/>
      <c r="HKK16" s="86"/>
      <c r="HKL16" s="86"/>
      <c r="HKM16" s="86"/>
      <c r="HKN16" s="86"/>
      <c r="HKO16" s="86"/>
      <c r="HKP16" s="86"/>
      <c r="HKQ16" s="86"/>
      <c r="HKR16" s="86"/>
      <c r="HKS16" s="86"/>
      <c r="HKT16" s="86"/>
      <c r="HKU16" s="86"/>
      <c r="HKV16" s="86"/>
      <c r="HKW16" s="86"/>
      <c r="HKX16" s="86"/>
      <c r="HKY16" s="86"/>
      <c r="HKZ16" s="86"/>
      <c r="HLA16" s="86"/>
      <c r="HLB16" s="86"/>
      <c r="HLC16" s="86"/>
      <c r="HLD16" s="86"/>
      <c r="HLE16" s="86"/>
      <c r="HLF16" s="86"/>
      <c r="HLG16" s="86"/>
      <c r="HLH16" s="86"/>
      <c r="HLI16" s="86"/>
      <c r="HLJ16" s="86"/>
      <c r="HLK16" s="86"/>
      <c r="HLL16" s="86"/>
      <c r="HLM16" s="86"/>
      <c r="HLN16" s="86"/>
      <c r="HLO16" s="86"/>
      <c r="HLP16" s="86"/>
      <c r="HLQ16" s="86"/>
      <c r="HLR16" s="86"/>
      <c r="HLS16" s="86"/>
      <c r="HLT16" s="86"/>
      <c r="HLU16" s="86"/>
      <c r="HLV16" s="86"/>
      <c r="HLW16" s="86"/>
      <c r="HLX16" s="86"/>
      <c r="HLY16" s="86"/>
      <c r="HLZ16" s="86"/>
      <c r="HMA16" s="86"/>
      <c r="HMB16" s="86"/>
      <c r="HMC16" s="86"/>
      <c r="HMD16" s="86"/>
      <c r="HME16" s="86"/>
      <c r="HMF16" s="86"/>
      <c r="HMG16" s="86"/>
      <c r="HMH16" s="86"/>
      <c r="HMI16" s="86"/>
      <c r="HMJ16" s="86"/>
      <c r="HMK16" s="86"/>
      <c r="HML16" s="86"/>
      <c r="HMM16" s="86"/>
      <c r="HMN16" s="86"/>
      <c r="HMO16" s="86"/>
      <c r="HMP16" s="86"/>
      <c r="HMQ16" s="86"/>
      <c r="HMR16" s="86"/>
      <c r="HMS16" s="86"/>
      <c r="HMT16" s="86"/>
      <c r="HMU16" s="86"/>
      <c r="HMV16" s="86"/>
      <c r="HMW16" s="86"/>
      <c r="HMX16" s="86"/>
      <c r="HMY16" s="86"/>
      <c r="HMZ16" s="86"/>
      <c r="HNA16" s="86"/>
      <c r="HNB16" s="86"/>
      <c r="HNC16" s="86"/>
      <c r="HND16" s="86"/>
      <c r="HNE16" s="86"/>
      <c r="HNF16" s="86"/>
      <c r="HNG16" s="86"/>
      <c r="HNH16" s="86"/>
      <c r="HNI16" s="86"/>
      <c r="HNJ16" s="86"/>
      <c r="HNK16" s="86"/>
      <c r="HNL16" s="86"/>
      <c r="HNM16" s="86"/>
      <c r="HNN16" s="86"/>
      <c r="HNO16" s="86"/>
      <c r="HNP16" s="86"/>
      <c r="HNQ16" s="86"/>
      <c r="HNR16" s="86"/>
      <c r="HNS16" s="86"/>
      <c r="HNT16" s="86"/>
      <c r="HNU16" s="86"/>
      <c r="HNV16" s="86"/>
      <c r="HNW16" s="86"/>
      <c r="HNX16" s="86"/>
      <c r="HNY16" s="86"/>
      <c r="HNZ16" s="86"/>
      <c r="HOA16" s="86"/>
      <c r="HOB16" s="86"/>
      <c r="HOC16" s="86"/>
      <c r="HOD16" s="86"/>
      <c r="HOE16" s="86"/>
      <c r="HOF16" s="86"/>
      <c r="HOG16" s="86"/>
      <c r="HOH16" s="86"/>
      <c r="HOI16" s="86"/>
      <c r="HOJ16" s="86"/>
      <c r="HOK16" s="86"/>
      <c r="HOL16" s="86"/>
      <c r="HOM16" s="86"/>
      <c r="HON16" s="86"/>
      <c r="HOO16" s="86"/>
      <c r="HOP16" s="86"/>
      <c r="HOQ16" s="86"/>
      <c r="HOR16" s="86"/>
      <c r="HOS16" s="86"/>
      <c r="HOT16" s="86"/>
      <c r="HOU16" s="86"/>
      <c r="HOV16" s="86"/>
      <c r="HOW16" s="86"/>
      <c r="HOX16" s="86"/>
      <c r="HOY16" s="86"/>
      <c r="HOZ16" s="86"/>
      <c r="HPA16" s="86"/>
      <c r="HPB16" s="86"/>
      <c r="HPC16" s="86"/>
      <c r="HPD16" s="86"/>
      <c r="HPE16" s="86"/>
      <c r="HPF16" s="86"/>
      <c r="HPG16" s="86"/>
      <c r="HPH16" s="86"/>
      <c r="HPI16" s="86"/>
      <c r="HPJ16" s="86"/>
      <c r="HPK16" s="86"/>
      <c r="HPL16" s="86"/>
      <c r="HPM16" s="86"/>
      <c r="HPN16" s="86"/>
      <c r="HPO16" s="86"/>
      <c r="HPP16" s="86"/>
      <c r="HPQ16" s="86"/>
      <c r="HPR16" s="86"/>
      <c r="HPS16" s="86"/>
      <c r="HPT16" s="86"/>
      <c r="HPU16" s="86"/>
      <c r="HPV16" s="86"/>
      <c r="HPW16" s="86"/>
      <c r="HPX16" s="86"/>
      <c r="HPY16" s="86"/>
      <c r="HPZ16" s="86"/>
      <c r="HQA16" s="86"/>
      <c r="HQB16" s="86"/>
      <c r="HQC16" s="86"/>
      <c r="HQD16" s="86"/>
      <c r="HQE16" s="86"/>
      <c r="HQF16" s="86"/>
      <c r="HQG16" s="86"/>
      <c r="HQH16" s="86"/>
      <c r="HQI16" s="86"/>
      <c r="HQJ16" s="86"/>
      <c r="HQK16" s="86"/>
      <c r="HQL16" s="86"/>
      <c r="HQM16" s="86"/>
      <c r="HQN16" s="86"/>
      <c r="HQO16" s="86"/>
      <c r="HQP16" s="86"/>
      <c r="HQQ16" s="86"/>
      <c r="HQR16" s="86"/>
      <c r="HQS16" s="86"/>
      <c r="HQT16" s="86"/>
      <c r="HQU16" s="86"/>
      <c r="HQV16" s="86"/>
      <c r="HQW16" s="86"/>
      <c r="HQX16" s="86"/>
      <c r="HQY16" s="86"/>
      <c r="HQZ16" s="86"/>
      <c r="HRA16" s="86"/>
      <c r="HRB16" s="86"/>
      <c r="HRC16" s="86"/>
      <c r="HRD16" s="86"/>
      <c r="HRE16" s="86"/>
      <c r="HRF16" s="86"/>
      <c r="HRG16" s="86"/>
      <c r="HRH16" s="86"/>
      <c r="HRI16" s="86"/>
      <c r="HRJ16" s="86"/>
      <c r="HRK16" s="86"/>
      <c r="HRL16" s="86"/>
      <c r="HRM16" s="86"/>
      <c r="HRN16" s="86"/>
      <c r="HRO16" s="86"/>
      <c r="HRP16" s="86"/>
      <c r="HRQ16" s="86"/>
      <c r="HRR16" s="86"/>
      <c r="HRS16" s="86"/>
      <c r="HRT16" s="86"/>
      <c r="HRU16" s="86"/>
      <c r="HRV16" s="86"/>
      <c r="HRW16" s="86"/>
      <c r="HRX16" s="86"/>
      <c r="HRY16" s="86"/>
      <c r="HRZ16" s="86"/>
      <c r="HSA16" s="86"/>
      <c r="HSB16" s="86"/>
      <c r="HSC16" s="86"/>
      <c r="HSD16" s="86"/>
      <c r="HSE16" s="86"/>
      <c r="HSF16" s="86"/>
      <c r="HSG16" s="86"/>
      <c r="HSH16" s="86"/>
      <c r="HSI16" s="86"/>
      <c r="HSJ16" s="86"/>
      <c r="HSK16" s="86"/>
      <c r="HSL16" s="86"/>
      <c r="HSM16" s="86"/>
      <c r="HSN16" s="86"/>
      <c r="HSO16" s="86"/>
      <c r="HSP16" s="86"/>
      <c r="HSQ16" s="86"/>
      <c r="HSR16" s="86"/>
      <c r="HSS16" s="86"/>
      <c r="HST16" s="86"/>
      <c r="HSU16" s="86"/>
      <c r="HSV16" s="86"/>
      <c r="HSW16" s="86"/>
      <c r="HSX16" s="86"/>
      <c r="HSY16" s="86"/>
      <c r="HSZ16" s="86"/>
      <c r="HTA16" s="86"/>
      <c r="HTB16" s="86"/>
      <c r="HTC16" s="86"/>
      <c r="HTD16" s="86"/>
      <c r="HTE16" s="86"/>
      <c r="HTF16" s="86"/>
      <c r="HTG16" s="86"/>
      <c r="HTH16" s="86"/>
      <c r="HTI16" s="86"/>
      <c r="HTJ16" s="86"/>
      <c r="HTK16" s="86"/>
      <c r="HTL16" s="86"/>
      <c r="HTM16" s="86"/>
      <c r="HTN16" s="86"/>
      <c r="HTO16" s="86"/>
      <c r="HTP16" s="86"/>
      <c r="HTQ16" s="86"/>
      <c r="HTR16" s="86"/>
      <c r="HTS16" s="86"/>
      <c r="HTT16" s="86"/>
      <c r="HTU16" s="86"/>
      <c r="HTV16" s="86"/>
      <c r="HTW16" s="86"/>
      <c r="HTX16" s="86"/>
      <c r="HTY16" s="86"/>
      <c r="HTZ16" s="86"/>
      <c r="HUA16" s="86"/>
      <c r="HUB16" s="86"/>
      <c r="HUC16" s="86"/>
      <c r="HUD16" s="86"/>
      <c r="HUE16" s="86"/>
      <c r="HUF16" s="86"/>
      <c r="HUG16" s="86"/>
      <c r="HUH16" s="86"/>
      <c r="HUI16" s="86"/>
      <c r="HUJ16" s="86"/>
      <c r="HUK16" s="86"/>
      <c r="HUL16" s="86"/>
      <c r="HUM16" s="86"/>
      <c r="HUN16" s="86"/>
      <c r="HUO16" s="86"/>
      <c r="HUP16" s="86"/>
      <c r="HUQ16" s="86"/>
      <c r="HUR16" s="86"/>
      <c r="HUS16" s="86"/>
      <c r="HUT16" s="86"/>
      <c r="HUU16" s="86"/>
      <c r="HUV16" s="86"/>
      <c r="HUW16" s="86"/>
      <c r="HUX16" s="86"/>
      <c r="HUY16" s="86"/>
      <c r="HUZ16" s="86"/>
      <c r="HVA16" s="86"/>
      <c r="HVB16" s="86"/>
      <c r="HVC16" s="86"/>
      <c r="HVD16" s="86"/>
      <c r="HVE16" s="86"/>
      <c r="HVF16" s="86"/>
      <c r="HVG16" s="86"/>
      <c r="HVH16" s="86"/>
      <c r="HVI16" s="86"/>
      <c r="HVJ16" s="86"/>
      <c r="HVK16" s="86"/>
      <c r="HVL16" s="86"/>
      <c r="HVM16" s="86"/>
      <c r="HVN16" s="86"/>
      <c r="HVO16" s="86"/>
      <c r="HVP16" s="86"/>
      <c r="HVQ16" s="86"/>
      <c r="HVR16" s="86"/>
      <c r="HVS16" s="86"/>
      <c r="HVT16" s="86"/>
      <c r="HVU16" s="86"/>
      <c r="HVV16" s="86"/>
      <c r="HVW16" s="86"/>
      <c r="HVX16" s="86"/>
      <c r="HVY16" s="86"/>
      <c r="HVZ16" s="86"/>
      <c r="HWA16" s="86"/>
      <c r="HWB16" s="86"/>
      <c r="HWC16" s="86"/>
      <c r="HWD16" s="86"/>
      <c r="HWE16" s="86"/>
      <c r="HWF16" s="86"/>
      <c r="HWG16" s="86"/>
      <c r="HWH16" s="86"/>
      <c r="HWI16" s="86"/>
      <c r="HWJ16" s="86"/>
      <c r="HWK16" s="86"/>
      <c r="HWL16" s="86"/>
      <c r="HWM16" s="86"/>
      <c r="HWN16" s="86"/>
      <c r="HWO16" s="86"/>
      <c r="HWP16" s="86"/>
      <c r="HWQ16" s="86"/>
      <c r="HWR16" s="86"/>
      <c r="HWS16" s="86"/>
      <c r="HWT16" s="86"/>
      <c r="HWU16" s="86"/>
      <c r="HWV16" s="86"/>
      <c r="HWW16" s="86"/>
      <c r="HWX16" s="86"/>
      <c r="HWY16" s="86"/>
      <c r="HWZ16" s="86"/>
      <c r="HXA16" s="86"/>
      <c r="HXB16" s="86"/>
      <c r="HXC16" s="86"/>
      <c r="HXD16" s="86"/>
      <c r="HXE16" s="86"/>
      <c r="HXF16" s="86"/>
      <c r="HXG16" s="86"/>
      <c r="HXH16" s="86"/>
      <c r="HXI16" s="86"/>
      <c r="HXJ16" s="86"/>
      <c r="HXK16" s="86"/>
      <c r="HXL16" s="86"/>
      <c r="HXM16" s="86"/>
      <c r="HXN16" s="86"/>
      <c r="HXO16" s="86"/>
      <c r="HXP16" s="86"/>
      <c r="HXQ16" s="86"/>
      <c r="HXR16" s="86"/>
      <c r="HXS16" s="86"/>
      <c r="HXT16" s="86"/>
      <c r="HXU16" s="86"/>
      <c r="HXV16" s="86"/>
      <c r="HXW16" s="86"/>
      <c r="HXX16" s="86"/>
      <c r="HXY16" s="86"/>
      <c r="HXZ16" s="86"/>
      <c r="HYA16" s="86"/>
      <c r="HYB16" s="86"/>
      <c r="HYC16" s="86"/>
      <c r="HYD16" s="86"/>
      <c r="HYE16" s="86"/>
      <c r="HYF16" s="86"/>
      <c r="HYG16" s="86"/>
      <c r="HYH16" s="86"/>
      <c r="HYI16" s="86"/>
      <c r="HYJ16" s="86"/>
      <c r="HYK16" s="86"/>
      <c r="HYL16" s="86"/>
      <c r="HYM16" s="86"/>
      <c r="HYN16" s="86"/>
      <c r="HYO16" s="86"/>
      <c r="HYP16" s="86"/>
      <c r="HYQ16" s="86"/>
      <c r="HYR16" s="86"/>
      <c r="HYS16" s="86"/>
      <c r="HYT16" s="86"/>
      <c r="HYU16" s="86"/>
      <c r="HYV16" s="86"/>
      <c r="HYW16" s="86"/>
      <c r="HYX16" s="86"/>
      <c r="HYY16" s="86"/>
      <c r="HYZ16" s="86"/>
      <c r="HZA16" s="86"/>
      <c r="HZB16" s="86"/>
      <c r="HZC16" s="86"/>
      <c r="HZD16" s="86"/>
      <c r="HZE16" s="86"/>
      <c r="HZF16" s="86"/>
      <c r="HZG16" s="86"/>
      <c r="HZH16" s="86"/>
      <c r="HZI16" s="86"/>
      <c r="HZJ16" s="86"/>
      <c r="HZK16" s="86"/>
      <c r="HZL16" s="86"/>
      <c r="HZM16" s="86"/>
      <c r="HZN16" s="86"/>
      <c r="HZO16" s="86"/>
      <c r="HZP16" s="86"/>
      <c r="HZQ16" s="86"/>
      <c r="HZR16" s="86"/>
      <c r="HZS16" s="86"/>
      <c r="HZT16" s="86"/>
      <c r="HZU16" s="86"/>
      <c r="HZV16" s="86"/>
      <c r="HZW16" s="86"/>
      <c r="HZX16" s="86"/>
      <c r="HZY16" s="86"/>
      <c r="HZZ16" s="86"/>
      <c r="IAA16" s="86"/>
      <c r="IAB16" s="86"/>
      <c r="IAC16" s="86"/>
      <c r="IAD16" s="86"/>
      <c r="IAE16" s="86"/>
      <c r="IAF16" s="86"/>
      <c r="IAG16" s="86"/>
      <c r="IAH16" s="86"/>
      <c r="IAI16" s="86"/>
      <c r="IAJ16" s="86"/>
      <c r="IAK16" s="86"/>
      <c r="IAL16" s="86"/>
      <c r="IAM16" s="86"/>
      <c r="IAN16" s="86"/>
      <c r="IAO16" s="86"/>
      <c r="IAP16" s="86"/>
      <c r="IAQ16" s="86"/>
      <c r="IAR16" s="86"/>
      <c r="IAS16" s="86"/>
      <c r="IAT16" s="86"/>
      <c r="IAU16" s="86"/>
      <c r="IAV16" s="86"/>
      <c r="IAW16" s="86"/>
      <c r="IAX16" s="86"/>
      <c r="IAY16" s="86"/>
      <c r="IAZ16" s="86"/>
      <c r="IBA16" s="86"/>
      <c r="IBB16" s="86"/>
      <c r="IBC16" s="86"/>
      <c r="IBD16" s="86"/>
      <c r="IBE16" s="86"/>
      <c r="IBF16" s="86"/>
      <c r="IBG16" s="86"/>
      <c r="IBH16" s="86"/>
      <c r="IBI16" s="86"/>
      <c r="IBJ16" s="86"/>
      <c r="IBK16" s="86"/>
      <c r="IBL16" s="86"/>
      <c r="IBM16" s="86"/>
      <c r="IBN16" s="86"/>
      <c r="IBO16" s="86"/>
      <c r="IBP16" s="86"/>
      <c r="IBQ16" s="86"/>
      <c r="IBR16" s="86"/>
      <c r="IBS16" s="86"/>
      <c r="IBT16" s="86"/>
      <c r="IBU16" s="86"/>
      <c r="IBV16" s="86"/>
      <c r="IBW16" s="86"/>
      <c r="IBX16" s="86"/>
      <c r="IBY16" s="86"/>
      <c r="IBZ16" s="86"/>
      <c r="ICA16" s="86"/>
      <c r="ICB16" s="86"/>
      <c r="ICC16" s="86"/>
      <c r="ICD16" s="86"/>
      <c r="ICE16" s="86"/>
      <c r="ICF16" s="86"/>
      <c r="ICG16" s="86"/>
      <c r="ICH16" s="86"/>
      <c r="ICI16" s="86"/>
      <c r="ICJ16" s="86"/>
      <c r="ICK16" s="86"/>
      <c r="ICL16" s="86"/>
      <c r="ICM16" s="86"/>
      <c r="ICN16" s="86"/>
      <c r="ICO16" s="86"/>
      <c r="ICP16" s="86"/>
      <c r="ICQ16" s="86"/>
      <c r="ICR16" s="86"/>
      <c r="ICS16" s="86"/>
      <c r="ICT16" s="86"/>
      <c r="ICU16" s="86"/>
      <c r="ICV16" s="86"/>
      <c r="ICW16" s="86"/>
      <c r="ICX16" s="86"/>
      <c r="ICY16" s="86"/>
      <c r="ICZ16" s="86"/>
      <c r="IDA16" s="86"/>
      <c r="IDB16" s="86"/>
      <c r="IDC16" s="86"/>
      <c r="IDD16" s="86"/>
      <c r="IDE16" s="86"/>
      <c r="IDF16" s="86"/>
      <c r="IDG16" s="86"/>
      <c r="IDH16" s="86"/>
      <c r="IDI16" s="86"/>
      <c r="IDJ16" s="86"/>
      <c r="IDK16" s="86"/>
      <c r="IDL16" s="86"/>
      <c r="IDM16" s="86"/>
      <c r="IDN16" s="86"/>
      <c r="IDO16" s="86"/>
      <c r="IDP16" s="86"/>
      <c r="IDQ16" s="86"/>
      <c r="IDR16" s="86"/>
      <c r="IDS16" s="86"/>
      <c r="IDT16" s="86"/>
      <c r="IDU16" s="86"/>
      <c r="IDV16" s="86"/>
      <c r="IDW16" s="86"/>
      <c r="IDX16" s="86"/>
      <c r="IDY16" s="86"/>
      <c r="IDZ16" s="86"/>
      <c r="IEA16" s="86"/>
      <c r="IEB16" s="86"/>
      <c r="IEC16" s="86"/>
      <c r="IED16" s="86"/>
      <c r="IEE16" s="86"/>
      <c r="IEF16" s="86"/>
      <c r="IEG16" s="86"/>
      <c r="IEH16" s="86"/>
      <c r="IEI16" s="86"/>
      <c r="IEJ16" s="86"/>
      <c r="IEK16" s="86"/>
      <c r="IEL16" s="86"/>
      <c r="IEM16" s="86"/>
      <c r="IEN16" s="86"/>
      <c r="IEO16" s="86"/>
      <c r="IEP16" s="86"/>
      <c r="IEQ16" s="86"/>
      <c r="IER16" s="86"/>
      <c r="IES16" s="86"/>
      <c r="IET16" s="86"/>
      <c r="IEU16" s="86"/>
      <c r="IEV16" s="86"/>
      <c r="IEW16" s="86"/>
      <c r="IEX16" s="86"/>
      <c r="IEY16" s="86"/>
      <c r="IEZ16" s="86"/>
      <c r="IFA16" s="86"/>
      <c r="IFB16" s="86"/>
      <c r="IFC16" s="86"/>
      <c r="IFD16" s="86"/>
      <c r="IFE16" s="86"/>
      <c r="IFF16" s="86"/>
      <c r="IFG16" s="86"/>
      <c r="IFH16" s="86"/>
      <c r="IFI16" s="86"/>
      <c r="IFJ16" s="86"/>
      <c r="IFK16" s="86"/>
      <c r="IFL16" s="86"/>
      <c r="IFM16" s="86"/>
      <c r="IFN16" s="86"/>
      <c r="IFO16" s="86"/>
      <c r="IFP16" s="86"/>
      <c r="IFQ16" s="86"/>
      <c r="IFR16" s="86"/>
      <c r="IFS16" s="86"/>
      <c r="IFT16" s="86"/>
      <c r="IFU16" s="86"/>
      <c r="IFV16" s="86"/>
      <c r="IFW16" s="86"/>
      <c r="IFX16" s="86"/>
      <c r="IFY16" s="86"/>
      <c r="IFZ16" s="86"/>
      <c r="IGA16" s="86"/>
      <c r="IGB16" s="86"/>
      <c r="IGC16" s="86"/>
      <c r="IGD16" s="86"/>
      <c r="IGE16" s="86"/>
      <c r="IGF16" s="86"/>
      <c r="IGG16" s="86"/>
      <c r="IGH16" s="86"/>
      <c r="IGI16" s="86"/>
      <c r="IGJ16" s="86"/>
      <c r="IGK16" s="86"/>
      <c r="IGL16" s="86"/>
      <c r="IGM16" s="86"/>
      <c r="IGN16" s="86"/>
      <c r="IGO16" s="86"/>
      <c r="IGP16" s="86"/>
      <c r="IGQ16" s="86"/>
      <c r="IGR16" s="86"/>
      <c r="IGS16" s="86"/>
      <c r="IGT16" s="86"/>
      <c r="IGU16" s="86"/>
      <c r="IGV16" s="86"/>
      <c r="IGW16" s="86"/>
      <c r="IGX16" s="86"/>
      <c r="IGY16" s="86"/>
      <c r="IGZ16" s="86"/>
      <c r="IHA16" s="86"/>
      <c r="IHB16" s="86"/>
      <c r="IHC16" s="86"/>
      <c r="IHD16" s="86"/>
      <c r="IHE16" s="86"/>
      <c r="IHF16" s="86"/>
      <c r="IHG16" s="86"/>
      <c r="IHH16" s="86"/>
      <c r="IHI16" s="86"/>
      <c r="IHJ16" s="86"/>
      <c r="IHK16" s="86"/>
      <c r="IHL16" s="86"/>
      <c r="IHM16" s="86"/>
      <c r="IHN16" s="86"/>
      <c r="IHO16" s="86"/>
      <c r="IHP16" s="86"/>
      <c r="IHQ16" s="86"/>
      <c r="IHR16" s="86"/>
      <c r="IHS16" s="86"/>
      <c r="IHT16" s="86"/>
      <c r="IHU16" s="86"/>
      <c r="IHV16" s="86"/>
      <c r="IHW16" s="86"/>
      <c r="IHX16" s="86"/>
      <c r="IHY16" s="86"/>
      <c r="IHZ16" s="86"/>
      <c r="IIA16" s="86"/>
      <c r="IIB16" s="86"/>
      <c r="IIC16" s="86"/>
      <c r="IID16" s="86"/>
      <c r="IIE16" s="86"/>
      <c r="IIF16" s="86"/>
      <c r="IIG16" s="86"/>
      <c r="IIH16" s="86"/>
      <c r="III16" s="86"/>
      <c r="IIJ16" s="86"/>
      <c r="IIK16" s="86"/>
      <c r="IIL16" s="86"/>
      <c r="IIM16" s="86"/>
      <c r="IIN16" s="86"/>
      <c r="IIO16" s="86"/>
      <c r="IIP16" s="86"/>
      <c r="IIQ16" s="86"/>
      <c r="IIR16" s="86"/>
      <c r="IIS16" s="86"/>
      <c r="IIT16" s="86"/>
      <c r="IIU16" s="86"/>
      <c r="IIV16" s="86"/>
      <c r="IIW16" s="86"/>
      <c r="IIX16" s="86"/>
      <c r="IIY16" s="86"/>
      <c r="IIZ16" s="86"/>
      <c r="IJA16" s="86"/>
      <c r="IJB16" s="86"/>
      <c r="IJC16" s="86"/>
      <c r="IJD16" s="86"/>
      <c r="IJE16" s="86"/>
      <c r="IJF16" s="86"/>
      <c r="IJG16" s="86"/>
      <c r="IJH16" s="86"/>
      <c r="IJI16" s="86"/>
      <c r="IJJ16" s="86"/>
      <c r="IJK16" s="86"/>
      <c r="IJL16" s="86"/>
      <c r="IJM16" s="86"/>
      <c r="IJN16" s="86"/>
      <c r="IJO16" s="86"/>
      <c r="IJP16" s="86"/>
      <c r="IJQ16" s="86"/>
      <c r="IJR16" s="86"/>
      <c r="IJS16" s="86"/>
      <c r="IJT16" s="86"/>
      <c r="IJU16" s="86"/>
      <c r="IJV16" s="86"/>
      <c r="IJW16" s="86"/>
      <c r="IJX16" s="86"/>
      <c r="IJY16" s="86"/>
      <c r="IJZ16" s="86"/>
      <c r="IKA16" s="86"/>
      <c r="IKB16" s="86"/>
      <c r="IKC16" s="86"/>
      <c r="IKD16" s="86"/>
      <c r="IKE16" s="86"/>
      <c r="IKF16" s="86"/>
      <c r="IKG16" s="86"/>
      <c r="IKH16" s="86"/>
      <c r="IKI16" s="86"/>
      <c r="IKJ16" s="86"/>
      <c r="IKK16" s="86"/>
      <c r="IKL16" s="86"/>
      <c r="IKM16" s="86"/>
      <c r="IKN16" s="86"/>
      <c r="IKO16" s="86"/>
      <c r="IKP16" s="86"/>
      <c r="IKQ16" s="86"/>
      <c r="IKR16" s="86"/>
      <c r="IKS16" s="86"/>
      <c r="IKT16" s="86"/>
      <c r="IKU16" s="86"/>
      <c r="IKV16" s="86"/>
      <c r="IKW16" s="86"/>
      <c r="IKX16" s="86"/>
      <c r="IKY16" s="86"/>
      <c r="IKZ16" s="86"/>
      <c r="ILA16" s="86"/>
      <c r="ILB16" s="86"/>
      <c r="ILC16" s="86"/>
      <c r="ILD16" s="86"/>
      <c r="ILE16" s="86"/>
      <c r="ILF16" s="86"/>
      <c r="ILG16" s="86"/>
      <c r="ILH16" s="86"/>
      <c r="ILI16" s="86"/>
      <c r="ILJ16" s="86"/>
      <c r="ILK16" s="86"/>
      <c r="ILL16" s="86"/>
      <c r="ILM16" s="86"/>
      <c r="ILN16" s="86"/>
      <c r="ILO16" s="86"/>
      <c r="ILP16" s="86"/>
      <c r="ILQ16" s="86"/>
      <c r="ILR16" s="86"/>
      <c r="ILS16" s="86"/>
      <c r="ILT16" s="86"/>
      <c r="ILU16" s="86"/>
      <c r="ILV16" s="86"/>
      <c r="ILW16" s="86"/>
      <c r="ILX16" s="86"/>
      <c r="ILY16" s="86"/>
      <c r="ILZ16" s="86"/>
      <c r="IMA16" s="86"/>
      <c r="IMB16" s="86"/>
      <c r="IMC16" s="86"/>
      <c r="IMD16" s="86"/>
      <c r="IME16" s="86"/>
      <c r="IMF16" s="86"/>
      <c r="IMG16" s="86"/>
      <c r="IMH16" s="86"/>
      <c r="IMI16" s="86"/>
      <c r="IMJ16" s="86"/>
      <c r="IMK16" s="86"/>
      <c r="IML16" s="86"/>
      <c r="IMM16" s="86"/>
      <c r="IMN16" s="86"/>
      <c r="IMO16" s="86"/>
      <c r="IMP16" s="86"/>
      <c r="IMQ16" s="86"/>
      <c r="IMR16" s="86"/>
      <c r="IMS16" s="86"/>
      <c r="IMT16" s="86"/>
      <c r="IMU16" s="86"/>
      <c r="IMV16" s="86"/>
      <c r="IMW16" s="86"/>
      <c r="IMX16" s="86"/>
      <c r="IMY16" s="86"/>
      <c r="IMZ16" s="86"/>
      <c r="INA16" s="86"/>
      <c r="INB16" s="86"/>
      <c r="INC16" s="86"/>
      <c r="IND16" s="86"/>
      <c r="INE16" s="86"/>
      <c r="INF16" s="86"/>
      <c r="ING16" s="86"/>
      <c r="INH16" s="86"/>
      <c r="INI16" s="86"/>
      <c r="INJ16" s="86"/>
      <c r="INK16" s="86"/>
      <c r="INL16" s="86"/>
      <c r="INM16" s="86"/>
      <c r="INN16" s="86"/>
      <c r="INO16" s="86"/>
      <c r="INP16" s="86"/>
      <c r="INQ16" s="86"/>
      <c r="INR16" s="86"/>
      <c r="INS16" s="86"/>
      <c r="INT16" s="86"/>
      <c r="INU16" s="86"/>
      <c r="INV16" s="86"/>
      <c r="INW16" s="86"/>
      <c r="INX16" s="86"/>
      <c r="INY16" s="86"/>
      <c r="INZ16" s="86"/>
      <c r="IOA16" s="86"/>
      <c r="IOB16" s="86"/>
      <c r="IOC16" s="86"/>
      <c r="IOD16" s="86"/>
      <c r="IOE16" s="86"/>
      <c r="IOF16" s="86"/>
      <c r="IOG16" s="86"/>
      <c r="IOH16" s="86"/>
      <c r="IOI16" s="86"/>
      <c r="IOJ16" s="86"/>
      <c r="IOK16" s="86"/>
      <c r="IOL16" s="86"/>
      <c r="IOM16" s="86"/>
      <c r="ION16" s="86"/>
      <c r="IOO16" s="86"/>
      <c r="IOP16" s="86"/>
      <c r="IOQ16" s="86"/>
      <c r="IOR16" s="86"/>
      <c r="IOS16" s="86"/>
      <c r="IOT16" s="86"/>
      <c r="IOU16" s="86"/>
      <c r="IOV16" s="86"/>
      <c r="IOW16" s="86"/>
      <c r="IOX16" s="86"/>
      <c r="IOY16" s="86"/>
      <c r="IOZ16" s="86"/>
      <c r="IPA16" s="86"/>
      <c r="IPB16" s="86"/>
      <c r="IPC16" s="86"/>
      <c r="IPD16" s="86"/>
      <c r="IPE16" s="86"/>
      <c r="IPF16" s="86"/>
      <c r="IPG16" s="86"/>
      <c r="IPH16" s="86"/>
      <c r="IPI16" s="86"/>
      <c r="IPJ16" s="86"/>
      <c r="IPK16" s="86"/>
      <c r="IPL16" s="86"/>
      <c r="IPM16" s="86"/>
      <c r="IPN16" s="86"/>
      <c r="IPO16" s="86"/>
      <c r="IPP16" s="86"/>
      <c r="IPQ16" s="86"/>
      <c r="IPR16" s="86"/>
      <c r="IPS16" s="86"/>
      <c r="IPT16" s="86"/>
      <c r="IPU16" s="86"/>
      <c r="IPV16" s="86"/>
      <c r="IPW16" s="86"/>
      <c r="IPX16" s="86"/>
      <c r="IPY16" s="86"/>
      <c r="IPZ16" s="86"/>
      <c r="IQA16" s="86"/>
      <c r="IQB16" s="86"/>
      <c r="IQC16" s="86"/>
      <c r="IQD16" s="86"/>
      <c r="IQE16" s="86"/>
      <c r="IQF16" s="86"/>
      <c r="IQG16" s="86"/>
      <c r="IQH16" s="86"/>
      <c r="IQI16" s="86"/>
      <c r="IQJ16" s="86"/>
      <c r="IQK16" s="86"/>
      <c r="IQL16" s="86"/>
      <c r="IQM16" s="86"/>
      <c r="IQN16" s="86"/>
      <c r="IQO16" s="86"/>
      <c r="IQP16" s="86"/>
      <c r="IQQ16" s="86"/>
      <c r="IQR16" s="86"/>
      <c r="IQS16" s="86"/>
      <c r="IQT16" s="86"/>
      <c r="IQU16" s="86"/>
      <c r="IQV16" s="86"/>
      <c r="IQW16" s="86"/>
      <c r="IQX16" s="86"/>
      <c r="IQY16" s="86"/>
      <c r="IQZ16" s="86"/>
      <c r="IRA16" s="86"/>
      <c r="IRB16" s="86"/>
      <c r="IRC16" s="86"/>
      <c r="IRD16" s="86"/>
      <c r="IRE16" s="86"/>
      <c r="IRF16" s="86"/>
      <c r="IRG16" s="86"/>
      <c r="IRH16" s="86"/>
      <c r="IRI16" s="86"/>
      <c r="IRJ16" s="86"/>
      <c r="IRK16" s="86"/>
      <c r="IRL16" s="86"/>
      <c r="IRM16" s="86"/>
      <c r="IRN16" s="86"/>
      <c r="IRO16" s="86"/>
      <c r="IRP16" s="86"/>
      <c r="IRQ16" s="86"/>
      <c r="IRR16" s="86"/>
      <c r="IRS16" s="86"/>
      <c r="IRT16" s="86"/>
      <c r="IRU16" s="86"/>
      <c r="IRV16" s="86"/>
      <c r="IRW16" s="86"/>
      <c r="IRX16" s="86"/>
      <c r="IRY16" s="86"/>
      <c r="IRZ16" s="86"/>
      <c r="ISA16" s="86"/>
      <c r="ISB16" s="86"/>
      <c r="ISC16" s="86"/>
      <c r="ISD16" s="86"/>
      <c r="ISE16" s="86"/>
      <c r="ISF16" s="86"/>
      <c r="ISG16" s="86"/>
      <c r="ISH16" s="86"/>
      <c r="ISI16" s="86"/>
      <c r="ISJ16" s="86"/>
      <c r="ISK16" s="86"/>
      <c r="ISL16" s="86"/>
      <c r="ISM16" s="86"/>
      <c r="ISN16" s="86"/>
      <c r="ISO16" s="86"/>
      <c r="ISP16" s="86"/>
      <c r="ISQ16" s="86"/>
      <c r="ISR16" s="86"/>
      <c r="ISS16" s="86"/>
      <c r="IST16" s="86"/>
      <c r="ISU16" s="86"/>
      <c r="ISV16" s="86"/>
      <c r="ISW16" s="86"/>
      <c r="ISX16" s="86"/>
      <c r="ISY16" s="86"/>
      <c r="ISZ16" s="86"/>
      <c r="ITA16" s="86"/>
      <c r="ITB16" s="86"/>
      <c r="ITC16" s="86"/>
      <c r="ITD16" s="86"/>
      <c r="ITE16" s="86"/>
      <c r="ITF16" s="86"/>
      <c r="ITG16" s="86"/>
      <c r="ITH16" s="86"/>
      <c r="ITI16" s="86"/>
      <c r="ITJ16" s="86"/>
      <c r="ITK16" s="86"/>
      <c r="ITL16" s="86"/>
      <c r="ITM16" s="86"/>
      <c r="ITN16" s="86"/>
      <c r="ITO16" s="86"/>
      <c r="ITP16" s="86"/>
      <c r="ITQ16" s="86"/>
      <c r="ITR16" s="86"/>
      <c r="ITS16" s="86"/>
      <c r="ITT16" s="86"/>
      <c r="ITU16" s="86"/>
      <c r="ITV16" s="86"/>
      <c r="ITW16" s="86"/>
      <c r="ITX16" s="86"/>
      <c r="ITY16" s="86"/>
      <c r="ITZ16" s="86"/>
      <c r="IUA16" s="86"/>
      <c r="IUB16" s="86"/>
      <c r="IUC16" s="86"/>
      <c r="IUD16" s="86"/>
      <c r="IUE16" s="86"/>
      <c r="IUF16" s="86"/>
      <c r="IUG16" s="86"/>
      <c r="IUH16" s="86"/>
      <c r="IUI16" s="86"/>
      <c r="IUJ16" s="86"/>
      <c r="IUK16" s="86"/>
      <c r="IUL16" s="86"/>
      <c r="IUM16" s="86"/>
      <c r="IUN16" s="86"/>
      <c r="IUO16" s="86"/>
      <c r="IUP16" s="86"/>
      <c r="IUQ16" s="86"/>
      <c r="IUR16" s="86"/>
      <c r="IUS16" s="86"/>
      <c r="IUT16" s="86"/>
      <c r="IUU16" s="86"/>
      <c r="IUV16" s="86"/>
      <c r="IUW16" s="86"/>
      <c r="IUX16" s="86"/>
      <c r="IUY16" s="86"/>
      <c r="IUZ16" s="86"/>
      <c r="IVA16" s="86"/>
      <c r="IVB16" s="86"/>
      <c r="IVC16" s="86"/>
      <c r="IVD16" s="86"/>
      <c r="IVE16" s="86"/>
      <c r="IVF16" s="86"/>
      <c r="IVG16" s="86"/>
      <c r="IVH16" s="86"/>
      <c r="IVI16" s="86"/>
      <c r="IVJ16" s="86"/>
      <c r="IVK16" s="86"/>
      <c r="IVL16" s="86"/>
      <c r="IVM16" s="86"/>
      <c r="IVN16" s="86"/>
      <c r="IVO16" s="86"/>
      <c r="IVP16" s="86"/>
      <c r="IVQ16" s="86"/>
      <c r="IVR16" s="86"/>
      <c r="IVS16" s="86"/>
      <c r="IVT16" s="86"/>
      <c r="IVU16" s="86"/>
      <c r="IVV16" s="86"/>
      <c r="IVW16" s="86"/>
      <c r="IVX16" s="86"/>
      <c r="IVY16" s="86"/>
      <c r="IVZ16" s="86"/>
      <c r="IWA16" s="86"/>
      <c r="IWB16" s="86"/>
      <c r="IWC16" s="86"/>
      <c r="IWD16" s="86"/>
      <c r="IWE16" s="86"/>
      <c r="IWF16" s="86"/>
      <c r="IWG16" s="86"/>
      <c r="IWH16" s="86"/>
      <c r="IWI16" s="86"/>
      <c r="IWJ16" s="86"/>
      <c r="IWK16" s="86"/>
      <c r="IWL16" s="86"/>
      <c r="IWM16" s="86"/>
      <c r="IWN16" s="86"/>
      <c r="IWO16" s="86"/>
      <c r="IWP16" s="86"/>
      <c r="IWQ16" s="86"/>
      <c r="IWR16" s="86"/>
      <c r="IWS16" s="86"/>
      <c r="IWT16" s="86"/>
      <c r="IWU16" s="86"/>
      <c r="IWV16" s="86"/>
      <c r="IWW16" s="86"/>
      <c r="IWX16" s="86"/>
      <c r="IWY16" s="86"/>
      <c r="IWZ16" s="86"/>
      <c r="IXA16" s="86"/>
      <c r="IXB16" s="86"/>
      <c r="IXC16" s="86"/>
      <c r="IXD16" s="86"/>
      <c r="IXE16" s="86"/>
      <c r="IXF16" s="86"/>
      <c r="IXG16" s="86"/>
      <c r="IXH16" s="86"/>
      <c r="IXI16" s="86"/>
      <c r="IXJ16" s="86"/>
      <c r="IXK16" s="86"/>
      <c r="IXL16" s="86"/>
      <c r="IXM16" s="86"/>
      <c r="IXN16" s="86"/>
      <c r="IXO16" s="86"/>
      <c r="IXP16" s="86"/>
      <c r="IXQ16" s="86"/>
      <c r="IXR16" s="86"/>
      <c r="IXS16" s="86"/>
      <c r="IXT16" s="86"/>
      <c r="IXU16" s="86"/>
      <c r="IXV16" s="86"/>
      <c r="IXW16" s="86"/>
      <c r="IXX16" s="86"/>
      <c r="IXY16" s="86"/>
      <c r="IXZ16" s="86"/>
      <c r="IYA16" s="86"/>
      <c r="IYB16" s="86"/>
      <c r="IYC16" s="86"/>
      <c r="IYD16" s="86"/>
      <c r="IYE16" s="86"/>
      <c r="IYF16" s="86"/>
      <c r="IYG16" s="86"/>
      <c r="IYH16" s="86"/>
      <c r="IYI16" s="86"/>
      <c r="IYJ16" s="86"/>
      <c r="IYK16" s="86"/>
      <c r="IYL16" s="86"/>
      <c r="IYM16" s="86"/>
      <c r="IYN16" s="86"/>
      <c r="IYO16" s="86"/>
      <c r="IYP16" s="86"/>
      <c r="IYQ16" s="86"/>
      <c r="IYR16" s="86"/>
      <c r="IYS16" s="86"/>
      <c r="IYT16" s="86"/>
      <c r="IYU16" s="86"/>
      <c r="IYV16" s="86"/>
      <c r="IYW16" s="86"/>
      <c r="IYX16" s="86"/>
      <c r="IYY16" s="86"/>
      <c r="IYZ16" s="86"/>
      <c r="IZA16" s="86"/>
      <c r="IZB16" s="86"/>
      <c r="IZC16" s="86"/>
      <c r="IZD16" s="86"/>
      <c r="IZE16" s="86"/>
      <c r="IZF16" s="86"/>
      <c r="IZG16" s="86"/>
      <c r="IZH16" s="86"/>
      <c r="IZI16" s="86"/>
      <c r="IZJ16" s="86"/>
      <c r="IZK16" s="86"/>
      <c r="IZL16" s="86"/>
      <c r="IZM16" s="86"/>
      <c r="IZN16" s="86"/>
      <c r="IZO16" s="86"/>
      <c r="IZP16" s="86"/>
      <c r="IZQ16" s="86"/>
      <c r="IZR16" s="86"/>
      <c r="IZS16" s="86"/>
      <c r="IZT16" s="86"/>
      <c r="IZU16" s="86"/>
      <c r="IZV16" s="86"/>
      <c r="IZW16" s="86"/>
      <c r="IZX16" s="86"/>
      <c r="IZY16" s="86"/>
      <c r="IZZ16" s="86"/>
      <c r="JAA16" s="86"/>
      <c r="JAB16" s="86"/>
      <c r="JAC16" s="86"/>
      <c r="JAD16" s="86"/>
      <c r="JAE16" s="86"/>
      <c r="JAF16" s="86"/>
      <c r="JAG16" s="86"/>
      <c r="JAH16" s="86"/>
      <c r="JAI16" s="86"/>
      <c r="JAJ16" s="86"/>
      <c r="JAK16" s="86"/>
      <c r="JAL16" s="86"/>
      <c r="JAM16" s="86"/>
      <c r="JAN16" s="86"/>
      <c r="JAO16" s="86"/>
      <c r="JAP16" s="86"/>
      <c r="JAQ16" s="86"/>
      <c r="JAR16" s="86"/>
      <c r="JAS16" s="86"/>
      <c r="JAT16" s="86"/>
      <c r="JAU16" s="86"/>
      <c r="JAV16" s="86"/>
      <c r="JAW16" s="86"/>
      <c r="JAX16" s="86"/>
      <c r="JAY16" s="86"/>
      <c r="JAZ16" s="86"/>
      <c r="JBA16" s="86"/>
      <c r="JBB16" s="86"/>
      <c r="JBC16" s="86"/>
      <c r="JBD16" s="86"/>
      <c r="JBE16" s="86"/>
      <c r="JBF16" s="86"/>
      <c r="JBG16" s="86"/>
      <c r="JBH16" s="86"/>
      <c r="JBI16" s="86"/>
      <c r="JBJ16" s="86"/>
      <c r="JBK16" s="86"/>
      <c r="JBL16" s="86"/>
      <c r="JBM16" s="86"/>
      <c r="JBN16" s="86"/>
      <c r="JBO16" s="86"/>
      <c r="JBP16" s="86"/>
      <c r="JBQ16" s="86"/>
      <c r="JBR16" s="86"/>
      <c r="JBS16" s="86"/>
      <c r="JBT16" s="86"/>
      <c r="JBU16" s="86"/>
      <c r="JBV16" s="86"/>
      <c r="JBW16" s="86"/>
      <c r="JBX16" s="86"/>
      <c r="JBY16" s="86"/>
      <c r="JBZ16" s="86"/>
      <c r="JCA16" s="86"/>
      <c r="JCB16" s="86"/>
      <c r="JCC16" s="86"/>
      <c r="JCD16" s="86"/>
      <c r="JCE16" s="86"/>
      <c r="JCF16" s="86"/>
      <c r="JCG16" s="86"/>
      <c r="JCH16" s="86"/>
      <c r="JCI16" s="86"/>
      <c r="JCJ16" s="86"/>
      <c r="JCK16" s="86"/>
      <c r="JCL16" s="86"/>
      <c r="JCM16" s="86"/>
      <c r="JCN16" s="86"/>
      <c r="JCO16" s="86"/>
      <c r="JCP16" s="86"/>
      <c r="JCQ16" s="86"/>
      <c r="JCR16" s="86"/>
      <c r="JCS16" s="86"/>
      <c r="JCT16" s="86"/>
      <c r="JCU16" s="86"/>
      <c r="JCV16" s="86"/>
      <c r="JCW16" s="86"/>
      <c r="JCX16" s="86"/>
      <c r="JCY16" s="86"/>
      <c r="JCZ16" s="86"/>
      <c r="JDA16" s="86"/>
      <c r="JDB16" s="86"/>
      <c r="JDC16" s="86"/>
      <c r="JDD16" s="86"/>
      <c r="JDE16" s="86"/>
      <c r="JDF16" s="86"/>
      <c r="JDG16" s="86"/>
      <c r="JDH16" s="86"/>
      <c r="JDI16" s="86"/>
      <c r="JDJ16" s="86"/>
      <c r="JDK16" s="86"/>
      <c r="JDL16" s="86"/>
      <c r="JDM16" s="86"/>
      <c r="JDN16" s="86"/>
      <c r="JDO16" s="86"/>
      <c r="JDP16" s="86"/>
      <c r="JDQ16" s="86"/>
      <c r="JDR16" s="86"/>
      <c r="JDS16" s="86"/>
      <c r="JDT16" s="86"/>
      <c r="JDU16" s="86"/>
      <c r="JDV16" s="86"/>
      <c r="JDW16" s="86"/>
      <c r="JDX16" s="86"/>
      <c r="JDY16" s="86"/>
      <c r="JDZ16" s="86"/>
      <c r="JEA16" s="86"/>
      <c r="JEB16" s="86"/>
      <c r="JEC16" s="86"/>
      <c r="JED16" s="86"/>
      <c r="JEE16" s="86"/>
      <c r="JEF16" s="86"/>
      <c r="JEG16" s="86"/>
      <c r="JEH16" s="86"/>
      <c r="JEI16" s="86"/>
      <c r="JEJ16" s="86"/>
      <c r="JEK16" s="86"/>
      <c r="JEL16" s="86"/>
      <c r="JEM16" s="86"/>
      <c r="JEN16" s="86"/>
      <c r="JEO16" s="86"/>
      <c r="JEP16" s="86"/>
      <c r="JEQ16" s="86"/>
      <c r="JER16" s="86"/>
      <c r="JES16" s="86"/>
      <c r="JET16" s="86"/>
      <c r="JEU16" s="86"/>
      <c r="JEV16" s="86"/>
      <c r="JEW16" s="86"/>
      <c r="JEX16" s="86"/>
      <c r="JEY16" s="86"/>
      <c r="JEZ16" s="86"/>
      <c r="JFA16" s="86"/>
      <c r="JFB16" s="86"/>
      <c r="JFC16" s="86"/>
      <c r="JFD16" s="86"/>
      <c r="JFE16" s="86"/>
      <c r="JFF16" s="86"/>
      <c r="JFG16" s="86"/>
      <c r="JFH16" s="86"/>
      <c r="JFI16" s="86"/>
      <c r="JFJ16" s="86"/>
      <c r="JFK16" s="86"/>
      <c r="JFL16" s="86"/>
      <c r="JFM16" s="86"/>
      <c r="JFN16" s="86"/>
      <c r="JFO16" s="86"/>
      <c r="JFP16" s="86"/>
      <c r="JFQ16" s="86"/>
      <c r="JFR16" s="86"/>
      <c r="JFS16" s="86"/>
      <c r="JFT16" s="86"/>
      <c r="JFU16" s="86"/>
      <c r="JFV16" s="86"/>
      <c r="JFW16" s="86"/>
      <c r="JFX16" s="86"/>
      <c r="JFY16" s="86"/>
      <c r="JFZ16" s="86"/>
      <c r="JGA16" s="86"/>
      <c r="JGB16" s="86"/>
      <c r="JGC16" s="86"/>
      <c r="JGD16" s="86"/>
      <c r="JGE16" s="86"/>
      <c r="JGF16" s="86"/>
      <c r="JGG16" s="86"/>
      <c r="JGH16" s="86"/>
      <c r="JGI16" s="86"/>
      <c r="JGJ16" s="86"/>
      <c r="JGK16" s="86"/>
      <c r="JGL16" s="86"/>
      <c r="JGM16" s="86"/>
      <c r="JGN16" s="86"/>
      <c r="JGO16" s="86"/>
      <c r="JGP16" s="86"/>
      <c r="JGQ16" s="86"/>
      <c r="JGR16" s="86"/>
      <c r="JGS16" s="86"/>
      <c r="JGT16" s="86"/>
      <c r="JGU16" s="86"/>
      <c r="JGV16" s="86"/>
      <c r="JGW16" s="86"/>
      <c r="JGX16" s="86"/>
      <c r="JGY16" s="86"/>
      <c r="JGZ16" s="86"/>
      <c r="JHA16" s="86"/>
      <c r="JHB16" s="86"/>
      <c r="JHC16" s="86"/>
      <c r="JHD16" s="86"/>
      <c r="JHE16" s="86"/>
      <c r="JHF16" s="86"/>
      <c r="JHG16" s="86"/>
      <c r="JHH16" s="86"/>
      <c r="JHI16" s="86"/>
      <c r="JHJ16" s="86"/>
      <c r="JHK16" s="86"/>
      <c r="JHL16" s="86"/>
      <c r="JHM16" s="86"/>
      <c r="JHN16" s="86"/>
      <c r="JHO16" s="86"/>
      <c r="JHP16" s="86"/>
      <c r="JHQ16" s="86"/>
      <c r="JHR16" s="86"/>
      <c r="JHS16" s="86"/>
      <c r="JHT16" s="86"/>
      <c r="JHU16" s="86"/>
      <c r="JHV16" s="86"/>
      <c r="JHW16" s="86"/>
      <c r="JHX16" s="86"/>
      <c r="JHY16" s="86"/>
      <c r="JHZ16" s="86"/>
      <c r="JIA16" s="86"/>
      <c r="JIB16" s="86"/>
      <c r="JIC16" s="86"/>
      <c r="JID16" s="86"/>
      <c r="JIE16" s="86"/>
      <c r="JIF16" s="86"/>
      <c r="JIG16" s="86"/>
      <c r="JIH16" s="86"/>
      <c r="JII16" s="86"/>
      <c r="JIJ16" s="86"/>
      <c r="JIK16" s="86"/>
      <c r="JIL16" s="86"/>
      <c r="JIM16" s="86"/>
      <c r="JIN16" s="86"/>
      <c r="JIO16" s="86"/>
      <c r="JIP16" s="86"/>
      <c r="JIQ16" s="86"/>
      <c r="JIR16" s="86"/>
      <c r="JIS16" s="86"/>
      <c r="JIT16" s="86"/>
      <c r="JIU16" s="86"/>
      <c r="JIV16" s="86"/>
      <c r="JIW16" s="86"/>
      <c r="JIX16" s="86"/>
      <c r="JIY16" s="86"/>
      <c r="JIZ16" s="86"/>
      <c r="JJA16" s="86"/>
      <c r="JJB16" s="86"/>
      <c r="JJC16" s="86"/>
      <c r="JJD16" s="86"/>
      <c r="JJE16" s="86"/>
      <c r="JJF16" s="86"/>
      <c r="JJG16" s="86"/>
      <c r="JJH16" s="86"/>
      <c r="JJI16" s="86"/>
      <c r="JJJ16" s="86"/>
      <c r="JJK16" s="86"/>
      <c r="JJL16" s="86"/>
      <c r="JJM16" s="86"/>
      <c r="JJN16" s="86"/>
      <c r="JJO16" s="86"/>
      <c r="JJP16" s="86"/>
      <c r="JJQ16" s="86"/>
      <c r="JJR16" s="86"/>
      <c r="JJS16" s="86"/>
      <c r="JJT16" s="86"/>
      <c r="JJU16" s="86"/>
      <c r="JJV16" s="86"/>
      <c r="JJW16" s="86"/>
      <c r="JJX16" s="86"/>
      <c r="JJY16" s="86"/>
      <c r="JJZ16" s="86"/>
      <c r="JKA16" s="86"/>
      <c r="JKB16" s="86"/>
      <c r="JKC16" s="86"/>
      <c r="JKD16" s="86"/>
      <c r="JKE16" s="86"/>
      <c r="JKF16" s="86"/>
      <c r="JKG16" s="86"/>
      <c r="JKH16" s="86"/>
      <c r="JKI16" s="86"/>
      <c r="JKJ16" s="86"/>
      <c r="JKK16" s="86"/>
      <c r="JKL16" s="86"/>
      <c r="JKM16" s="86"/>
      <c r="JKN16" s="86"/>
      <c r="JKO16" s="86"/>
      <c r="JKP16" s="86"/>
      <c r="JKQ16" s="86"/>
      <c r="JKR16" s="86"/>
      <c r="JKS16" s="86"/>
      <c r="JKT16" s="86"/>
      <c r="JKU16" s="86"/>
      <c r="JKV16" s="86"/>
      <c r="JKW16" s="86"/>
      <c r="JKX16" s="86"/>
      <c r="JKY16" s="86"/>
      <c r="JKZ16" s="86"/>
      <c r="JLA16" s="86"/>
      <c r="JLB16" s="86"/>
      <c r="JLC16" s="86"/>
      <c r="JLD16" s="86"/>
      <c r="JLE16" s="86"/>
      <c r="JLF16" s="86"/>
      <c r="JLG16" s="86"/>
      <c r="JLH16" s="86"/>
      <c r="JLI16" s="86"/>
      <c r="JLJ16" s="86"/>
      <c r="JLK16" s="86"/>
      <c r="JLL16" s="86"/>
      <c r="JLM16" s="86"/>
      <c r="JLN16" s="86"/>
      <c r="JLO16" s="86"/>
      <c r="JLP16" s="86"/>
      <c r="JLQ16" s="86"/>
      <c r="JLR16" s="86"/>
      <c r="JLS16" s="86"/>
      <c r="JLT16" s="86"/>
      <c r="JLU16" s="86"/>
      <c r="JLV16" s="86"/>
      <c r="JLW16" s="86"/>
      <c r="JLX16" s="86"/>
      <c r="JLY16" s="86"/>
      <c r="JLZ16" s="86"/>
      <c r="JMA16" s="86"/>
      <c r="JMB16" s="86"/>
      <c r="JMC16" s="86"/>
      <c r="JMD16" s="86"/>
      <c r="JME16" s="86"/>
      <c r="JMF16" s="86"/>
      <c r="JMG16" s="86"/>
      <c r="JMH16" s="86"/>
      <c r="JMI16" s="86"/>
      <c r="JMJ16" s="86"/>
      <c r="JMK16" s="86"/>
      <c r="JML16" s="86"/>
      <c r="JMM16" s="86"/>
      <c r="JMN16" s="86"/>
      <c r="JMO16" s="86"/>
      <c r="JMP16" s="86"/>
      <c r="JMQ16" s="86"/>
      <c r="JMR16" s="86"/>
      <c r="JMS16" s="86"/>
      <c r="JMT16" s="86"/>
      <c r="JMU16" s="86"/>
      <c r="JMV16" s="86"/>
      <c r="JMW16" s="86"/>
      <c r="JMX16" s="86"/>
      <c r="JMY16" s="86"/>
      <c r="JMZ16" s="86"/>
      <c r="JNA16" s="86"/>
      <c r="JNB16" s="86"/>
      <c r="JNC16" s="86"/>
      <c r="JND16" s="86"/>
      <c r="JNE16" s="86"/>
      <c r="JNF16" s="86"/>
      <c r="JNG16" s="86"/>
      <c r="JNH16" s="86"/>
      <c r="JNI16" s="86"/>
      <c r="JNJ16" s="86"/>
      <c r="JNK16" s="86"/>
      <c r="JNL16" s="86"/>
      <c r="JNM16" s="86"/>
      <c r="JNN16" s="86"/>
      <c r="JNO16" s="86"/>
      <c r="JNP16" s="86"/>
      <c r="JNQ16" s="86"/>
      <c r="JNR16" s="86"/>
      <c r="JNS16" s="86"/>
      <c r="JNT16" s="86"/>
      <c r="JNU16" s="86"/>
      <c r="JNV16" s="86"/>
      <c r="JNW16" s="86"/>
      <c r="JNX16" s="86"/>
      <c r="JNY16" s="86"/>
      <c r="JNZ16" s="86"/>
      <c r="JOA16" s="86"/>
      <c r="JOB16" s="86"/>
      <c r="JOC16" s="86"/>
      <c r="JOD16" s="86"/>
      <c r="JOE16" s="86"/>
      <c r="JOF16" s="86"/>
      <c r="JOG16" s="86"/>
      <c r="JOH16" s="86"/>
      <c r="JOI16" s="86"/>
      <c r="JOJ16" s="86"/>
      <c r="JOK16" s="86"/>
      <c r="JOL16" s="86"/>
      <c r="JOM16" s="86"/>
      <c r="JON16" s="86"/>
      <c r="JOO16" s="86"/>
      <c r="JOP16" s="86"/>
      <c r="JOQ16" s="86"/>
      <c r="JOR16" s="86"/>
      <c r="JOS16" s="86"/>
      <c r="JOT16" s="86"/>
      <c r="JOU16" s="86"/>
      <c r="JOV16" s="86"/>
      <c r="JOW16" s="86"/>
      <c r="JOX16" s="86"/>
      <c r="JOY16" s="86"/>
      <c r="JOZ16" s="86"/>
      <c r="JPA16" s="86"/>
      <c r="JPB16" s="86"/>
      <c r="JPC16" s="86"/>
      <c r="JPD16" s="86"/>
      <c r="JPE16" s="86"/>
      <c r="JPF16" s="86"/>
      <c r="JPG16" s="86"/>
      <c r="JPH16" s="86"/>
      <c r="JPI16" s="86"/>
      <c r="JPJ16" s="86"/>
      <c r="JPK16" s="86"/>
      <c r="JPL16" s="86"/>
      <c r="JPM16" s="86"/>
      <c r="JPN16" s="86"/>
      <c r="JPO16" s="86"/>
      <c r="JPP16" s="86"/>
      <c r="JPQ16" s="86"/>
      <c r="JPR16" s="86"/>
      <c r="JPS16" s="86"/>
      <c r="JPT16" s="86"/>
      <c r="JPU16" s="86"/>
      <c r="JPV16" s="86"/>
      <c r="JPW16" s="86"/>
      <c r="JPX16" s="86"/>
      <c r="JPY16" s="86"/>
      <c r="JPZ16" s="86"/>
      <c r="JQA16" s="86"/>
      <c r="JQB16" s="86"/>
      <c r="JQC16" s="86"/>
      <c r="JQD16" s="86"/>
      <c r="JQE16" s="86"/>
      <c r="JQF16" s="86"/>
      <c r="JQG16" s="86"/>
      <c r="JQH16" s="86"/>
      <c r="JQI16" s="86"/>
      <c r="JQJ16" s="86"/>
      <c r="JQK16" s="86"/>
      <c r="JQL16" s="86"/>
      <c r="JQM16" s="86"/>
      <c r="JQN16" s="86"/>
      <c r="JQO16" s="86"/>
      <c r="JQP16" s="86"/>
      <c r="JQQ16" s="86"/>
      <c r="JQR16" s="86"/>
      <c r="JQS16" s="86"/>
      <c r="JQT16" s="86"/>
      <c r="JQU16" s="86"/>
      <c r="JQV16" s="86"/>
      <c r="JQW16" s="86"/>
      <c r="JQX16" s="86"/>
      <c r="JQY16" s="86"/>
      <c r="JQZ16" s="86"/>
      <c r="JRA16" s="86"/>
      <c r="JRB16" s="86"/>
      <c r="JRC16" s="86"/>
      <c r="JRD16" s="86"/>
      <c r="JRE16" s="86"/>
      <c r="JRF16" s="86"/>
      <c r="JRG16" s="86"/>
      <c r="JRH16" s="86"/>
      <c r="JRI16" s="86"/>
      <c r="JRJ16" s="86"/>
      <c r="JRK16" s="86"/>
      <c r="JRL16" s="86"/>
      <c r="JRM16" s="86"/>
      <c r="JRN16" s="86"/>
      <c r="JRO16" s="86"/>
      <c r="JRP16" s="86"/>
      <c r="JRQ16" s="86"/>
      <c r="JRR16" s="86"/>
      <c r="JRS16" s="86"/>
      <c r="JRT16" s="86"/>
      <c r="JRU16" s="86"/>
      <c r="JRV16" s="86"/>
      <c r="JRW16" s="86"/>
      <c r="JRX16" s="86"/>
      <c r="JRY16" s="86"/>
      <c r="JRZ16" s="86"/>
      <c r="JSA16" s="86"/>
      <c r="JSB16" s="86"/>
      <c r="JSC16" s="86"/>
      <c r="JSD16" s="86"/>
      <c r="JSE16" s="86"/>
      <c r="JSF16" s="86"/>
      <c r="JSG16" s="86"/>
      <c r="JSH16" s="86"/>
      <c r="JSI16" s="86"/>
      <c r="JSJ16" s="86"/>
      <c r="JSK16" s="86"/>
      <c r="JSL16" s="86"/>
      <c r="JSM16" s="86"/>
      <c r="JSN16" s="86"/>
      <c r="JSO16" s="86"/>
      <c r="JSP16" s="86"/>
      <c r="JSQ16" s="86"/>
      <c r="JSR16" s="86"/>
      <c r="JSS16" s="86"/>
      <c r="JST16" s="86"/>
      <c r="JSU16" s="86"/>
      <c r="JSV16" s="86"/>
      <c r="JSW16" s="86"/>
      <c r="JSX16" s="86"/>
      <c r="JSY16" s="86"/>
      <c r="JSZ16" s="86"/>
      <c r="JTA16" s="86"/>
      <c r="JTB16" s="86"/>
      <c r="JTC16" s="86"/>
      <c r="JTD16" s="86"/>
      <c r="JTE16" s="86"/>
      <c r="JTF16" s="86"/>
      <c r="JTG16" s="86"/>
      <c r="JTH16" s="86"/>
      <c r="JTI16" s="86"/>
      <c r="JTJ16" s="86"/>
      <c r="JTK16" s="86"/>
      <c r="JTL16" s="86"/>
      <c r="JTM16" s="86"/>
      <c r="JTN16" s="86"/>
      <c r="JTO16" s="86"/>
      <c r="JTP16" s="86"/>
      <c r="JTQ16" s="86"/>
      <c r="JTR16" s="86"/>
      <c r="JTS16" s="86"/>
      <c r="JTT16" s="86"/>
      <c r="JTU16" s="86"/>
      <c r="JTV16" s="86"/>
      <c r="JTW16" s="86"/>
      <c r="JTX16" s="86"/>
      <c r="JTY16" s="86"/>
      <c r="JTZ16" s="86"/>
      <c r="JUA16" s="86"/>
      <c r="JUB16" s="86"/>
      <c r="JUC16" s="86"/>
      <c r="JUD16" s="86"/>
      <c r="JUE16" s="86"/>
      <c r="JUF16" s="86"/>
      <c r="JUG16" s="86"/>
      <c r="JUH16" s="86"/>
      <c r="JUI16" s="86"/>
      <c r="JUJ16" s="86"/>
      <c r="JUK16" s="86"/>
      <c r="JUL16" s="86"/>
      <c r="JUM16" s="86"/>
      <c r="JUN16" s="86"/>
      <c r="JUO16" s="86"/>
      <c r="JUP16" s="86"/>
      <c r="JUQ16" s="86"/>
      <c r="JUR16" s="86"/>
      <c r="JUS16" s="86"/>
      <c r="JUT16" s="86"/>
      <c r="JUU16" s="86"/>
      <c r="JUV16" s="86"/>
      <c r="JUW16" s="86"/>
      <c r="JUX16" s="86"/>
      <c r="JUY16" s="86"/>
      <c r="JUZ16" s="86"/>
      <c r="JVA16" s="86"/>
      <c r="JVB16" s="86"/>
      <c r="JVC16" s="86"/>
      <c r="JVD16" s="86"/>
      <c r="JVE16" s="86"/>
      <c r="JVF16" s="86"/>
      <c r="JVG16" s="86"/>
      <c r="JVH16" s="86"/>
      <c r="JVI16" s="86"/>
      <c r="JVJ16" s="86"/>
      <c r="JVK16" s="86"/>
      <c r="JVL16" s="86"/>
      <c r="JVM16" s="86"/>
      <c r="JVN16" s="86"/>
      <c r="JVO16" s="86"/>
      <c r="JVP16" s="86"/>
      <c r="JVQ16" s="86"/>
      <c r="JVR16" s="86"/>
      <c r="JVS16" s="86"/>
      <c r="JVT16" s="86"/>
      <c r="JVU16" s="86"/>
      <c r="JVV16" s="86"/>
      <c r="JVW16" s="86"/>
      <c r="JVX16" s="86"/>
      <c r="JVY16" s="86"/>
      <c r="JVZ16" s="86"/>
      <c r="JWA16" s="86"/>
      <c r="JWB16" s="86"/>
      <c r="JWC16" s="86"/>
      <c r="JWD16" s="86"/>
      <c r="JWE16" s="86"/>
      <c r="JWF16" s="86"/>
      <c r="JWG16" s="86"/>
      <c r="JWH16" s="86"/>
      <c r="JWI16" s="86"/>
      <c r="JWJ16" s="86"/>
      <c r="JWK16" s="86"/>
      <c r="JWL16" s="86"/>
      <c r="JWM16" s="86"/>
      <c r="JWN16" s="86"/>
      <c r="JWO16" s="86"/>
      <c r="JWP16" s="86"/>
      <c r="JWQ16" s="86"/>
      <c r="JWR16" s="86"/>
      <c r="JWS16" s="86"/>
      <c r="JWT16" s="86"/>
      <c r="JWU16" s="86"/>
      <c r="JWV16" s="86"/>
      <c r="JWW16" s="86"/>
      <c r="JWX16" s="86"/>
      <c r="JWY16" s="86"/>
      <c r="JWZ16" s="86"/>
      <c r="JXA16" s="86"/>
      <c r="JXB16" s="86"/>
      <c r="JXC16" s="86"/>
      <c r="JXD16" s="86"/>
      <c r="JXE16" s="86"/>
      <c r="JXF16" s="86"/>
      <c r="JXG16" s="86"/>
      <c r="JXH16" s="86"/>
      <c r="JXI16" s="86"/>
      <c r="JXJ16" s="86"/>
      <c r="JXK16" s="86"/>
      <c r="JXL16" s="86"/>
      <c r="JXM16" s="86"/>
      <c r="JXN16" s="86"/>
      <c r="JXO16" s="86"/>
      <c r="JXP16" s="86"/>
      <c r="JXQ16" s="86"/>
      <c r="JXR16" s="86"/>
      <c r="JXS16" s="86"/>
      <c r="JXT16" s="86"/>
      <c r="JXU16" s="86"/>
      <c r="JXV16" s="86"/>
      <c r="JXW16" s="86"/>
      <c r="JXX16" s="86"/>
      <c r="JXY16" s="86"/>
      <c r="JXZ16" s="86"/>
      <c r="JYA16" s="86"/>
      <c r="JYB16" s="86"/>
      <c r="JYC16" s="86"/>
      <c r="JYD16" s="86"/>
      <c r="JYE16" s="86"/>
      <c r="JYF16" s="86"/>
      <c r="JYG16" s="86"/>
      <c r="JYH16" s="86"/>
      <c r="JYI16" s="86"/>
      <c r="JYJ16" s="86"/>
      <c r="JYK16" s="86"/>
      <c r="JYL16" s="86"/>
      <c r="JYM16" s="86"/>
      <c r="JYN16" s="86"/>
      <c r="JYO16" s="86"/>
      <c r="JYP16" s="86"/>
      <c r="JYQ16" s="86"/>
      <c r="JYR16" s="86"/>
      <c r="JYS16" s="86"/>
      <c r="JYT16" s="86"/>
      <c r="JYU16" s="86"/>
      <c r="JYV16" s="86"/>
      <c r="JYW16" s="86"/>
      <c r="JYX16" s="86"/>
      <c r="JYY16" s="86"/>
      <c r="JYZ16" s="86"/>
      <c r="JZA16" s="86"/>
      <c r="JZB16" s="86"/>
      <c r="JZC16" s="86"/>
      <c r="JZD16" s="86"/>
      <c r="JZE16" s="86"/>
      <c r="JZF16" s="86"/>
      <c r="JZG16" s="86"/>
      <c r="JZH16" s="86"/>
      <c r="JZI16" s="86"/>
      <c r="JZJ16" s="86"/>
      <c r="JZK16" s="86"/>
      <c r="JZL16" s="86"/>
      <c r="JZM16" s="86"/>
      <c r="JZN16" s="86"/>
      <c r="JZO16" s="86"/>
      <c r="JZP16" s="86"/>
      <c r="JZQ16" s="86"/>
      <c r="JZR16" s="86"/>
      <c r="JZS16" s="86"/>
      <c r="JZT16" s="86"/>
      <c r="JZU16" s="86"/>
      <c r="JZV16" s="86"/>
      <c r="JZW16" s="86"/>
      <c r="JZX16" s="86"/>
      <c r="JZY16" s="86"/>
      <c r="JZZ16" s="86"/>
      <c r="KAA16" s="86"/>
      <c r="KAB16" s="86"/>
      <c r="KAC16" s="86"/>
      <c r="KAD16" s="86"/>
      <c r="KAE16" s="86"/>
      <c r="KAF16" s="86"/>
      <c r="KAG16" s="86"/>
      <c r="KAH16" s="86"/>
      <c r="KAI16" s="86"/>
      <c r="KAJ16" s="86"/>
      <c r="KAK16" s="86"/>
      <c r="KAL16" s="86"/>
      <c r="KAM16" s="86"/>
      <c r="KAN16" s="86"/>
      <c r="KAO16" s="86"/>
      <c r="KAP16" s="86"/>
      <c r="KAQ16" s="86"/>
      <c r="KAR16" s="86"/>
      <c r="KAS16" s="86"/>
      <c r="KAT16" s="86"/>
      <c r="KAU16" s="86"/>
      <c r="KAV16" s="86"/>
      <c r="KAW16" s="86"/>
      <c r="KAX16" s="86"/>
      <c r="KAY16" s="86"/>
      <c r="KAZ16" s="86"/>
      <c r="KBA16" s="86"/>
      <c r="KBB16" s="86"/>
      <c r="KBC16" s="86"/>
      <c r="KBD16" s="86"/>
      <c r="KBE16" s="86"/>
      <c r="KBF16" s="86"/>
      <c r="KBG16" s="86"/>
      <c r="KBH16" s="86"/>
      <c r="KBI16" s="86"/>
      <c r="KBJ16" s="86"/>
      <c r="KBK16" s="86"/>
      <c r="KBL16" s="86"/>
      <c r="KBM16" s="86"/>
      <c r="KBN16" s="86"/>
      <c r="KBO16" s="86"/>
      <c r="KBP16" s="86"/>
      <c r="KBQ16" s="86"/>
      <c r="KBR16" s="86"/>
      <c r="KBS16" s="86"/>
      <c r="KBT16" s="86"/>
      <c r="KBU16" s="86"/>
      <c r="KBV16" s="86"/>
      <c r="KBW16" s="86"/>
      <c r="KBX16" s="86"/>
      <c r="KBY16" s="86"/>
      <c r="KBZ16" s="86"/>
      <c r="KCA16" s="86"/>
      <c r="KCB16" s="86"/>
      <c r="KCC16" s="86"/>
      <c r="KCD16" s="86"/>
      <c r="KCE16" s="86"/>
      <c r="KCF16" s="86"/>
      <c r="KCG16" s="86"/>
      <c r="KCH16" s="86"/>
      <c r="KCI16" s="86"/>
      <c r="KCJ16" s="86"/>
      <c r="KCK16" s="86"/>
      <c r="KCL16" s="86"/>
      <c r="KCM16" s="86"/>
      <c r="KCN16" s="86"/>
      <c r="KCO16" s="86"/>
      <c r="KCP16" s="86"/>
      <c r="KCQ16" s="86"/>
      <c r="KCR16" s="86"/>
      <c r="KCS16" s="86"/>
      <c r="KCT16" s="86"/>
      <c r="KCU16" s="86"/>
      <c r="KCV16" s="86"/>
      <c r="KCW16" s="86"/>
      <c r="KCX16" s="86"/>
      <c r="KCY16" s="86"/>
      <c r="KCZ16" s="86"/>
      <c r="KDA16" s="86"/>
      <c r="KDB16" s="86"/>
      <c r="KDC16" s="86"/>
      <c r="KDD16" s="86"/>
      <c r="KDE16" s="86"/>
      <c r="KDF16" s="86"/>
      <c r="KDG16" s="86"/>
      <c r="KDH16" s="86"/>
      <c r="KDI16" s="86"/>
      <c r="KDJ16" s="86"/>
      <c r="KDK16" s="86"/>
      <c r="KDL16" s="86"/>
      <c r="KDM16" s="86"/>
      <c r="KDN16" s="86"/>
      <c r="KDO16" s="86"/>
      <c r="KDP16" s="86"/>
      <c r="KDQ16" s="86"/>
      <c r="KDR16" s="86"/>
      <c r="KDS16" s="86"/>
      <c r="KDT16" s="86"/>
      <c r="KDU16" s="86"/>
      <c r="KDV16" s="86"/>
      <c r="KDW16" s="86"/>
      <c r="KDX16" s="86"/>
      <c r="KDY16" s="86"/>
      <c r="KDZ16" s="86"/>
      <c r="KEA16" s="86"/>
      <c r="KEB16" s="86"/>
      <c r="KEC16" s="86"/>
      <c r="KED16" s="86"/>
      <c r="KEE16" s="86"/>
      <c r="KEF16" s="86"/>
      <c r="KEG16" s="86"/>
      <c r="KEH16" s="86"/>
      <c r="KEI16" s="86"/>
      <c r="KEJ16" s="86"/>
      <c r="KEK16" s="86"/>
      <c r="KEL16" s="86"/>
      <c r="KEM16" s="86"/>
      <c r="KEN16" s="86"/>
      <c r="KEO16" s="86"/>
      <c r="KEP16" s="86"/>
      <c r="KEQ16" s="86"/>
      <c r="KER16" s="86"/>
      <c r="KES16" s="86"/>
      <c r="KET16" s="86"/>
      <c r="KEU16" s="86"/>
      <c r="KEV16" s="86"/>
      <c r="KEW16" s="86"/>
      <c r="KEX16" s="86"/>
      <c r="KEY16" s="86"/>
      <c r="KEZ16" s="86"/>
      <c r="KFA16" s="86"/>
      <c r="KFB16" s="86"/>
      <c r="KFC16" s="86"/>
      <c r="KFD16" s="86"/>
      <c r="KFE16" s="86"/>
      <c r="KFF16" s="86"/>
      <c r="KFG16" s="86"/>
      <c r="KFH16" s="86"/>
      <c r="KFI16" s="86"/>
      <c r="KFJ16" s="86"/>
      <c r="KFK16" s="86"/>
      <c r="KFL16" s="86"/>
      <c r="KFM16" s="86"/>
      <c r="KFN16" s="86"/>
      <c r="KFO16" s="86"/>
      <c r="KFP16" s="86"/>
      <c r="KFQ16" s="86"/>
      <c r="KFR16" s="86"/>
      <c r="KFS16" s="86"/>
      <c r="KFT16" s="86"/>
      <c r="KFU16" s="86"/>
      <c r="KFV16" s="86"/>
      <c r="KFW16" s="86"/>
      <c r="KFX16" s="86"/>
      <c r="KFY16" s="86"/>
      <c r="KFZ16" s="86"/>
      <c r="KGA16" s="86"/>
      <c r="KGB16" s="86"/>
      <c r="KGC16" s="86"/>
      <c r="KGD16" s="86"/>
      <c r="KGE16" s="86"/>
      <c r="KGF16" s="86"/>
      <c r="KGG16" s="86"/>
      <c r="KGH16" s="86"/>
      <c r="KGI16" s="86"/>
      <c r="KGJ16" s="86"/>
      <c r="KGK16" s="86"/>
      <c r="KGL16" s="86"/>
      <c r="KGM16" s="86"/>
      <c r="KGN16" s="86"/>
      <c r="KGO16" s="86"/>
      <c r="KGP16" s="86"/>
      <c r="KGQ16" s="86"/>
      <c r="KGR16" s="86"/>
      <c r="KGS16" s="86"/>
      <c r="KGT16" s="86"/>
      <c r="KGU16" s="86"/>
      <c r="KGV16" s="86"/>
      <c r="KGW16" s="86"/>
      <c r="KGX16" s="86"/>
      <c r="KGY16" s="86"/>
      <c r="KGZ16" s="86"/>
      <c r="KHA16" s="86"/>
      <c r="KHB16" s="86"/>
      <c r="KHC16" s="86"/>
      <c r="KHD16" s="86"/>
      <c r="KHE16" s="86"/>
      <c r="KHF16" s="86"/>
      <c r="KHG16" s="86"/>
      <c r="KHH16" s="86"/>
      <c r="KHI16" s="86"/>
      <c r="KHJ16" s="86"/>
      <c r="KHK16" s="86"/>
      <c r="KHL16" s="86"/>
      <c r="KHM16" s="86"/>
      <c r="KHN16" s="86"/>
      <c r="KHO16" s="86"/>
      <c r="KHP16" s="86"/>
      <c r="KHQ16" s="86"/>
      <c r="KHR16" s="86"/>
      <c r="KHS16" s="86"/>
      <c r="KHT16" s="86"/>
      <c r="KHU16" s="86"/>
      <c r="KHV16" s="86"/>
      <c r="KHW16" s="86"/>
      <c r="KHX16" s="86"/>
      <c r="KHY16" s="86"/>
      <c r="KHZ16" s="86"/>
      <c r="KIA16" s="86"/>
      <c r="KIB16" s="86"/>
      <c r="KIC16" s="86"/>
      <c r="KID16" s="86"/>
      <c r="KIE16" s="86"/>
      <c r="KIF16" s="86"/>
      <c r="KIG16" s="86"/>
      <c r="KIH16" s="86"/>
      <c r="KII16" s="86"/>
      <c r="KIJ16" s="86"/>
      <c r="KIK16" s="86"/>
      <c r="KIL16" s="86"/>
      <c r="KIM16" s="86"/>
      <c r="KIN16" s="86"/>
      <c r="KIO16" s="86"/>
      <c r="KIP16" s="86"/>
      <c r="KIQ16" s="86"/>
      <c r="KIR16" s="86"/>
      <c r="KIS16" s="86"/>
      <c r="KIT16" s="86"/>
      <c r="KIU16" s="86"/>
      <c r="KIV16" s="86"/>
      <c r="KIW16" s="86"/>
      <c r="KIX16" s="86"/>
      <c r="KIY16" s="86"/>
      <c r="KIZ16" s="86"/>
      <c r="KJA16" s="86"/>
      <c r="KJB16" s="86"/>
      <c r="KJC16" s="86"/>
      <c r="KJD16" s="86"/>
      <c r="KJE16" s="86"/>
      <c r="KJF16" s="86"/>
      <c r="KJG16" s="86"/>
      <c r="KJH16" s="86"/>
      <c r="KJI16" s="86"/>
      <c r="KJJ16" s="86"/>
      <c r="KJK16" s="86"/>
      <c r="KJL16" s="86"/>
      <c r="KJM16" s="86"/>
      <c r="KJN16" s="86"/>
      <c r="KJO16" s="86"/>
      <c r="KJP16" s="86"/>
      <c r="KJQ16" s="86"/>
      <c r="KJR16" s="86"/>
      <c r="KJS16" s="86"/>
      <c r="KJT16" s="86"/>
      <c r="KJU16" s="86"/>
      <c r="KJV16" s="86"/>
      <c r="KJW16" s="86"/>
      <c r="KJX16" s="86"/>
      <c r="KJY16" s="86"/>
      <c r="KJZ16" s="86"/>
      <c r="KKA16" s="86"/>
      <c r="KKB16" s="86"/>
      <c r="KKC16" s="86"/>
      <c r="KKD16" s="86"/>
      <c r="KKE16" s="86"/>
      <c r="KKF16" s="86"/>
      <c r="KKG16" s="86"/>
      <c r="KKH16" s="86"/>
      <c r="KKI16" s="86"/>
      <c r="KKJ16" s="86"/>
      <c r="KKK16" s="86"/>
      <c r="KKL16" s="86"/>
      <c r="KKM16" s="86"/>
      <c r="KKN16" s="86"/>
      <c r="KKO16" s="86"/>
      <c r="KKP16" s="86"/>
      <c r="KKQ16" s="86"/>
      <c r="KKR16" s="86"/>
      <c r="KKS16" s="86"/>
      <c r="KKT16" s="86"/>
      <c r="KKU16" s="86"/>
      <c r="KKV16" s="86"/>
      <c r="KKW16" s="86"/>
      <c r="KKX16" s="86"/>
      <c r="KKY16" s="86"/>
      <c r="KKZ16" s="86"/>
      <c r="KLA16" s="86"/>
      <c r="KLB16" s="86"/>
      <c r="KLC16" s="86"/>
      <c r="KLD16" s="86"/>
      <c r="KLE16" s="86"/>
      <c r="KLF16" s="86"/>
      <c r="KLG16" s="86"/>
      <c r="KLH16" s="86"/>
      <c r="KLI16" s="86"/>
      <c r="KLJ16" s="86"/>
      <c r="KLK16" s="86"/>
      <c r="KLL16" s="86"/>
      <c r="KLM16" s="86"/>
      <c r="KLN16" s="86"/>
      <c r="KLO16" s="86"/>
      <c r="KLP16" s="86"/>
      <c r="KLQ16" s="86"/>
      <c r="KLR16" s="86"/>
      <c r="KLS16" s="86"/>
      <c r="KLT16" s="86"/>
      <c r="KLU16" s="86"/>
      <c r="KLV16" s="86"/>
      <c r="KLW16" s="86"/>
      <c r="KLX16" s="86"/>
      <c r="KLY16" s="86"/>
      <c r="KLZ16" s="86"/>
      <c r="KMA16" s="86"/>
      <c r="KMB16" s="86"/>
      <c r="KMC16" s="86"/>
      <c r="KMD16" s="86"/>
      <c r="KME16" s="86"/>
      <c r="KMF16" s="86"/>
      <c r="KMG16" s="86"/>
      <c r="KMH16" s="86"/>
      <c r="KMI16" s="86"/>
      <c r="KMJ16" s="86"/>
      <c r="KMK16" s="86"/>
      <c r="KML16" s="86"/>
      <c r="KMM16" s="86"/>
      <c r="KMN16" s="86"/>
      <c r="KMO16" s="86"/>
      <c r="KMP16" s="86"/>
      <c r="KMQ16" s="86"/>
      <c r="KMR16" s="86"/>
      <c r="KMS16" s="86"/>
      <c r="KMT16" s="86"/>
      <c r="KMU16" s="86"/>
      <c r="KMV16" s="86"/>
      <c r="KMW16" s="86"/>
      <c r="KMX16" s="86"/>
      <c r="KMY16" s="86"/>
      <c r="KMZ16" s="86"/>
      <c r="KNA16" s="86"/>
      <c r="KNB16" s="86"/>
      <c r="KNC16" s="86"/>
      <c r="KND16" s="86"/>
      <c r="KNE16" s="86"/>
      <c r="KNF16" s="86"/>
      <c r="KNG16" s="86"/>
      <c r="KNH16" s="86"/>
      <c r="KNI16" s="86"/>
      <c r="KNJ16" s="86"/>
      <c r="KNK16" s="86"/>
      <c r="KNL16" s="86"/>
      <c r="KNM16" s="86"/>
      <c r="KNN16" s="86"/>
      <c r="KNO16" s="86"/>
      <c r="KNP16" s="86"/>
      <c r="KNQ16" s="86"/>
      <c r="KNR16" s="86"/>
      <c r="KNS16" s="86"/>
      <c r="KNT16" s="86"/>
      <c r="KNU16" s="86"/>
      <c r="KNV16" s="86"/>
      <c r="KNW16" s="86"/>
      <c r="KNX16" s="86"/>
      <c r="KNY16" s="86"/>
      <c r="KNZ16" s="86"/>
      <c r="KOA16" s="86"/>
      <c r="KOB16" s="86"/>
      <c r="KOC16" s="86"/>
      <c r="KOD16" s="86"/>
      <c r="KOE16" s="86"/>
      <c r="KOF16" s="86"/>
      <c r="KOG16" s="86"/>
      <c r="KOH16" s="86"/>
      <c r="KOI16" s="86"/>
      <c r="KOJ16" s="86"/>
      <c r="KOK16" s="86"/>
      <c r="KOL16" s="86"/>
      <c r="KOM16" s="86"/>
      <c r="KON16" s="86"/>
      <c r="KOO16" s="86"/>
      <c r="KOP16" s="86"/>
      <c r="KOQ16" s="86"/>
      <c r="KOR16" s="86"/>
      <c r="KOS16" s="86"/>
      <c r="KOT16" s="86"/>
      <c r="KOU16" s="86"/>
      <c r="KOV16" s="86"/>
      <c r="KOW16" s="86"/>
      <c r="KOX16" s="86"/>
      <c r="KOY16" s="86"/>
      <c r="KOZ16" s="86"/>
      <c r="KPA16" s="86"/>
      <c r="KPB16" s="86"/>
      <c r="KPC16" s="86"/>
      <c r="KPD16" s="86"/>
      <c r="KPE16" s="86"/>
      <c r="KPF16" s="86"/>
      <c r="KPG16" s="86"/>
      <c r="KPH16" s="86"/>
      <c r="KPI16" s="86"/>
      <c r="KPJ16" s="86"/>
      <c r="KPK16" s="86"/>
      <c r="KPL16" s="86"/>
      <c r="KPM16" s="86"/>
      <c r="KPN16" s="86"/>
      <c r="KPO16" s="86"/>
      <c r="KPP16" s="86"/>
      <c r="KPQ16" s="86"/>
      <c r="KPR16" s="86"/>
      <c r="KPS16" s="86"/>
      <c r="KPT16" s="86"/>
      <c r="KPU16" s="86"/>
      <c r="KPV16" s="86"/>
      <c r="KPW16" s="86"/>
      <c r="KPX16" s="86"/>
      <c r="KPY16" s="86"/>
      <c r="KPZ16" s="86"/>
      <c r="KQA16" s="86"/>
      <c r="KQB16" s="86"/>
      <c r="KQC16" s="86"/>
      <c r="KQD16" s="86"/>
      <c r="KQE16" s="86"/>
      <c r="KQF16" s="86"/>
      <c r="KQG16" s="86"/>
      <c r="KQH16" s="86"/>
      <c r="KQI16" s="86"/>
      <c r="KQJ16" s="86"/>
      <c r="KQK16" s="86"/>
      <c r="KQL16" s="86"/>
      <c r="KQM16" s="86"/>
      <c r="KQN16" s="86"/>
      <c r="KQO16" s="86"/>
      <c r="KQP16" s="86"/>
      <c r="KQQ16" s="86"/>
      <c r="KQR16" s="86"/>
      <c r="KQS16" s="86"/>
      <c r="KQT16" s="86"/>
      <c r="KQU16" s="86"/>
      <c r="KQV16" s="86"/>
      <c r="KQW16" s="86"/>
      <c r="KQX16" s="86"/>
      <c r="KQY16" s="86"/>
      <c r="KQZ16" s="86"/>
      <c r="KRA16" s="86"/>
      <c r="KRB16" s="86"/>
      <c r="KRC16" s="86"/>
      <c r="KRD16" s="86"/>
      <c r="KRE16" s="86"/>
      <c r="KRF16" s="86"/>
      <c r="KRG16" s="86"/>
      <c r="KRH16" s="86"/>
      <c r="KRI16" s="86"/>
      <c r="KRJ16" s="86"/>
      <c r="KRK16" s="86"/>
      <c r="KRL16" s="86"/>
      <c r="KRM16" s="86"/>
      <c r="KRN16" s="86"/>
      <c r="KRO16" s="86"/>
      <c r="KRP16" s="86"/>
      <c r="KRQ16" s="86"/>
      <c r="KRR16" s="86"/>
      <c r="KRS16" s="86"/>
      <c r="KRT16" s="86"/>
      <c r="KRU16" s="86"/>
      <c r="KRV16" s="86"/>
      <c r="KRW16" s="86"/>
      <c r="KRX16" s="86"/>
      <c r="KRY16" s="86"/>
      <c r="KRZ16" s="86"/>
      <c r="KSA16" s="86"/>
      <c r="KSB16" s="86"/>
      <c r="KSC16" s="86"/>
      <c r="KSD16" s="86"/>
      <c r="KSE16" s="86"/>
      <c r="KSF16" s="86"/>
      <c r="KSG16" s="86"/>
      <c r="KSH16" s="86"/>
      <c r="KSI16" s="86"/>
      <c r="KSJ16" s="86"/>
      <c r="KSK16" s="86"/>
      <c r="KSL16" s="86"/>
      <c r="KSM16" s="86"/>
      <c r="KSN16" s="86"/>
      <c r="KSO16" s="86"/>
      <c r="KSP16" s="86"/>
      <c r="KSQ16" s="86"/>
      <c r="KSR16" s="86"/>
      <c r="KSS16" s="86"/>
      <c r="KST16" s="86"/>
      <c r="KSU16" s="86"/>
      <c r="KSV16" s="86"/>
      <c r="KSW16" s="86"/>
      <c r="KSX16" s="86"/>
      <c r="KSY16" s="86"/>
      <c r="KSZ16" s="86"/>
      <c r="KTA16" s="86"/>
      <c r="KTB16" s="86"/>
      <c r="KTC16" s="86"/>
      <c r="KTD16" s="86"/>
      <c r="KTE16" s="86"/>
      <c r="KTF16" s="86"/>
      <c r="KTG16" s="86"/>
      <c r="KTH16" s="86"/>
      <c r="KTI16" s="86"/>
      <c r="KTJ16" s="86"/>
      <c r="KTK16" s="86"/>
      <c r="KTL16" s="86"/>
      <c r="KTM16" s="86"/>
      <c r="KTN16" s="86"/>
      <c r="KTO16" s="86"/>
      <c r="KTP16" s="86"/>
      <c r="KTQ16" s="86"/>
      <c r="KTR16" s="86"/>
      <c r="KTS16" s="86"/>
      <c r="KTT16" s="86"/>
      <c r="KTU16" s="86"/>
      <c r="KTV16" s="86"/>
      <c r="KTW16" s="86"/>
      <c r="KTX16" s="86"/>
      <c r="KTY16" s="86"/>
      <c r="KTZ16" s="86"/>
      <c r="KUA16" s="86"/>
      <c r="KUB16" s="86"/>
      <c r="KUC16" s="86"/>
      <c r="KUD16" s="86"/>
      <c r="KUE16" s="86"/>
      <c r="KUF16" s="86"/>
      <c r="KUG16" s="86"/>
      <c r="KUH16" s="86"/>
      <c r="KUI16" s="86"/>
      <c r="KUJ16" s="86"/>
      <c r="KUK16" s="86"/>
      <c r="KUL16" s="86"/>
      <c r="KUM16" s="86"/>
      <c r="KUN16" s="86"/>
      <c r="KUO16" s="86"/>
      <c r="KUP16" s="86"/>
      <c r="KUQ16" s="86"/>
      <c r="KUR16" s="86"/>
      <c r="KUS16" s="86"/>
      <c r="KUT16" s="86"/>
      <c r="KUU16" s="86"/>
      <c r="KUV16" s="86"/>
      <c r="KUW16" s="86"/>
      <c r="KUX16" s="86"/>
      <c r="KUY16" s="86"/>
      <c r="KUZ16" s="86"/>
      <c r="KVA16" s="86"/>
      <c r="KVB16" s="86"/>
      <c r="KVC16" s="86"/>
      <c r="KVD16" s="86"/>
      <c r="KVE16" s="86"/>
      <c r="KVF16" s="86"/>
      <c r="KVG16" s="86"/>
      <c r="KVH16" s="86"/>
      <c r="KVI16" s="86"/>
      <c r="KVJ16" s="86"/>
      <c r="KVK16" s="86"/>
      <c r="KVL16" s="86"/>
      <c r="KVM16" s="86"/>
      <c r="KVN16" s="86"/>
      <c r="KVO16" s="86"/>
      <c r="KVP16" s="86"/>
      <c r="KVQ16" s="86"/>
      <c r="KVR16" s="86"/>
      <c r="KVS16" s="86"/>
      <c r="KVT16" s="86"/>
      <c r="KVU16" s="86"/>
      <c r="KVV16" s="86"/>
      <c r="KVW16" s="86"/>
      <c r="KVX16" s="86"/>
      <c r="KVY16" s="86"/>
      <c r="KVZ16" s="86"/>
      <c r="KWA16" s="86"/>
      <c r="KWB16" s="86"/>
      <c r="KWC16" s="86"/>
      <c r="KWD16" s="86"/>
      <c r="KWE16" s="86"/>
      <c r="KWF16" s="86"/>
      <c r="KWG16" s="86"/>
      <c r="KWH16" s="86"/>
      <c r="KWI16" s="86"/>
      <c r="KWJ16" s="86"/>
      <c r="KWK16" s="86"/>
      <c r="KWL16" s="86"/>
      <c r="KWM16" s="86"/>
      <c r="KWN16" s="86"/>
      <c r="KWO16" s="86"/>
      <c r="KWP16" s="86"/>
      <c r="KWQ16" s="86"/>
      <c r="KWR16" s="86"/>
      <c r="KWS16" s="86"/>
      <c r="KWT16" s="86"/>
      <c r="KWU16" s="86"/>
      <c r="KWV16" s="86"/>
      <c r="KWW16" s="86"/>
      <c r="KWX16" s="86"/>
      <c r="KWY16" s="86"/>
      <c r="KWZ16" s="86"/>
      <c r="KXA16" s="86"/>
      <c r="KXB16" s="86"/>
      <c r="KXC16" s="86"/>
      <c r="KXD16" s="86"/>
      <c r="KXE16" s="86"/>
      <c r="KXF16" s="86"/>
      <c r="KXG16" s="86"/>
      <c r="KXH16" s="86"/>
      <c r="KXI16" s="86"/>
      <c r="KXJ16" s="86"/>
      <c r="KXK16" s="86"/>
      <c r="KXL16" s="86"/>
      <c r="KXM16" s="86"/>
      <c r="KXN16" s="86"/>
      <c r="KXO16" s="86"/>
      <c r="KXP16" s="86"/>
      <c r="KXQ16" s="86"/>
      <c r="KXR16" s="86"/>
      <c r="KXS16" s="86"/>
      <c r="KXT16" s="86"/>
      <c r="KXU16" s="86"/>
      <c r="KXV16" s="86"/>
      <c r="KXW16" s="86"/>
      <c r="KXX16" s="86"/>
      <c r="KXY16" s="86"/>
      <c r="KXZ16" s="86"/>
      <c r="KYA16" s="86"/>
      <c r="KYB16" s="86"/>
      <c r="KYC16" s="86"/>
      <c r="KYD16" s="86"/>
      <c r="KYE16" s="86"/>
      <c r="KYF16" s="86"/>
      <c r="KYG16" s="86"/>
      <c r="KYH16" s="86"/>
      <c r="KYI16" s="86"/>
      <c r="KYJ16" s="86"/>
      <c r="KYK16" s="86"/>
      <c r="KYL16" s="86"/>
      <c r="KYM16" s="86"/>
      <c r="KYN16" s="86"/>
      <c r="KYO16" s="86"/>
      <c r="KYP16" s="86"/>
      <c r="KYQ16" s="86"/>
      <c r="KYR16" s="86"/>
      <c r="KYS16" s="86"/>
      <c r="KYT16" s="86"/>
      <c r="KYU16" s="86"/>
      <c r="KYV16" s="86"/>
      <c r="KYW16" s="86"/>
      <c r="KYX16" s="86"/>
      <c r="KYY16" s="86"/>
      <c r="KYZ16" s="86"/>
      <c r="KZA16" s="86"/>
      <c r="KZB16" s="86"/>
      <c r="KZC16" s="86"/>
      <c r="KZD16" s="86"/>
      <c r="KZE16" s="86"/>
      <c r="KZF16" s="86"/>
      <c r="KZG16" s="86"/>
      <c r="KZH16" s="86"/>
      <c r="KZI16" s="86"/>
      <c r="KZJ16" s="86"/>
      <c r="KZK16" s="86"/>
      <c r="KZL16" s="86"/>
      <c r="KZM16" s="86"/>
      <c r="KZN16" s="86"/>
      <c r="KZO16" s="86"/>
      <c r="KZP16" s="86"/>
      <c r="KZQ16" s="86"/>
      <c r="KZR16" s="86"/>
      <c r="KZS16" s="86"/>
      <c r="KZT16" s="86"/>
      <c r="KZU16" s="86"/>
      <c r="KZV16" s="86"/>
      <c r="KZW16" s="86"/>
      <c r="KZX16" s="86"/>
      <c r="KZY16" s="86"/>
      <c r="KZZ16" s="86"/>
      <c r="LAA16" s="86"/>
      <c r="LAB16" s="86"/>
      <c r="LAC16" s="86"/>
      <c r="LAD16" s="86"/>
      <c r="LAE16" s="86"/>
      <c r="LAF16" s="86"/>
      <c r="LAG16" s="86"/>
      <c r="LAH16" s="86"/>
      <c r="LAI16" s="86"/>
      <c r="LAJ16" s="86"/>
      <c r="LAK16" s="86"/>
      <c r="LAL16" s="86"/>
      <c r="LAM16" s="86"/>
      <c r="LAN16" s="86"/>
      <c r="LAO16" s="86"/>
      <c r="LAP16" s="86"/>
      <c r="LAQ16" s="86"/>
      <c r="LAR16" s="86"/>
      <c r="LAS16" s="86"/>
      <c r="LAT16" s="86"/>
      <c r="LAU16" s="86"/>
      <c r="LAV16" s="86"/>
      <c r="LAW16" s="86"/>
      <c r="LAX16" s="86"/>
      <c r="LAY16" s="86"/>
      <c r="LAZ16" s="86"/>
      <c r="LBA16" s="86"/>
      <c r="LBB16" s="86"/>
      <c r="LBC16" s="86"/>
      <c r="LBD16" s="86"/>
      <c r="LBE16" s="86"/>
      <c r="LBF16" s="86"/>
      <c r="LBG16" s="86"/>
      <c r="LBH16" s="86"/>
      <c r="LBI16" s="86"/>
      <c r="LBJ16" s="86"/>
      <c r="LBK16" s="86"/>
      <c r="LBL16" s="86"/>
      <c r="LBM16" s="86"/>
      <c r="LBN16" s="86"/>
      <c r="LBO16" s="86"/>
      <c r="LBP16" s="86"/>
      <c r="LBQ16" s="86"/>
      <c r="LBR16" s="86"/>
      <c r="LBS16" s="86"/>
      <c r="LBT16" s="86"/>
      <c r="LBU16" s="86"/>
      <c r="LBV16" s="86"/>
      <c r="LBW16" s="86"/>
      <c r="LBX16" s="86"/>
      <c r="LBY16" s="86"/>
      <c r="LBZ16" s="86"/>
      <c r="LCA16" s="86"/>
      <c r="LCB16" s="86"/>
      <c r="LCC16" s="86"/>
      <c r="LCD16" s="86"/>
      <c r="LCE16" s="86"/>
      <c r="LCF16" s="86"/>
      <c r="LCG16" s="86"/>
      <c r="LCH16" s="86"/>
      <c r="LCI16" s="86"/>
      <c r="LCJ16" s="86"/>
      <c r="LCK16" s="86"/>
      <c r="LCL16" s="86"/>
      <c r="LCM16" s="86"/>
      <c r="LCN16" s="86"/>
      <c r="LCO16" s="86"/>
      <c r="LCP16" s="86"/>
      <c r="LCQ16" s="86"/>
      <c r="LCR16" s="86"/>
      <c r="LCS16" s="86"/>
      <c r="LCT16" s="86"/>
      <c r="LCU16" s="86"/>
      <c r="LCV16" s="86"/>
      <c r="LCW16" s="86"/>
      <c r="LCX16" s="86"/>
      <c r="LCY16" s="86"/>
      <c r="LCZ16" s="86"/>
      <c r="LDA16" s="86"/>
      <c r="LDB16" s="86"/>
      <c r="LDC16" s="86"/>
      <c r="LDD16" s="86"/>
      <c r="LDE16" s="86"/>
      <c r="LDF16" s="86"/>
      <c r="LDG16" s="86"/>
      <c r="LDH16" s="86"/>
      <c r="LDI16" s="86"/>
      <c r="LDJ16" s="86"/>
      <c r="LDK16" s="86"/>
      <c r="LDL16" s="86"/>
      <c r="LDM16" s="86"/>
      <c r="LDN16" s="86"/>
      <c r="LDO16" s="86"/>
      <c r="LDP16" s="86"/>
      <c r="LDQ16" s="86"/>
      <c r="LDR16" s="86"/>
      <c r="LDS16" s="86"/>
      <c r="LDT16" s="86"/>
      <c r="LDU16" s="86"/>
      <c r="LDV16" s="86"/>
      <c r="LDW16" s="86"/>
      <c r="LDX16" s="86"/>
      <c r="LDY16" s="86"/>
      <c r="LDZ16" s="86"/>
      <c r="LEA16" s="86"/>
      <c r="LEB16" s="86"/>
      <c r="LEC16" s="86"/>
      <c r="LED16" s="86"/>
      <c r="LEE16" s="86"/>
      <c r="LEF16" s="86"/>
      <c r="LEG16" s="86"/>
      <c r="LEH16" s="86"/>
      <c r="LEI16" s="86"/>
      <c r="LEJ16" s="86"/>
      <c r="LEK16" s="86"/>
      <c r="LEL16" s="86"/>
      <c r="LEM16" s="86"/>
      <c r="LEN16" s="86"/>
      <c r="LEO16" s="86"/>
      <c r="LEP16" s="86"/>
      <c r="LEQ16" s="86"/>
      <c r="LER16" s="86"/>
      <c r="LES16" s="86"/>
      <c r="LET16" s="86"/>
      <c r="LEU16" s="86"/>
      <c r="LEV16" s="86"/>
      <c r="LEW16" s="86"/>
      <c r="LEX16" s="86"/>
      <c r="LEY16" s="86"/>
      <c r="LEZ16" s="86"/>
      <c r="LFA16" s="86"/>
      <c r="LFB16" s="86"/>
      <c r="LFC16" s="86"/>
      <c r="LFD16" s="86"/>
      <c r="LFE16" s="86"/>
      <c r="LFF16" s="86"/>
      <c r="LFG16" s="86"/>
      <c r="LFH16" s="86"/>
      <c r="LFI16" s="86"/>
      <c r="LFJ16" s="86"/>
      <c r="LFK16" s="86"/>
      <c r="LFL16" s="86"/>
      <c r="LFM16" s="86"/>
      <c r="LFN16" s="86"/>
      <c r="LFO16" s="86"/>
      <c r="LFP16" s="86"/>
      <c r="LFQ16" s="86"/>
      <c r="LFR16" s="86"/>
      <c r="LFS16" s="86"/>
      <c r="LFT16" s="86"/>
      <c r="LFU16" s="86"/>
      <c r="LFV16" s="86"/>
      <c r="LFW16" s="86"/>
      <c r="LFX16" s="86"/>
      <c r="LFY16" s="86"/>
      <c r="LFZ16" s="86"/>
      <c r="LGA16" s="86"/>
      <c r="LGB16" s="86"/>
      <c r="LGC16" s="86"/>
      <c r="LGD16" s="86"/>
      <c r="LGE16" s="86"/>
      <c r="LGF16" s="86"/>
      <c r="LGG16" s="86"/>
      <c r="LGH16" s="86"/>
      <c r="LGI16" s="86"/>
      <c r="LGJ16" s="86"/>
      <c r="LGK16" s="86"/>
      <c r="LGL16" s="86"/>
      <c r="LGM16" s="86"/>
      <c r="LGN16" s="86"/>
      <c r="LGO16" s="86"/>
      <c r="LGP16" s="86"/>
      <c r="LGQ16" s="86"/>
      <c r="LGR16" s="86"/>
      <c r="LGS16" s="86"/>
      <c r="LGT16" s="86"/>
      <c r="LGU16" s="86"/>
      <c r="LGV16" s="86"/>
      <c r="LGW16" s="86"/>
      <c r="LGX16" s="86"/>
      <c r="LGY16" s="86"/>
      <c r="LGZ16" s="86"/>
      <c r="LHA16" s="86"/>
      <c r="LHB16" s="86"/>
      <c r="LHC16" s="86"/>
      <c r="LHD16" s="86"/>
      <c r="LHE16" s="86"/>
      <c r="LHF16" s="86"/>
      <c r="LHG16" s="86"/>
      <c r="LHH16" s="86"/>
      <c r="LHI16" s="86"/>
      <c r="LHJ16" s="86"/>
      <c r="LHK16" s="86"/>
      <c r="LHL16" s="86"/>
      <c r="LHM16" s="86"/>
      <c r="LHN16" s="86"/>
      <c r="LHO16" s="86"/>
      <c r="LHP16" s="86"/>
      <c r="LHQ16" s="86"/>
      <c r="LHR16" s="86"/>
      <c r="LHS16" s="86"/>
      <c r="LHT16" s="86"/>
      <c r="LHU16" s="86"/>
      <c r="LHV16" s="86"/>
      <c r="LHW16" s="86"/>
      <c r="LHX16" s="86"/>
      <c r="LHY16" s="86"/>
      <c r="LHZ16" s="86"/>
      <c r="LIA16" s="86"/>
      <c r="LIB16" s="86"/>
      <c r="LIC16" s="86"/>
      <c r="LID16" s="86"/>
      <c r="LIE16" s="86"/>
      <c r="LIF16" s="86"/>
      <c r="LIG16" s="86"/>
      <c r="LIH16" s="86"/>
      <c r="LII16" s="86"/>
      <c r="LIJ16" s="86"/>
      <c r="LIK16" s="86"/>
      <c r="LIL16" s="86"/>
      <c r="LIM16" s="86"/>
      <c r="LIN16" s="86"/>
      <c r="LIO16" s="86"/>
      <c r="LIP16" s="86"/>
      <c r="LIQ16" s="86"/>
      <c r="LIR16" s="86"/>
      <c r="LIS16" s="86"/>
      <c r="LIT16" s="86"/>
      <c r="LIU16" s="86"/>
      <c r="LIV16" s="86"/>
      <c r="LIW16" s="86"/>
      <c r="LIX16" s="86"/>
      <c r="LIY16" s="86"/>
      <c r="LIZ16" s="86"/>
      <c r="LJA16" s="86"/>
      <c r="LJB16" s="86"/>
      <c r="LJC16" s="86"/>
      <c r="LJD16" s="86"/>
      <c r="LJE16" s="86"/>
      <c r="LJF16" s="86"/>
      <c r="LJG16" s="86"/>
      <c r="LJH16" s="86"/>
      <c r="LJI16" s="86"/>
      <c r="LJJ16" s="86"/>
      <c r="LJK16" s="86"/>
      <c r="LJL16" s="86"/>
      <c r="LJM16" s="86"/>
      <c r="LJN16" s="86"/>
      <c r="LJO16" s="86"/>
      <c r="LJP16" s="86"/>
      <c r="LJQ16" s="86"/>
      <c r="LJR16" s="86"/>
      <c r="LJS16" s="86"/>
      <c r="LJT16" s="86"/>
      <c r="LJU16" s="86"/>
      <c r="LJV16" s="86"/>
      <c r="LJW16" s="86"/>
      <c r="LJX16" s="86"/>
      <c r="LJY16" s="86"/>
      <c r="LJZ16" s="86"/>
      <c r="LKA16" s="86"/>
      <c r="LKB16" s="86"/>
      <c r="LKC16" s="86"/>
      <c r="LKD16" s="86"/>
      <c r="LKE16" s="86"/>
      <c r="LKF16" s="86"/>
      <c r="LKG16" s="86"/>
      <c r="LKH16" s="86"/>
      <c r="LKI16" s="86"/>
      <c r="LKJ16" s="86"/>
      <c r="LKK16" s="86"/>
      <c r="LKL16" s="86"/>
      <c r="LKM16" s="86"/>
      <c r="LKN16" s="86"/>
      <c r="LKO16" s="86"/>
      <c r="LKP16" s="86"/>
      <c r="LKQ16" s="86"/>
      <c r="LKR16" s="86"/>
      <c r="LKS16" s="86"/>
      <c r="LKT16" s="86"/>
      <c r="LKU16" s="86"/>
      <c r="LKV16" s="86"/>
      <c r="LKW16" s="86"/>
      <c r="LKX16" s="86"/>
      <c r="LKY16" s="86"/>
      <c r="LKZ16" s="86"/>
      <c r="LLA16" s="86"/>
      <c r="LLB16" s="86"/>
      <c r="LLC16" s="86"/>
      <c r="LLD16" s="86"/>
      <c r="LLE16" s="86"/>
      <c r="LLF16" s="86"/>
      <c r="LLG16" s="86"/>
      <c r="LLH16" s="86"/>
      <c r="LLI16" s="86"/>
      <c r="LLJ16" s="86"/>
      <c r="LLK16" s="86"/>
      <c r="LLL16" s="86"/>
      <c r="LLM16" s="86"/>
      <c r="LLN16" s="86"/>
      <c r="LLO16" s="86"/>
      <c r="LLP16" s="86"/>
      <c r="LLQ16" s="86"/>
      <c r="LLR16" s="86"/>
      <c r="LLS16" s="86"/>
      <c r="LLT16" s="86"/>
      <c r="LLU16" s="86"/>
      <c r="LLV16" s="86"/>
      <c r="LLW16" s="86"/>
      <c r="LLX16" s="86"/>
      <c r="LLY16" s="86"/>
      <c r="LLZ16" s="86"/>
      <c r="LMA16" s="86"/>
      <c r="LMB16" s="86"/>
      <c r="LMC16" s="86"/>
      <c r="LMD16" s="86"/>
      <c r="LME16" s="86"/>
      <c r="LMF16" s="86"/>
      <c r="LMG16" s="86"/>
      <c r="LMH16" s="86"/>
      <c r="LMI16" s="86"/>
      <c r="LMJ16" s="86"/>
      <c r="LMK16" s="86"/>
      <c r="LML16" s="86"/>
      <c r="LMM16" s="86"/>
      <c r="LMN16" s="86"/>
      <c r="LMO16" s="86"/>
      <c r="LMP16" s="86"/>
      <c r="LMQ16" s="86"/>
      <c r="LMR16" s="86"/>
      <c r="LMS16" s="86"/>
      <c r="LMT16" s="86"/>
      <c r="LMU16" s="86"/>
      <c r="LMV16" s="86"/>
      <c r="LMW16" s="86"/>
      <c r="LMX16" s="86"/>
      <c r="LMY16" s="86"/>
      <c r="LMZ16" s="86"/>
      <c r="LNA16" s="86"/>
      <c r="LNB16" s="86"/>
      <c r="LNC16" s="86"/>
      <c r="LND16" s="86"/>
      <c r="LNE16" s="86"/>
      <c r="LNF16" s="86"/>
      <c r="LNG16" s="86"/>
      <c r="LNH16" s="86"/>
      <c r="LNI16" s="86"/>
      <c r="LNJ16" s="86"/>
      <c r="LNK16" s="86"/>
      <c r="LNL16" s="86"/>
      <c r="LNM16" s="86"/>
      <c r="LNN16" s="86"/>
      <c r="LNO16" s="86"/>
      <c r="LNP16" s="86"/>
      <c r="LNQ16" s="86"/>
      <c r="LNR16" s="86"/>
      <c r="LNS16" s="86"/>
      <c r="LNT16" s="86"/>
      <c r="LNU16" s="86"/>
      <c r="LNV16" s="86"/>
      <c r="LNW16" s="86"/>
      <c r="LNX16" s="86"/>
      <c r="LNY16" s="86"/>
      <c r="LNZ16" s="86"/>
      <c r="LOA16" s="86"/>
      <c r="LOB16" s="86"/>
      <c r="LOC16" s="86"/>
      <c r="LOD16" s="86"/>
      <c r="LOE16" s="86"/>
      <c r="LOF16" s="86"/>
      <c r="LOG16" s="86"/>
      <c r="LOH16" s="86"/>
      <c r="LOI16" s="86"/>
      <c r="LOJ16" s="86"/>
      <c r="LOK16" s="86"/>
      <c r="LOL16" s="86"/>
      <c r="LOM16" s="86"/>
      <c r="LON16" s="86"/>
      <c r="LOO16" s="86"/>
      <c r="LOP16" s="86"/>
      <c r="LOQ16" s="86"/>
      <c r="LOR16" s="86"/>
      <c r="LOS16" s="86"/>
      <c r="LOT16" s="86"/>
      <c r="LOU16" s="86"/>
      <c r="LOV16" s="86"/>
      <c r="LOW16" s="86"/>
      <c r="LOX16" s="86"/>
      <c r="LOY16" s="86"/>
      <c r="LOZ16" s="86"/>
      <c r="LPA16" s="86"/>
      <c r="LPB16" s="86"/>
      <c r="LPC16" s="86"/>
      <c r="LPD16" s="86"/>
      <c r="LPE16" s="86"/>
      <c r="LPF16" s="86"/>
      <c r="LPG16" s="86"/>
      <c r="LPH16" s="86"/>
      <c r="LPI16" s="86"/>
      <c r="LPJ16" s="86"/>
      <c r="LPK16" s="86"/>
      <c r="LPL16" s="86"/>
      <c r="LPM16" s="86"/>
      <c r="LPN16" s="86"/>
      <c r="LPO16" s="86"/>
      <c r="LPP16" s="86"/>
      <c r="LPQ16" s="86"/>
      <c r="LPR16" s="86"/>
      <c r="LPS16" s="86"/>
      <c r="LPT16" s="86"/>
      <c r="LPU16" s="86"/>
      <c r="LPV16" s="86"/>
      <c r="LPW16" s="86"/>
      <c r="LPX16" s="86"/>
      <c r="LPY16" s="86"/>
      <c r="LPZ16" s="86"/>
      <c r="LQA16" s="86"/>
      <c r="LQB16" s="86"/>
      <c r="LQC16" s="86"/>
      <c r="LQD16" s="86"/>
      <c r="LQE16" s="86"/>
      <c r="LQF16" s="86"/>
      <c r="LQG16" s="86"/>
      <c r="LQH16" s="86"/>
      <c r="LQI16" s="86"/>
      <c r="LQJ16" s="86"/>
      <c r="LQK16" s="86"/>
      <c r="LQL16" s="86"/>
      <c r="LQM16" s="86"/>
      <c r="LQN16" s="86"/>
      <c r="LQO16" s="86"/>
      <c r="LQP16" s="86"/>
      <c r="LQQ16" s="86"/>
      <c r="LQR16" s="86"/>
      <c r="LQS16" s="86"/>
      <c r="LQT16" s="86"/>
      <c r="LQU16" s="86"/>
      <c r="LQV16" s="86"/>
      <c r="LQW16" s="86"/>
      <c r="LQX16" s="86"/>
      <c r="LQY16" s="86"/>
      <c r="LQZ16" s="86"/>
      <c r="LRA16" s="86"/>
      <c r="LRB16" s="86"/>
      <c r="LRC16" s="86"/>
      <c r="LRD16" s="86"/>
      <c r="LRE16" s="86"/>
      <c r="LRF16" s="86"/>
      <c r="LRG16" s="86"/>
      <c r="LRH16" s="86"/>
      <c r="LRI16" s="86"/>
      <c r="LRJ16" s="86"/>
      <c r="LRK16" s="86"/>
      <c r="LRL16" s="86"/>
      <c r="LRM16" s="86"/>
      <c r="LRN16" s="86"/>
      <c r="LRO16" s="86"/>
      <c r="LRP16" s="86"/>
      <c r="LRQ16" s="86"/>
      <c r="LRR16" s="86"/>
      <c r="LRS16" s="86"/>
      <c r="LRT16" s="86"/>
      <c r="LRU16" s="86"/>
      <c r="LRV16" s="86"/>
      <c r="LRW16" s="86"/>
      <c r="LRX16" s="86"/>
      <c r="LRY16" s="86"/>
      <c r="LRZ16" s="86"/>
      <c r="LSA16" s="86"/>
      <c r="LSB16" s="86"/>
      <c r="LSC16" s="86"/>
      <c r="LSD16" s="86"/>
      <c r="LSE16" s="86"/>
      <c r="LSF16" s="86"/>
      <c r="LSG16" s="86"/>
      <c r="LSH16" s="86"/>
      <c r="LSI16" s="86"/>
      <c r="LSJ16" s="86"/>
      <c r="LSK16" s="86"/>
      <c r="LSL16" s="86"/>
      <c r="LSM16" s="86"/>
      <c r="LSN16" s="86"/>
      <c r="LSO16" s="86"/>
      <c r="LSP16" s="86"/>
      <c r="LSQ16" s="86"/>
      <c r="LSR16" s="86"/>
      <c r="LSS16" s="86"/>
      <c r="LST16" s="86"/>
      <c r="LSU16" s="86"/>
      <c r="LSV16" s="86"/>
      <c r="LSW16" s="86"/>
      <c r="LSX16" s="86"/>
      <c r="LSY16" s="86"/>
      <c r="LSZ16" s="86"/>
      <c r="LTA16" s="86"/>
      <c r="LTB16" s="86"/>
      <c r="LTC16" s="86"/>
      <c r="LTD16" s="86"/>
      <c r="LTE16" s="86"/>
      <c r="LTF16" s="86"/>
      <c r="LTG16" s="86"/>
      <c r="LTH16" s="86"/>
      <c r="LTI16" s="86"/>
      <c r="LTJ16" s="86"/>
      <c r="LTK16" s="86"/>
      <c r="LTL16" s="86"/>
      <c r="LTM16" s="86"/>
      <c r="LTN16" s="86"/>
      <c r="LTO16" s="86"/>
      <c r="LTP16" s="86"/>
      <c r="LTQ16" s="86"/>
      <c r="LTR16" s="86"/>
      <c r="LTS16" s="86"/>
      <c r="LTT16" s="86"/>
      <c r="LTU16" s="86"/>
      <c r="LTV16" s="86"/>
      <c r="LTW16" s="86"/>
      <c r="LTX16" s="86"/>
      <c r="LTY16" s="86"/>
      <c r="LTZ16" s="86"/>
      <c r="LUA16" s="86"/>
      <c r="LUB16" s="86"/>
      <c r="LUC16" s="86"/>
      <c r="LUD16" s="86"/>
      <c r="LUE16" s="86"/>
      <c r="LUF16" s="86"/>
      <c r="LUG16" s="86"/>
      <c r="LUH16" s="86"/>
      <c r="LUI16" s="86"/>
      <c r="LUJ16" s="86"/>
      <c r="LUK16" s="86"/>
      <c r="LUL16" s="86"/>
      <c r="LUM16" s="86"/>
      <c r="LUN16" s="86"/>
      <c r="LUO16" s="86"/>
      <c r="LUP16" s="86"/>
      <c r="LUQ16" s="86"/>
      <c r="LUR16" s="86"/>
      <c r="LUS16" s="86"/>
      <c r="LUT16" s="86"/>
      <c r="LUU16" s="86"/>
      <c r="LUV16" s="86"/>
      <c r="LUW16" s="86"/>
      <c r="LUX16" s="86"/>
      <c r="LUY16" s="86"/>
      <c r="LUZ16" s="86"/>
      <c r="LVA16" s="86"/>
      <c r="LVB16" s="86"/>
      <c r="LVC16" s="86"/>
      <c r="LVD16" s="86"/>
      <c r="LVE16" s="86"/>
      <c r="LVF16" s="86"/>
      <c r="LVG16" s="86"/>
      <c r="LVH16" s="86"/>
      <c r="LVI16" s="86"/>
      <c r="LVJ16" s="86"/>
      <c r="LVK16" s="86"/>
      <c r="LVL16" s="86"/>
      <c r="LVM16" s="86"/>
      <c r="LVN16" s="86"/>
      <c r="LVO16" s="86"/>
      <c r="LVP16" s="86"/>
      <c r="LVQ16" s="86"/>
      <c r="LVR16" s="86"/>
      <c r="LVS16" s="86"/>
      <c r="LVT16" s="86"/>
      <c r="LVU16" s="86"/>
      <c r="LVV16" s="86"/>
      <c r="LVW16" s="86"/>
      <c r="LVX16" s="86"/>
      <c r="LVY16" s="86"/>
      <c r="LVZ16" s="86"/>
      <c r="LWA16" s="86"/>
      <c r="LWB16" s="86"/>
      <c r="LWC16" s="86"/>
      <c r="LWD16" s="86"/>
      <c r="LWE16" s="86"/>
      <c r="LWF16" s="86"/>
      <c r="LWG16" s="86"/>
      <c r="LWH16" s="86"/>
      <c r="LWI16" s="86"/>
      <c r="LWJ16" s="86"/>
      <c r="LWK16" s="86"/>
      <c r="LWL16" s="86"/>
      <c r="LWM16" s="86"/>
      <c r="LWN16" s="86"/>
      <c r="LWO16" s="86"/>
      <c r="LWP16" s="86"/>
      <c r="LWQ16" s="86"/>
      <c r="LWR16" s="86"/>
      <c r="LWS16" s="86"/>
      <c r="LWT16" s="86"/>
      <c r="LWU16" s="86"/>
      <c r="LWV16" s="86"/>
      <c r="LWW16" s="86"/>
      <c r="LWX16" s="86"/>
      <c r="LWY16" s="86"/>
      <c r="LWZ16" s="86"/>
      <c r="LXA16" s="86"/>
      <c r="LXB16" s="86"/>
      <c r="LXC16" s="86"/>
      <c r="LXD16" s="86"/>
      <c r="LXE16" s="86"/>
      <c r="LXF16" s="86"/>
      <c r="LXG16" s="86"/>
      <c r="LXH16" s="86"/>
      <c r="LXI16" s="86"/>
      <c r="LXJ16" s="86"/>
      <c r="LXK16" s="86"/>
      <c r="LXL16" s="86"/>
      <c r="LXM16" s="86"/>
      <c r="LXN16" s="86"/>
      <c r="LXO16" s="86"/>
      <c r="LXP16" s="86"/>
      <c r="LXQ16" s="86"/>
      <c r="LXR16" s="86"/>
      <c r="LXS16" s="86"/>
      <c r="LXT16" s="86"/>
      <c r="LXU16" s="86"/>
      <c r="LXV16" s="86"/>
      <c r="LXW16" s="86"/>
      <c r="LXX16" s="86"/>
      <c r="LXY16" s="86"/>
      <c r="LXZ16" s="86"/>
      <c r="LYA16" s="86"/>
      <c r="LYB16" s="86"/>
      <c r="LYC16" s="86"/>
      <c r="LYD16" s="86"/>
      <c r="LYE16" s="86"/>
      <c r="LYF16" s="86"/>
      <c r="LYG16" s="86"/>
      <c r="LYH16" s="86"/>
      <c r="LYI16" s="86"/>
      <c r="LYJ16" s="86"/>
      <c r="LYK16" s="86"/>
      <c r="LYL16" s="86"/>
      <c r="LYM16" s="86"/>
      <c r="LYN16" s="86"/>
      <c r="LYO16" s="86"/>
      <c r="LYP16" s="86"/>
      <c r="LYQ16" s="86"/>
      <c r="LYR16" s="86"/>
      <c r="LYS16" s="86"/>
      <c r="LYT16" s="86"/>
      <c r="LYU16" s="86"/>
      <c r="LYV16" s="86"/>
      <c r="LYW16" s="86"/>
      <c r="LYX16" s="86"/>
      <c r="LYY16" s="86"/>
      <c r="LYZ16" s="86"/>
      <c r="LZA16" s="86"/>
      <c r="LZB16" s="86"/>
      <c r="LZC16" s="86"/>
      <c r="LZD16" s="86"/>
      <c r="LZE16" s="86"/>
      <c r="LZF16" s="86"/>
      <c r="LZG16" s="86"/>
      <c r="LZH16" s="86"/>
      <c r="LZI16" s="86"/>
      <c r="LZJ16" s="86"/>
      <c r="LZK16" s="86"/>
      <c r="LZL16" s="86"/>
      <c r="LZM16" s="86"/>
      <c r="LZN16" s="86"/>
      <c r="LZO16" s="86"/>
      <c r="LZP16" s="86"/>
      <c r="LZQ16" s="86"/>
      <c r="LZR16" s="86"/>
      <c r="LZS16" s="86"/>
      <c r="LZT16" s="86"/>
      <c r="LZU16" s="86"/>
      <c r="LZV16" s="86"/>
      <c r="LZW16" s="86"/>
      <c r="LZX16" s="86"/>
      <c r="LZY16" s="86"/>
      <c r="LZZ16" s="86"/>
      <c r="MAA16" s="86"/>
      <c r="MAB16" s="86"/>
      <c r="MAC16" s="86"/>
      <c r="MAD16" s="86"/>
      <c r="MAE16" s="86"/>
      <c r="MAF16" s="86"/>
      <c r="MAG16" s="86"/>
      <c r="MAH16" s="86"/>
      <c r="MAI16" s="86"/>
      <c r="MAJ16" s="86"/>
      <c r="MAK16" s="86"/>
      <c r="MAL16" s="86"/>
      <c r="MAM16" s="86"/>
      <c r="MAN16" s="86"/>
      <c r="MAO16" s="86"/>
      <c r="MAP16" s="86"/>
      <c r="MAQ16" s="86"/>
      <c r="MAR16" s="86"/>
      <c r="MAS16" s="86"/>
      <c r="MAT16" s="86"/>
      <c r="MAU16" s="86"/>
      <c r="MAV16" s="86"/>
      <c r="MAW16" s="86"/>
      <c r="MAX16" s="86"/>
      <c r="MAY16" s="86"/>
      <c r="MAZ16" s="86"/>
      <c r="MBA16" s="86"/>
      <c r="MBB16" s="86"/>
      <c r="MBC16" s="86"/>
      <c r="MBD16" s="86"/>
      <c r="MBE16" s="86"/>
      <c r="MBF16" s="86"/>
      <c r="MBG16" s="86"/>
      <c r="MBH16" s="86"/>
      <c r="MBI16" s="86"/>
      <c r="MBJ16" s="86"/>
      <c r="MBK16" s="86"/>
      <c r="MBL16" s="86"/>
      <c r="MBM16" s="86"/>
      <c r="MBN16" s="86"/>
      <c r="MBO16" s="86"/>
      <c r="MBP16" s="86"/>
      <c r="MBQ16" s="86"/>
      <c r="MBR16" s="86"/>
      <c r="MBS16" s="86"/>
      <c r="MBT16" s="86"/>
      <c r="MBU16" s="86"/>
      <c r="MBV16" s="86"/>
      <c r="MBW16" s="86"/>
      <c r="MBX16" s="86"/>
      <c r="MBY16" s="86"/>
      <c r="MBZ16" s="86"/>
      <c r="MCA16" s="86"/>
      <c r="MCB16" s="86"/>
      <c r="MCC16" s="86"/>
      <c r="MCD16" s="86"/>
      <c r="MCE16" s="86"/>
      <c r="MCF16" s="86"/>
      <c r="MCG16" s="86"/>
      <c r="MCH16" s="86"/>
      <c r="MCI16" s="86"/>
      <c r="MCJ16" s="86"/>
      <c r="MCK16" s="86"/>
      <c r="MCL16" s="86"/>
      <c r="MCM16" s="86"/>
      <c r="MCN16" s="86"/>
      <c r="MCO16" s="86"/>
      <c r="MCP16" s="86"/>
      <c r="MCQ16" s="86"/>
      <c r="MCR16" s="86"/>
      <c r="MCS16" s="86"/>
      <c r="MCT16" s="86"/>
      <c r="MCU16" s="86"/>
      <c r="MCV16" s="86"/>
      <c r="MCW16" s="86"/>
      <c r="MCX16" s="86"/>
      <c r="MCY16" s="86"/>
      <c r="MCZ16" s="86"/>
      <c r="MDA16" s="86"/>
      <c r="MDB16" s="86"/>
      <c r="MDC16" s="86"/>
      <c r="MDD16" s="86"/>
      <c r="MDE16" s="86"/>
      <c r="MDF16" s="86"/>
      <c r="MDG16" s="86"/>
      <c r="MDH16" s="86"/>
      <c r="MDI16" s="86"/>
      <c r="MDJ16" s="86"/>
      <c r="MDK16" s="86"/>
      <c r="MDL16" s="86"/>
      <c r="MDM16" s="86"/>
      <c r="MDN16" s="86"/>
      <c r="MDO16" s="86"/>
      <c r="MDP16" s="86"/>
      <c r="MDQ16" s="86"/>
      <c r="MDR16" s="86"/>
      <c r="MDS16" s="86"/>
      <c r="MDT16" s="86"/>
      <c r="MDU16" s="86"/>
      <c r="MDV16" s="86"/>
      <c r="MDW16" s="86"/>
      <c r="MDX16" s="86"/>
      <c r="MDY16" s="86"/>
      <c r="MDZ16" s="86"/>
      <c r="MEA16" s="86"/>
      <c r="MEB16" s="86"/>
      <c r="MEC16" s="86"/>
      <c r="MED16" s="86"/>
      <c r="MEE16" s="86"/>
      <c r="MEF16" s="86"/>
      <c r="MEG16" s="86"/>
      <c r="MEH16" s="86"/>
      <c r="MEI16" s="86"/>
      <c r="MEJ16" s="86"/>
      <c r="MEK16" s="86"/>
      <c r="MEL16" s="86"/>
      <c r="MEM16" s="86"/>
      <c r="MEN16" s="86"/>
      <c r="MEO16" s="86"/>
      <c r="MEP16" s="86"/>
      <c r="MEQ16" s="86"/>
      <c r="MER16" s="86"/>
      <c r="MES16" s="86"/>
      <c r="MET16" s="86"/>
      <c r="MEU16" s="86"/>
      <c r="MEV16" s="86"/>
      <c r="MEW16" s="86"/>
      <c r="MEX16" s="86"/>
      <c r="MEY16" s="86"/>
      <c r="MEZ16" s="86"/>
      <c r="MFA16" s="86"/>
      <c r="MFB16" s="86"/>
      <c r="MFC16" s="86"/>
      <c r="MFD16" s="86"/>
      <c r="MFE16" s="86"/>
      <c r="MFF16" s="86"/>
      <c r="MFG16" s="86"/>
      <c r="MFH16" s="86"/>
      <c r="MFI16" s="86"/>
      <c r="MFJ16" s="86"/>
      <c r="MFK16" s="86"/>
      <c r="MFL16" s="86"/>
      <c r="MFM16" s="86"/>
      <c r="MFN16" s="86"/>
      <c r="MFO16" s="86"/>
      <c r="MFP16" s="86"/>
      <c r="MFQ16" s="86"/>
      <c r="MFR16" s="86"/>
      <c r="MFS16" s="86"/>
      <c r="MFT16" s="86"/>
      <c r="MFU16" s="86"/>
      <c r="MFV16" s="86"/>
      <c r="MFW16" s="86"/>
      <c r="MFX16" s="86"/>
      <c r="MFY16" s="86"/>
      <c r="MFZ16" s="86"/>
      <c r="MGA16" s="86"/>
      <c r="MGB16" s="86"/>
      <c r="MGC16" s="86"/>
      <c r="MGD16" s="86"/>
      <c r="MGE16" s="86"/>
      <c r="MGF16" s="86"/>
      <c r="MGG16" s="86"/>
      <c r="MGH16" s="86"/>
      <c r="MGI16" s="86"/>
      <c r="MGJ16" s="86"/>
      <c r="MGK16" s="86"/>
      <c r="MGL16" s="86"/>
      <c r="MGM16" s="86"/>
      <c r="MGN16" s="86"/>
      <c r="MGO16" s="86"/>
      <c r="MGP16" s="86"/>
      <c r="MGQ16" s="86"/>
      <c r="MGR16" s="86"/>
      <c r="MGS16" s="86"/>
      <c r="MGT16" s="86"/>
      <c r="MGU16" s="86"/>
      <c r="MGV16" s="86"/>
      <c r="MGW16" s="86"/>
      <c r="MGX16" s="86"/>
      <c r="MGY16" s="86"/>
      <c r="MGZ16" s="86"/>
      <c r="MHA16" s="86"/>
      <c r="MHB16" s="86"/>
      <c r="MHC16" s="86"/>
      <c r="MHD16" s="86"/>
      <c r="MHE16" s="86"/>
      <c r="MHF16" s="86"/>
      <c r="MHG16" s="86"/>
      <c r="MHH16" s="86"/>
      <c r="MHI16" s="86"/>
      <c r="MHJ16" s="86"/>
      <c r="MHK16" s="86"/>
      <c r="MHL16" s="86"/>
      <c r="MHM16" s="86"/>
      <c r="MHN16" s="86"/>
      <c r="MHO16" s="86"/>
      <c r="MHP16" s="86"/>
      <c r="MHQ16" s="86"/>
      <c r="MHR16" s="86"/>
      <c r="MHS16" s="86"/>
      <c r="MHT16" s="86"/>
      <c r="MHU16" s="86"/>
      <c r="MHV16" s="86"/>
      <c r="MHW16" s="86"/>
      <c r="MHX16" s="86"/>
      <c r="MHY16" s="86"/>
      <c r="MHZ16" s="86"/>
      <c r="MIA16" s="86"/>
      <c r="MIB16" s="86"/>
      <c r="MIC16" s="86"/>
      <c r="MID16" s="86"/>
      <c r="MIE16" s="86"/>
      <c r="MIF16" s="86"/>
      <c r="MIG16" s="86"/>
      <c r="MIH16" s="86"/>
      <c r="MII16" s="86"/>
      <c r="MIJ16" s="86"/>
      <c r="MIK16" s="86"/>
      <c r="MIL16" s="86"/>
      <c r="MIM16" s="86"/>
      <c r="MIN16" s="86"/>
      <c r="MIO16" s="86"/>
      <c r="MIP16" s="86"/>
      <c r="MIQ16" s="86"/>
      <c r="MIR16" s="86"/>
      <c r="MIS16" s="86"/>
      <c r="MIT16" s="86"/>
      <c r="MIU16" s="86"/>
      <c r="MIV16" s="86"/>
      <c r="MIW16" s="86"/>
      <c r="MIX16" s="86"/>
      <c r="MIY16" s="86"/>
      <c r="MIZ16" s="86"/>
      <c r="MJA16" s="86"/>
      <c r="MJB16" s="86"/>
      <c r="MJC16" s="86"/>
      <c r="MJD16" s="86"/>
      <c r="MJE16" s="86"/>
      <c r="MJF16" s="86"/>
      <c r="MJG16" s="86"/>
      <c r="MJH16" s="86"/>
      <c r="MJI16" s="86"/>
      <c r="MJJ16" s="86"/>
      <c r="MJK16" s="86"/>
      <c r="MJL16" s="86"/>
      <c r="MJM16" s="86"/>
      <c r="MJN16" s="86"/>
      <c r="MJO16" s="86"/>
      <c r="MJP16" s="86"/>
      <c r="MJQ16" s="86"/>
      <c r="MJR16" s="86"/>
      <c r="MJS16" s="86"/>
      <c r="MJT16" s="86"/>
      <c r="MJU16" s="86"/>
      <c r="MJV16" s="86"/>
      <c r="MJW16" s="86"/>
      <c r="MJX16" s="86"/>
      <c r="MJY16" s="86"/>
      <c r="MJZ16" s="86"/>
      <c r="MKA16" s="86"/>
      <c r="MKB16" s="86"/>
      <c r="MKC16" s="86"/>
      <c r="MKD16" s="86"/>
      <c r="MKE16" s="86"/>
      <c r="MKF16" s="86"/>
      <c r="MKG16" s="86"/>
      <c r="MKH16" s="86"/>
      <c r="MKI16" s="86"/>
      <c r="MKJ16" s="86"/>
      <c r="MKK16" s="86"/>
      <c r="MKL16" s="86"/>
      <c r="MKM16" s="86"/>
      <c r="MKN16" s="86"/>
      <c r="MKO16" s="86"/>
      <c r="MKP16" s="86"/>
      <c r="MKQ16" s="86"/>
      <c r="MKR16" s="86"/>
      <c r="MKS16" s="86"/>
      <c r="MKT16" s="86"/>
      <c r="MKU16" s="86"/>
      <c r="MKV16" s="86"/>
      <c r="MKW16" s="86"/>
      <c r="MKX16" s="86"/>
      <c r="MKY16" s="86"/>
      <c r="MKZ16" s="86"/>
      <c r="MLA16" s="86"/>
      <c r="MLB16" s="86"/>
      <c r="MLC16" s="86"/>
      <c r="MLD16" s="86"/>
      <c r="MLE16" s="86"/>
      <c r="MLF16" s="86"/>
      <c r="MLG16" s="86"/>
      <c r="MLH16" s="86"/>
      <c r="MLI16" s="86"/>
      <c r="MLJ16" s="86"/>
      <c r="MLK16" s="86"/>
      <c r="MLL16" s="86"/>
      <c r="MLM16" s="86"/>
      <c r="MLN16" s="86"/>
      <c r="MLO16" s="86"/>
      <c r="MLP16" s="86"/>
      <c r="MLQ16" s="86"/>
      <c r="MLR16" s="86"/>
      <c r="MLS16" s="86"/>
      <c r="MLT16" s="86"/>
      <c r="MLU16" s="86"/>
      <c r="MLV16" s="86"/>
      <c r="MLW16" s="86"/>
      <c r="MLX16" s="86"/>
      <c r="MLY16" s="86"/>
      <c r="MLZ16" s="86"/>
      <c r="MMA16" s="86"/>
      <c r="MMB16" s="86"/>
      <c r="MMC16" s="86"/>
      <c r="MMD16" s="86"/>
      <c r="MME16" s="86"/>
      <c r="MMF16" s="86"/>
      <c r="MMG16" s="86"/>
      <c r="MMH16" s="86"/>
      <c r="MMI16" s="86"/>
      <c r="MMJ16" s="86"/>
      <c r="MMK16" s="86"/>
      <c r="MML16" s="86"/>
      <c r="MMM16" s="86"/>
      <c r="MMN16" s="86"/>
      <c r="MMO16" s="86"/>
      <c r="MMP16" s="86"/>
      <c r="MMQ16" s="86"/>
      <c r="MMR16" s="86"/>
      <c r="MMS16" s="86"/>
      <c r="MMT16" s="86"/>
      <c r="MMU16" s="86"/>
      <c r="MMV16" s="86"/>
      <c r="MMW16" s="86"/>
      <c r="MMX16" s="86"/>
      <c r="MMY16" s="86"/>
      <c r="MMZ16" s="86"/>
      <c r="MNA16" s="86"/>
      <c r="MNB16" s="86"/>
      <c r="MNC16" s="86"/>
      <c r="MND16" s="86"/>
      <c r="MNE16" s="86"/>
      <c r="MNF16" s="86"/>
      <c r="MNG16" s="86"/>
      <c r="MNH16" s="86"/>
      <c r="MNI16" s="86"/>
      <c r="MNJ16" s="86"/>
      <c r="MNK16" s="86"/>
      <c r="MNL16" s="86"/>
      <c r="MNM16" s="86"/>
      <c r="MNN16" s="86"/>
      <c r="MNO16" s="86"/>
      <c r="MNP16" s="86"/>
      <c r="MNQ16" s="86"/>
      <c r="MNR16" s="86"/>
      <c r="MNS16" s="86"/>
      <c r="MNT16" s="86"/>
      <c r="MNU16" s="86"/>
      <c r="MNV16" s="86"/>
      <c r="MNW16" s="86"/>
      <c r="MNX16" s="86"/>
      <c r="MNY16" s="86"/>
      <c r="MNZ16" s="86"/>
      <c r="MOA16" s="86"/>
      <c r="MOB16" s="86"/>
      <c r="MOC16" s="86"/>
      <c r="MOD16" s="86"/>
      <c r="MOE16" s="86"/>
      <c r="MOF16" s="86"/>
      <c r="MOG16" s="86"/>
      <c r="MOH16" s="86"/>
      <c r="MOI16" s="86"/>
      <c r="MOJ16" s="86"/>
      <c r="MOK16" s="86"/>
      <c r="MOL16" s="86"/>
      <c r="MOM16" s="86"/>
      <c r="MON16" s="86"/>
      <c r="MOO16" s="86"/>
      <c r="MOP16" s="86"/>
      <c r="MOQ16" s="86"/>
      <c r="MOR16" s="86"/>
      <c r="MOS16" s="86"/>
      <c r="MOT16" s="86"/>
      <c r="MOU16" s="86"/>
      <c r="MOV16" s="86"/>
      <c r="MOW16" s="86"/>
      <c r="MOX16" s="86"/>
      <c r="MOY16" s="86"/>
      <c r="MOZ16" s="86"/>
      <c r="MPA16" s="86"/>
      <c r="MPB16" s="86"/>
      <c r="MPC16" s="86"/>
      <c r="MPD16" s="86"/>
      <c r="MPE16" s="86"/>
      <c r="MPF16" s="86"/>
      <c r="MPG16" s="86"/>
      <c r="MPH16" s="86"/>
      <c r="MPI16" s="86"/>
      <c r="MPJ16" s="86"/>
      <c r="MPK16" s="86"/>
      <c r="MPL16" s="86"/>
      <c r="MPM16" s="86"/>
      <c r="MPN16" s="86"/>
      <c r="MPO16" s="86"/>
      <c r="MPP16" s="86"/>
      <c r="MPQ16" s="86"/>
      <c r="MPR16" s="86"/>
      <c r="MPS16" s="86"/>
      <c r="MPT16" s="86"/>
      <c r="MPU16" s="86"/>
      <c r="MPV16" s="86"/>
      <c r="MPW16" s="86"/>
      <c r="MPX16" s="86"/>
      <c r="MPY16" s="86"/>
      <c r="MPZ16" s="86"/>
      <c r="MQA16" s="86"/>
      <c r="MQB16" s="86"/>
      <c r="MQC16" s="86"/>
      <c r="MQD16" s="86"/>
      <c r="MQE16" s="86"/>
      <c r="MQF16" s="86"/>
      <c r="MQG16" s="86"/>
      <c r="MQH16" s="86"/>
      <c r="MQI16" s="86"/>
      <c r="MQJ16" s="86"/>
      <c r="MQK16" s="86"/>
      <c r="MQL16" s="86"/>
      <c r="MQM16" s="86"/>
      <c r="MQN16" s="86"/>
      <c r="MQO16" s="86"/>
      <c r="MQP16" s="86"/>
      <c r="MQQ16" s="86"/>
      <c r="MQR16" s="86"/>
      <c r="MQS16" s="86"/>
      <c r="MQT16" s="86"/>
      <c r="MQU16" s="86"/>
      <c r="MQV16" s="86"/>
      <c r="MQW16" s="86"/>
      <c r="MQX16" s="86"/>
      <c r="MQY16" s="86"/>
      <c r="MQZ16" s="86"/>
      <c r="MRA16" s="86"/>
      <c r="MRB16" s="86"/>
      <c r="MRC16" s="86"/>
      <c r="MRD16" s="86"/>
      <c r="MRE16" s="86"/>
      <c r="MRF16" s="86"/>
      <c r="MRG16" s="86"/>
      <c r="MRH16" s="86"/>
      <c r="MRI16" s="86"/>
      <c r="MRJ16" s="86"/>
      <c r="MRK16" s="86"/>
      <c r="MRL16" s="86"/>
      <c r="MRM16" s="86"/>
      <c r="MRN16" s="86"/>
      <c r="MRO16" s="86"/>
      <c r="MRP16" s="86"/>
      <c r="MRQ16" s="86"/>
      <c r="MRR16" s="86"/>
      <c r="MRS16" s="86"/>
      <c r="MRT16" s="86"/>
      <c r="MRU16" s="86"/>
      <c r="MRV16" s="86"/>
      <c r="MRW16" s="86"/>
      <c r="MRX16" s="86"/>
      <c r="MRY16" s="86"/>
      <c r="MRZ16" s="86"/>
      <c r="MSA16" s="86"/>
      <c r="MSB16" s="86"/>
      <c r="MSC16" s="86"/>
      <c r="MSD16" s="86"/>
      <c r="MSE16" s="86"/>
      <c r="MSF16" s="86"/>
      <c r="MSG16" s="86"/>
      <c r="MSH16" s="86"/>
      <c r="MSI16" s="86"/>
      <c r="MSJ16" s="86"/>
      <c r="MSK16" s="86"/>
      <c r="MSL16" s="86"/>
      <c r="MSM16" s="86"/>
      <c r="MSN16" s="86"/>
      <c r="MSO16" s="86"/>
      <c r="MSP16" s="86"/>
      <c r="MSQ16" s="86"/>
      <c r="MSR16" s="86"/>
      <c r="MSS16" s="86"/>
      <c r="MST16" s="86"/>
      <c r="MSU16" s="86"/>
      <c r="MSV16" s="86"/>
      <c r="MSW16" s="86"/>
      <c r="MSX16" s="86"/>
      <c r="MSY16" s="86"/>
      <c r="MSZ16" s="86"/>
      <c r="MTA16" s="86"/>
      <c r="MTB16" s="86"/>
      <c r="MTC16" s="86"/>
      <c r="MTD16" s="86"/>
      <c r="MTE16" s="86"/>
      <c r="MTF16" s="86"/>
      <c r="MTG16" s="86"/>
      <c r="MTH16" s="86"/>
      <c r="MTI16" s="86"/>
      <c r="MTJ16" s="86"/>
      <c r="MTK16" s="86"/>
      <c r="MTL16" s="86"/>
      <c r="MTM16" s="86"/>
      <c r="MTN16" s="86"/>
      <c r="MTO16" s="86"/>
      <c r="MTP16" s="86"/>
      <c r="MTQ16" s="86"/>
      <c r="MTR16" s="86"/>
      <c r="MTS16" s="86"/>
      <c r="MTT16" s="86"/>
      <c r="MTU16" s="86"/>
      <c r="MTV16" s="86"/>
      <c r="MTW16" s="86"/>
      <c r="MTX16" s="86"/>
      <c r="MTY16" s="86"/>
      <c r="MTZ16" s="86"/>
      <c r="MUA16" s="86"/>
      <c r="MUB16" s="86"/>
      <c r="MUC16" s="86"/>
      <c r="MUD16" s="86"/>
      <c r="MUE16" s="86"/>
      <c r="MUF16" s="86"/>
      <c r="MUG16" s="86"/>
      <c r="MUH16" s="86"/>
      <c r="MUI16" s="86"/>
      <c r="MUJ16" s="86"/>
      <c r="MUK16" s="86"/>
      <c r="MUL16" s="86"/>
      <c r="MUM16" s="86"/>
      <c r="MUN16" s="86"/>
      <c r="MUO16" s="86"/>
      <c r="MUP16" s="86"/>
      <c r="MUQ16" s="86"/>
      <c r="MUR16" s="86"/>
      <c r="MUS16" s="86"/>
      <c r="MUT16" s="86"/>
      <c r="MUU16" s="86"/>
      <c r="MUV16" s="86"/>
      <c r="MUW16" s="86"/>
      <c r="MUX16" s="86"/>
      <c r="MUY16" s="86"/>
      <c r="MUZ16" s="86"/>
      <c r="MVA16" s="86"/>
      <c r="MVB16" s="86"/>
      <c r="MVC16" s="86"/>
      <c r="MVD16" s="86"/>
      <c r="MVE16" s="86"/>
      <c r="MVF16" s="86"/>
      <c r="MVG16" s="86"/>
      <c r="MVH16" s="86"/>
      <c r="MVI16" s="86"/>
      <c r="MVJ16" s="86"/>
      <c r="MVK16" s="86"/>
      <c r="MVL16" s="86"/>
      <c r="MVM16" s="86"/>
      <c r="MVN16" s="86"/>
      <c r="MVO16" s="86"/>
      <c r="MVP16" s="86"/>
      <c r="MVQ16" s="86"/>
      <c r="MVR16" s="86"/>
      <c r="MVS16" s="86"/>
      <c r="MVT16" s="86"/>
      <c r="MVU16" s="86"/>
      <c r="MVV16" s="86"/>
      <c r="MVW16" s="86"/>
      <c r="MVX16" s="86"/>
      <c r="MVY16" s="86"/>
      <c r="MVZ16" s="86"/>
      <c r="MWA16" s="86"/>
      <c r="MWB16" s="86"/>
      <c r="MWC16" s="86"/>
      <c r="MWD16" s="86"/>
      <c r="MWE16" s="86"/>
      <c r="MWF16" s="86"/>
      <c r="MWG16" s="86"/>
      <c r="MWH16" s="86"/>
      <c r="MWI16" s="86"/>
      <c r="MWJ16" s="86"/>
      <c r="MWK16" s="86"/>
      <c r="MWL16" s="86"/>
      <c r="MWM16" s="86"/>
      <c r="MWN16" s="86"/>
      <c r="MWO16" s="86"/>
      <c r="MWP16" s="86"/>
      <c r="MWQ16" s="86"/>
      <c r="MWR16" s="86"/>
      <c r="MWS16" s="86"/>
      <c r="MWT16" s="86"/>
      <c r="MWU16" s="86"/>
      <c r="MWV16" s="86"/>
      <c r="MWW16" s="86"/>
      <c r="MWX16" s="86"/>
      <c r="MWY16" s="86"/>
      <c r="MWZ16" s="86"/>
      <c r="MXA16" s="86"/>
      <c r="MXB16" s="86"/>
      <c r="MXC16" s="86"/>
      <c r="MXD16" s="86"/>
      <c r="MXE16" s="86"/>
      <c r="MXF16" s="86"/>
      <c r="MXG16" s="86"/>
      <c r="MXH16" s="86"/>
      <c r="MXI16" s="86"/>
      <c r="MXJ16" s="86"/>
      <c r="MXK16" s="86"/>
      <c r="MXL16" s="86"/>
      <c r="MXM16" s="86"/>
      <c r="MXN16" s="86"/>
      <c r="MXO16" s="86"/>
      <c r="MXP16" s="86"/>
      <c r="MXQ16" s="86"/>
      <c r="MXR16" s="86"/>
      <c r="MXS16" s="86"/>
      <c r="MXT16" s="86"/>
      <c r="MXU16" s="86"/>
      <c r="MXV16" s="86"/>
      <c r="MXW16" s="86"/>
      <c r="MXX16" s="86"/>
      <c r="MXY16" s="86"/>
      <c r="MXZ16" s="86"/>
      <c r="MYA16" s="86"/>
      <c r="MYB16" s="86"/>
      <c r="MYC16" s="86"/>
      <c r="MYD16" s="86"/>
      <c r="MYE16" s="86"/>
      <c r="MYF16" s="86"/>
      <c r="MYG16" s="86"/>
      <c r="MYH16" s="86"/>
      <c r="MYI16" s="86"/>
      <c r="MYJ16" s="86"/>
      <c r="MYK16" s="86"/>
      <c r="MYL16" s="86"/>
      <c r="MYM16" s="86"/>
      <c r="MYN16" s="86"/>
      <c r="MYO16" s="86"/>
      <c r="MYP16" s="86"/>
      <c r="MYQ16" s="86"/>
      <c r="MYR16" s="86"/>
      <c r="MYS16" s="86"/>
      <c r="MYT16" s="86"/>
      <c r="MYU16" s="86"/>
      <c r="MYV16" s="86"/>
      <c r="MYW16" s="86"/>
      <c r="MYX16" s="86"/>
      <c r="MYY16" s="86"/>
      <c r="MYZ16" s="86"/>
      <c r="MZA16" s="86"/>
      <c r="MZB16" s="86"/>
      <c r="MZC16" s="86"/>
      <c r="MZD16" s="86"/>
      <c r="MZE16" s="86"/>
      <c r="MZF16" s="86"/>
      <c r="MZG16" s="86"/>
      <c r="MZH16" s="86"/>
      <c r="MZI16" s="86"/>
      <c r="MZJ16" s="86"/>
      <c r="MZK16" s="86"/>
      <c r="MZL16" s="86"/>
      <c r="MZM16" s="86"/>
      <c r="MZN16" s="86"/>
      <c r="MZO16" s="86"/>
      <c r="MZP16" s="86"/>
      <c r="MZQ16" s="86"/>
      <c r="MZR16" s="86"/>
      <c r="MZS16" s="86"/>
      <c r="MZT16" s="86"/>
      <c r="MZU16" s="86"/>
      <c r="MZV16" s="86"/>
      <c r="MZW16" s="86"/>
      <c r="MZX16" s="86"/>
      <c r="MZY16" s="86"/>
      <c r="MZZ16" s="86"/>
      <c r="NAA16" s="86"/>
      <c r="NAB16" s="86"/>
      <c r="NAC16" s="86"/>
      <c r="NAD16" s="86"/>
      <c r="NAE16" s="86"/>
      <c r="NAF16" s="86"/>
      <c r="NAG16" s="86"/>
      <c r="NAH16" s="86"/>
      <c r="NAI16" s="86"/>
      <c r="NAJ16" s="86"/>
      <c r="NAK16" s="86"/>
      <c r="NAL16" s="86"/>
      <c r="NAM16" s="86"/>
      <c r="NAN16" s="86"/>
      <c r="NAO16" s="86"/>
      <c r="NAP16" s="86"/>
      <c r="NAQ16" s="86"/>
      <c r="NAR16" s="86"/>
      <c r="NAS16" s="86"/>
      <c r="NAT16" s="86"/>
      <c r="NAU16" s="86"/>
      <c r="NAV16" s="86"/>
      <c r="NAW16" s="86"/>
      <c r="NAX16" s="86"/>
      <c r="NAY16" s="86"/>
      <c r="NAZ16" s="86"/>
      <c r="NBA16" s="86"/>
      <c r="NBB16" s="86"/>
      <c r="NBC16" s="86"/>
      <c r="NBD16" s="86"/>
      <c r="NBE16" s="86"/>
      <c r="NBF16" s="86"/>
      <c r="NBG16" s="86"/>
      <c r="NBH16" s="86"/>
      <c r="NBI16" s="86"/>
      <c r="NBJ16" s="86"/>
      <c r="NBK16" s="86"/>
      <c r="NBL16" s="86"/>
      <c r="NBM16" s="86"/>
      <c r="NBN16" s="86"/>
      <c r="NBO16" s="86"/>
      <c r="NBP16" s="86"/>
      <c r="NBQ16" s="86"/>
      <c r="NBR16" s="86"/>
      <c r="NBS16" s="86"/>
      <c r="NBT16" s="86"/>
      <c r="NBU16" s="86"/>
      <c r="NBV16" s="86"/>
      <c r="NBW16" s="86"/>
      <c r="NBX16" s="86"/>
      <c r="NBY16" s="86"/>
      <c r="NBZ16" s="86"/>
      <c r="NCA16" s="86"/>
      <c r="NCB16" s="86"/>
      <c r="NCC16" s="86"/>
      <c r="NCD16" s="86"/>
      <c r="NCE16" s="86"/>
      <c r="NCF16" s="86"/>
      <c r="NCG16" s="86"/>
      <c r="NCH16" s="86"/>
      <c r="NCI16" s="86"/>
      <c r="NCJ16" s="86"/>
      <c r="NCK16" s="86"/>
      <c r="NCL16" s="86"/>
      <c r="NCM16" s="86"/>
      <c r="NCN16" s="86"/>
      <c r="NCO16" s="86"/>
      <c r="NCP16" s="86"/>
      <c r="NCQ16" s="86"/>
      <c r="NCR16" s="86"/>
      <c r="NCS16" s="86"/>
      <c r="NCT16" s="86"/>
      <c r="NCU16" s="86"/>
      <c r="NCV16" s="86"/>
      <c r="NCW16" s="86"/>
      <c r="NCX16" s="86"/>
      <c r="NCY16" s="86"/>
      <c r="NCZ16" s="86"/>
      <c r="NDA16" s="86"/>
      <c r="NDB16" s="86"/>
      <c r="NDC16" s="86"/>
      <c r="NDD16" s="86"/>
      <c r="NDE16" s="86"/>
      <c r="NDF16" s="86"/>
      <c r="NDG16" s="86"/>
      <c r="NDH16" s="86"/>
      <c r="NDI16" s="86"/>
      <c r="NDJ16" s="86"/>
      <c r="NDK16" s="86"/>
      <c r="NDL16" s="86"/>
      <c r="NDM16" s="86"/>
      <c r="NDN16" s="86"/>
      <c r="NDO16" s="86"/>
      <c r="NDP16" s="86"/>
      <c r="NDQ16" s="86"/>
      <c r="NDR16" s="86"/>
      <c r="NDS16" s="86"/>
      <c r="NDT16" s="86"/>
      <c r="NDU16" s="86"/>
      <c r="NDV16" s="86"/>
      <c r="NDW16" s="86"/>
      <c r="NDX16" s="86"/>
      <c r="NDY16" s="86"/>
      <c r="NDZ16" s="86"/>
      <c r="NEA16" s="86"/>
      <c r="NEB16" s="86"/>
      <c r="NEC16" s="86"/>
      <c r="NED16" s="86"/>
      <c r="NEE16" s="86"/>
      <c r="NEF16" s="86"/>
      <c r="NEG16" s="86"/>
      <c r="NEH16" s="86"/>
      <c r="NEI16" s="86"/>
      <c r="NEJ16" s="86"/>
      <c r="NEK16" s="86"/>
      <c r="NEL16" s="86"/>
      <c r="NEM16" s="86"/>
      <c r="NEN16" s="86"/>
      <c r="NEO16" s="86"/>
      <c r="NEP16" s="86"/>
      <c r="NEQ16" s="86"/>
      <c r="NER16" s="86"/>
      <c r="NES16" s="86"/>
      <c r="NET16" s="86"/>
      <c r="NEU16" s="86"/>
      <c r="NEV16" s="86"/>
      <c r="NEW16" s="86"/>
      <c r="NEX16" s="86"/>
      <c r="NEY16" s="86"/>
      <c r="NEZ16" s="86"/>
      <c r="NFA16" s="86"/>
      <c r="NFB16" s="86"/>
      <c r="NFC16" s="86"/>
      <c r="NFD16" s="86"/>
      <c r="NFE16" s="86"/>
      <c r="NFF16" s="86"/>
      <c r="NFG16" s="86"/>
      <c r="NFH16" s="86"/>
      <c r="NFI16" s="86"/>
      <c r="NFJ16" s="86"/>
      <c r="NFK16" s="86"/>
      <c r="NFL16" s="86"/>
      <c r="NFM16" s="86"/>
      <c r="NFN16" s="86"/>
      <c r="NFO16" s="86"/>
      <c r="NFP16" s="86"/>
      <c r="NFQ16" s="86"/>
      <c r="NFR16" s="86"/>
      <c r="NFS16" s="86"/>
      <c r="NFT16" s="86"/>
      <c r="NFU16" s="86"/>
      <c r="NFV16" s="86"/>
      <c r="NFW16" s="86"/>
      <c r="NFX16" s="86"/>
      <c r="NFY16" s="86"/>
      <c r="NFZ16" s="86"/>
      <c r="NGA16" s="86"/>
      <c r="NGB16" s="86"/>
      <c r="NGC16" s="86"/>
      <c r="NGD16" s="86"/>
      <c r="NGE16" s="86"/>
      <c r="NGF16" s="86"/>
      <c r="NGG16" s="86"/>
      <c r="NGH16" s="86"/>
      <c r="NGI16" s="86"/>
      <c r="NGJ16" s="86"/>
      <c r="NGK16" s="86"/>
      <c r="NGL16" s="86"/>
      <c r="NGM16" s="86"/>
      <c r="NGN16" s="86"/>
      <c r="NGO16" s="86"/>
      <c r="NGP16" s="86"/>
      <c r="NGQ16" s="86"/>
      <c r="NGR16" s="86"/>
      <c r="NGS16" s="86"/>
      <c r="NGT16" s="86"/>
      <c r="NGU16" s="86"/>
      <c r="NGV16" s="86"/>
      <c r="NGW16" s="86"/>
      <c r="NGX16" s="86"/>
      <c r="NGY16" s="86"/>
      <c r="NGZ16" s="86"/>
      <c r="NHA16" s="86"/>
      <c r="NHB16" s="86"/>
      <c r="NHC16" s="86"/>
      <c r="NHD16" s="86"/>
      <c r="NHE16" s="86"/>
      <c r="NHF16" s="86"/>
      <c r="NHG16" s="86"/>
      <c r="NHH16" s="86"/>
      <c r="NHI16" s="86"/>
      <c r="NHJ16" s="86"/>
      <c r="NHK16" s="86"/>
      <c r="NHL16" s="86"/>
      <c r="NHM16" s="86"/>
      <c r="NHN16" s="86"/>
      <c r="NHO16" s="86"/>
      <c r="NHP16" s="86"/>
      <c r="NHQ16" s="86"/>
      <c r="NHR16" s="86"/>
      <c r="NHS16" s="86"/>
      <c r="NHT16" s="86"/>
      <c r="NHU16" s="86"/>
      <c r="NHV16" s="86"/>
      <c r="NHW16" s="86"/>
      <c r="NHX16" s="86"/>
      <c r="NHY16" s="86"/>
      <c r="NHZ16" s="86"/>
      <c r="NIA16" s="86"/>
      <c r="NIB16" s="86"/>
      <c r="NIC16" s="86"/>
      <c r="NID16" s="86"/>
      <c r="NIE16" s="86"/>
      <c r="NIF16" s="86"/>
      <c r="NIG16" s="86"/>
      <c r="NIH16" s="86"/>
      <c r="NII16" s="86"/>
      <c r="NIJ16" s="86"/>
      <c r="NIK16" s="86"/>
      <c r="NIL16" s="86"/>
      <c r="NIM16" s="86"/>
      <c r="NIN16" s="86"/>
      <c r="NIO16" s="86"/>
      <c r="NIP16" s="86"/>
      <c r="NIQ16" s="86"/>
      <c r="NIR16" s="86"/>
      <c r="NIS16" s="86"/>
      <c r="NIT16" s="86"/>
      <c r="NIU16" s="86"/>
      <c r="NIV16" s="86"/>
      <c r="NIW16" s="86"/>
      <c r="NIX16" s="86"/>
      <c r="NIY16" s="86"/>
      <c r="NIZ16" s="86"/>
      <c r="NJA16" s="86"/>
      <c r="NJB16" s="86"/>
      <c r="NJC16" s="86"/>
      <c r="NJD16" s="86"/>
      <c r="NJE16" s="86"/>
      <c r="NJF16" s="86"/>
      <c r="NJG16" s="86"/>
      <c r="NJH16" s="86"/>
      <c r="NJI16" s="86"/>
      <c r="NJJ16" s="86"/>
      <c r="NJK16" s="86"/>
      <c r="NJL16" s="86"/>
      <c r="NJM16" s="86"/>
      <c r="NJN16" s="86"/>
      <c r="NJO16" s="86"/>
      <c r="NJP16" s="86"/>
      <c r="NJQ16" s="86"/>
      <c r="NJR16" s="86"/>
      <c r="NJS16" s="86"/>
      <c r="NJT16" s="86"/>
      <c r="NJU16" s="86"/>
      <c r="NJV16" s="86"/>
      <c r="NJW16" s="86"/>
      <c r="NJX16" s="86"/>
      <c r="NJY16" s="86"/>
      <c r="NJZ16" s="86"/>
      <c r="NKA16" s="86"/>
      <c r="NKB16" s="86"/>
      <c r="NKC16" s="86"/>
      <c r="NKD16" s="86"/>
      <c r="NKE16" s="86"/>
      <c r="NKF16" s="86"/>
      <c r="NKG16" s="86"/>
      <c r="NKH16" s="86"/>
      <c r="NKI16" s="86"/>
      <c r="NKJ16" s="86"/>
      <c r="NKK16" s="86"/>
      <c r="NKL16" s="86"/>
      <c r="NKM16" s="86"/>
      <c r="NKN16" s="86"/>
      <c r="NKO16" s="86"/>
      <c r="NKP16" s="86"/>
      <c r="NKQ16" s="86"/>
      <c r="NKR16" s="86"/>
      <c r="NKS16" s="86"/>
      <c r="NKT16" s="86"/>
      <c r="NKU16" s="86"/>
      <c r="NKV16" s="86"/>
      <c r="NKW16" s="86"/>
      <c r="NKX16" s="86"/>
      <c r="NKY16" s="86"/>
      <c r="NKZ16" s="86"/>
      <c r="NLA16" s="86"/>
      <c r="NLB16" s="86"/>
      <c r="NLC16" s="86"/>
      <c r="NLD16" s="86"/>
      <c r="NLE16" s="86"/>
      <c r="NLF16" s="86"/>
      <c r="NLG16" s="86"/>
      <c r="NLH16" s="86"/>
      <c r="NLI16" s="86"/>
      <c r="NLJ16" s="86"/>
      <c r="NLK16" s="86"/>
      <c r="NLL16" s="86"/>
      <c r="NLM16" s="86"/>
      <c r="NLN16" s="86"/>
      <c r="NLO16" s="86"/>
      <c r="NLP16" s="86"/>
      <c r="NLQ16" s="86"/>
      <c r="NLR16" s="86"/>
      <c r="NLS16" s="86"/>
      <c r="NLT16" s="86"/>
      <c r="NLU16" s="86"/>
      <c r="NLV16" s="86"/>
      <c r="NLW16" s="86"/>
      <c r="NLX16" s="86"/>
      <c r="NLY16" s="86"/>
      <c r="NLZ16" s="86"/>
      <c r="NMA16" s="86"/>
      <c r="NMB16" s="86"/>
      <c r="NMC16" s="86"/>
      <c r="NMD16" s="86"/>
      <c r="NME16" s="86"/>
      <c r="NMF16" s="86"/>
      <c r="NMG16" s="86"/>
      <c r="NMH16" s="86"/>
      <c r="NMI16" s="86"/>
      <c r="NMJ16" s="86"/>
      <c r="NMK16" s="86"/>
      <c r="NML16" s="86"/>
      <c r="NMM16" s="86"/>
      <c r="NMN16" s="86"/>
      <c r="NMO16" s="86"/>
      <c r="NMP16" s="86"/>
      <c r="NMQ16" s="86"/>
      <c r="NMR16" s="86"/>
      <c r="NMS16" s="86"/>
      <c r="NMT16" s="86"/>
      <c r="NMU16" s="86"/>
      <c r="NMV16" s="86"/>
      <c r="NMW16" s="86"/>
      <c r="NMX16" s="86"/>
      <c r="NMY16" s="86"/>
      <c r="NMZ16" s="86"/>
      <c r="NNA16" s="86"/>
      <c r="NNB16" s="86"/>
      <c r="NNC16" s="86"/>
      <c r="NND16" s="86"/>
      <c r="NNE16" s="86"/>
      <c r="NNF16" s="86"/>
      <c r="NNG16" s="86"/>
      <c r="NNH16" s="86"/>
      <c r="NNI16" s="86"/>
      <c r="NNJ16" s="86"/>
      <c r="NNK16" s="86"/>
      <c r="NNL16" s="86"/>
      <c r="NNM16" s="86"/>
      <c r="NNN16" s="86"/>
      <c r="NNO16" s="86"/>
      <c r="NNP16" s="86"/>
      <c r="NNQ16" s="86"/>
      <c r="NNR16" s="86"/>
      <c r="NNS16" s="86"/>
      <c r="NNT16" s="86"/>
      <c r="NNU16" s="86"/>
      <c r="NNV16" s="86"/>
      <c r="NNW16" s="86"/>
      <c r="NNX16" s="86"/>
      <c r="NNY16" s="86"/>
      <c r="NNZ16" s="86"/>
      <c r="NOA16" s="86"/>
      <c r="NOB16" s="86"/>
      <c r="NOC16" s="86"/>
      <c r="NOD16" s="86"/>
      <c r="NOE16" s="86"/>
      <c r="NOF16" s="86"/>
      <c r="NOG16" s="86"/>
      <c r="NOH16" s="86"/>
      <c r="NOI16" s="86"/>
      <c r="NOJ16" s="86"/>
      <c r="NOK16" s="86"/>
      <c r="NOL16" s="86"/>
      <c r="NOM16" s="86"/>
      <c r="NON16" s="86"/>
      <c r="NOO16" s="86"/>
      <c r="NOP16" s="86"/>
      <c r="NOQ16" s="86"/>
      <c r="NOR16" s="86"/>
      <c r="NOS16" s="86"/>
      <c r="NOT16" s="86"/>
      <c r="NOU16" s="86"/>
      <c r="NOV16" s="86"/>
      <c r="NOW16" s="86"/>
      <c r="NOX16" s="86"/>
      <c r="NOY16" s="86"/>
      <c r="NOZ16" s="86"/>
      <c r="NPA16" s="86"/>
      <c r="NPB16" s="86"/>
      <c r="NPC16" s="86"/>
      <c r="NPD16" s="86"/>
      <c r="NPE16" s="86"/>
      <c r="NPF16" s="86"/>
      <c r="NPG16" s="86"/>
      <c r="NPH16" s="86"/>
      <c r="NPI16" s="86"/>
      <c r="NPJ16" s="86"/>
      <c r="NPK16" s="86"/>
      <c r="NPL16" s="86"/>
      <c r="NPM16" s="86"/>
      <c r="NPN16" s="86"/>
      <c r="NPO16" s="86"/>
      <c r="NPP16" s="86"/>
      <c r="NPQ16" s="86"/>
      <c r="NPR16" s="86"/>
      <c r="NPS16" s="86"/>
      <c r="NPT16" s="86"/>
      <c r="NPU16" s="86"/>
      <c r="NPV16" s="86"/>
      <c r="NPW16" s="86"/>
      <c r="NPX16" s="86"/>
      <c r="NPY16" s="86"/>
      <c r="NPZ16" s="86"/>
      <c r="NQA16" s="86"/>
      <c r="NQB16" s="86"/>
      <c r="NQC16" s="86"/>
      <c r="NQD16" s="86"/>
      <c r="NQE16" s="86"/>
      <c r="NQF16" s="86"/>
      <c r="NQG16" s="86"/>
      <c r="NQH16" s="86"/>
      <c r="NQI16" s="86"/>
      <c r="NQJ16" s="86"/>
      <c r="NQK16" s="86"/>
      <c r="NQL16" s="86"/>
      <c r="NQM16" s="86"/>
      <c r="NQN16" s="86"/>
      <c r="NQO16" s="86"/>
      <c r="NQP16" s="86"/>
      <c r="NQQ16" s="86"/>
      <c r="NQR16" s="86"/>
      <c r="NQS16" s="86"/>
      <c r="NQT16" s="86"/>
      <c r="NQU16" s="86"/>
      <c r="NQV16" s="86"/>
      <c r="NQW16" s="86"/>
      <c r="NQX16" s="86"/>
      <c r="NQY16" s="86"/>
      <c r="NQZ16" s="86"/>
      <c r="NRA16" s="86"/>
      <c r="NRB16" s="86"/>
      <c r="NRC16" s="86"/>
      <c r="NRD16" s="86"/>
      <c r="NRE16" s="86"/>
      <c r="NRF16" s="86"/>
      <c r="NRG16" s="86"/>
      <c r="NRH16" s="86"/>
      <c r="NRI16" s="86"/>
      <c r="NRJ16" s="86"/>
      <c r="NRK16" s="86"/>
      <c r="NRL16" s="86"/>
      <c r="NRM16" s="86"/>
      <c r="NRN16" s="86"/>
      <c r="NRO16" s="86"/>
      <c r="NRP16" s="86"/>
      <c r="NRQ16" s="86"/>
      <c r="NRR16" s="86"/>
      <c r="NRS16" s="86"/>
      <c r="NRT16" s="86"/>
      <c r="NRU16" s="86"/>
      <c r="NRV16" s="86"/>
      <c r="NRW16" s="86"/>
      <c r="NRX16" s="86"/>
      <c r="NRY16" s="86"/>
      <c r="NRZ16" s="86"/>
      <c r="NSA16" s="86"/>
      <c r="NSB16" s="86"/>
      <c r="NSC16" s="86"/>
      <c r="NSD16" s="86"/>
      <c r="NSE16" s="86"/>
      <c r="NSF16" s="86"/>
      <c r="NSG16" s="86"/>
      <c r="NSH16" s="86"/>
      <c r="NSI16" s="86"/>
      <c r="NSJ16" s="86"/>
      <c r="NSK16" s="86"/>
      <c r="NSL16" s="86"/>
      <c r="NSM16" s="86"/>
      <c r="NSN16" s="86"/>
      <c r="NSO16" s="86"/>
      <c r="NSP16" s="86"/>
      <c r="NSQ16" s="86"/>
      <c r="NSR16" s="86"/>
      <c r="NSS16" s="86"/>
      <c r="NST16" s="86"/>
      <c r="NSU16" s="86"/>
      <c r="NSV16" s="86"/>
      <c r="NSW16" s="86"/>
      <c r="NSX16" s="86"/>
      <c r="NSY16" s="86"/>
      <c r="NSZ16" s="86"/>
      <c r="NTA16" s="86"/>
      <c r="NTB16" s="86"/>
      <c r="NTC16" s="86"/>
      <c r="NTD16" s="86"/>
      <c r="NTE16" s="86"/>
      <c r="NTF16" s="86"/>
      <c r="NTG16" s="86"/>
      <c r="NTH16" s="86"/>
      <c r="NTI16" s="86"/>
      <c r="NTJ16" s="86"/>
      <c r="NTK16" s="86"/>
      <c r="NTL16" s="86"/>
      <c r="NTM16" s="86"/>
      <c r="NTN16" s="86"/>
      <c r="NTO16" s="86"/>
      <c r="NTP16" s="86"/>
      <c r="NTQ16" s="86"/>
      <c r="NTR16" s="86"/>
      <c r="NTS16" s="86"/>
      <c r="NTT16" s="86"/>
      <c r="NTU16" s="86"/>
      <c r="NTV16" s="86"/>
      <c r="NTW16" s="86"/>
      <c r="NTX16" s="86"/>
      <c r="NTY16" s="86"/>
      <c r="NTZ16" s="86"/>
      <c r="NUA16" s="86"/>
      <c r="NUB16" s="86"/>
      <c r="NUC16" s="86"/>
      <c r="NUD16" s="86"/>
      <c r="NUE16" s="86"/>
      <c r="NUF16" s="86"/>
      <c r="NUG16" s="86"/>
      <c r="NUH16" s="86"/>
      <c r="NUI16" s="86"/>
      <c r="NUJ16" s="86"/>
      <c r="NUK16" s="86"/>
      <c r="NUL16" s="86"/>
      <c r="NUM16" s="86"/>
      <c r="NUN16" s="86"/>
      <c r="NUO16" s="86"/>
      <c r="NUP16" s="86"/>
      <c r="NUQ16" s="86"/>
      <c r="NUR16" s="86"/>
      <c r="NUS16" s="86"/>
      <c r="NUT16" s="86"/>
      <c r="NUU16" s="86"/>
      <c r="NUV16" s="86"/>
      <c r="NUW16" s="86"/>
      <c r="NUX16" s="86"/>
      <c r="NUY16" s="86"/>
      <c r="NUZ16" s="86"/>
      <c r="NVA16" s="86"/>
      <c r="NVB16" s="86"/>
      <c r="NVC16" s="86"/>
      <c r="NVD16" s="86"/>
      <c r="NVE16" s="86"/>
      <c r="NVF16" s="86"/>
      <c r="NVG16" s="86"/>
      <c r="NVH16" s="86"/>
      <c r="NVI16" s="86"/>
      <c r="NVJ16" s="86"/>
      <c r="NVK16" s="86"/>
      <c r="NVL16" s="86"/>
      <c r="NVM16" s="86"/>
      <c r="NVN16" s="86"/>
      <c r="NVO16" s="86"/>
      <c r="NVP16" s="86"/>
      <c r="NVQ16" s="86"/>
      <c r="NVR16" s="86"/>
      <c r="NVS16" s="86"/>
      <c r="NVT16" s="86"/>
      <c r="NVU16" s="86"/>
      <c r="NVV16" s="86"/>
      <c r="NVW16" s="86"/>
      <c r="NVX16" s="86"/>
      <c r="NVY16" s="86"/>
      <c r="NVZ16" s="86"/>
      <c r="NWA16" s="86"/>
      <c r="NWB16" s="86"/>
      <c r="NWC16" s="86"/>
      <c r="NWD16" s="86"/>
      <c r="NWE16" s="86"/>
      <c r="NWF16" s="86"/>
      <c r="NWG16" s="86"/>
      <c r="NWH16" s="86"/>
      <c r="NWI16" s="86"/>
      <c r="NWJ16" s="86"/>
      <c r="NWK16" s="86"/>
      <c r="NWL16" s="86"/>
      <c r="NWM16" s="86"/>
      <c r="NWN16" s="86"/>
      <c r="NWO16" s="86"/>
      <c r="NWP16" s="86"/>
      <c r="NWQ16" s="86"/>
      <c r="NWR16" s="86"/>
      <c r="NWS16" s="86"/>
      <c r="NWT16" s="86"/>
      <c r="NWU16" s="86"/>
      <c r="NWV16" s="86"/>
      <c r="NWW16" s="86"/>
      <c r="NWX16" s="86"/>
      <c r="NWY16" s="86"/>
      <c r="NWZ16" s="86"/>
      <c r="NXA16" s="86"/>
      <c r="NXB16" s="86"/>
      <c r="NXC16" s="86"/>
      <c r="NXD16" s="86"/>
      <c r="NXE16" s="86"/>
      <c r="NXF16" s="86"/>
      <c r="NXG16" s="86"/>
      <c r="NXH16" s="86"/>
      <c r="NXI16" s="86"/>
      <c r="NXJ16" s="86"/>
      <c r="NXK16" s="86"/>
      <c r="NXL16" s="86"/>
      <c r="NXM16" s="86"/>
      <c r="NXN16" s="86"/>
      <c r="NXO16" s="86"/>
      <c r="NXP16" s="86"/>
      <c r="NXQ16" s="86"/>
      <c r="NXR16" s="86"/>
      <c r="NXS16" s="86"/>
      <c r="NXT16" s="86"/>
      <c r="NXU16" s="86"/>
      <c r="NXV16" s="86"/>
      <c r="NXW16" s="86"/>
      <c r="NXX16" s="86"/>
      <c r="NXY16" s="86"/>
      <c r="NXZ16" s="86"/>
      <c r="NYA16" s="86"/>
      <c r="NYB16" s="86"/>
      <c r="NYC16" s="86"/>
      <c r="NYD16" s="86"/>
      <c r="NYE16" s="86"/>
      <c r="NYF16" s="86"/>
      <c r="NYG16" s="86"/>
      <c r="NYH16" s="86"/>
      <c r="NYI16" s="86"/>
      <c r="NYJ16" s="86"/>
      <c r="NYK16" s="86"/>
      <c r="NYL16" s="86"/>
      <c r="NYM16" s="86"/>
      <c r="NYN16" s="86"/>
      <c r="NYO16" s="86"/>
      <c r="NYP16" s="86"/>
      <c r="NYQ16" s="86"/>
      <c r="NYR16" s="86"/>
      <c r="NYS16" s="86"/>
      <c r="NYT16" s="86"/>
      <c r="NYU16" s="86"/>
      <c r="NYV16" s="86"/>
      <c r="NYW16" s="86"/>
      <c r="NYX16" s="86"/>
      <c r="NYY16" s="86"/>
      <c r="NYZ16" s="86"/>
      <c r="NZA16" s="86"/>
      <c r="NZB16" s="86"/>
      <c r="NZC16" s="86"/>
      <c r="NZD16" s="86"/>
      <c r="NZE16" s="86"/>
      <c r="NZF16" s="86"/>
      <c r="NZG16" s="86"/>
      <c r="NZH16" s="86"/>
      <c r="NZI16" s="86"/>
      <c r="NZJ16" s="86"/>
      <c r="NZK16" s="86"/>
      <c r="NZL16" s="86"/>
      <c r="NZM16" s="86"/>
      <c r="NZN16" s="86"/>
      <c r="NZO16" s="86"/>
      <c r="NZP16" s="86"/>
      <c r="NZQ16" s="86"/>
      <c r="NZR16" s="86"/>
      <c r="NZS16" s="86"/>
      <c r="NZT16" s="86"/>
      <c r="NZU16" s="86"/>
      <c r="NZV16" s="86"/>
      <c r="NZW16" s="86"/>
      <c r="NZX16" s="86"/>
      <c r="NZY16" s="86"/>
      <c r="NZZ16" s="86"/>
      <c r="OAA16" s="86"/>
      <c r="OAB16" s="86"/>
      <c r="OAC16" s="86"/>
      <c r="OAD16" s="86"/>
      <c r="OAE16" s="86"/>
      <c r="OAF16" s="86"/>
      <c r="OAG16" s="86"/>
      <c r="OAH16" s="86"/>
      <c r="OAI16" s="86"/>
      <c r="OAJ16" s="86"/>
      <c r="OAK16" s="86"/>
      <c r="OAL16" s="86"/>
      <c r="OAM16" s="86"/>
      <c r="OAN16" s="86"/>
      <c r="OAO16" s="86"/>
      <c r="OAP16" s="86"/>
      <c r="OAQ16" s="86"/>
      <c r="OAR16" s="86"/>
      <c r="OAS16" s="86"/>
      <c r="OAT16" s="86"/>
      <c r="OAU16" s="86"/>
      <c r="OAV16" s="86"/>
      <c r="OAW16" s="86"/>
      <c r="OAX16" s="86"/>
      <c r="OAY16" s="86"/>
      <c r="OAZ16" s="86"/>
      <c r="OBA16" s="86"/>
      <c r="OBB16" s="86"/>
      <c r="OBC16" s="86"/>
      <c r="OBD16" s="86"/>
      <c r="OBE16" s="86"/>
      <c r="OBF16" s="86"/>
      <c r="OBG16" s="86"/>
      <c r="OBH16" s="86"/>
      <c r="OBI16" s="86"/>
      <c r="OBJ16" s="86"/>
      <c r="OBK16" s="86"/>
      <c r="OBL16" s="86"/>
      <c r="OBM16" s="86"/>
      <c r="OBN16" s="86"/>
      <c r="OBO16" s="86"/>
      <c r="OBP16" s="86"/>
      <c r="OBQ16" s="86"/>
      <c r="OBR16" s="86"/>
      <c r="OBS16" s="86"/>
      <c r="OBT16" s="86"/>
      <c r="OBU16" s="86"/>
      <c r="OBV16" s="86"/>
      <c r="OBW16" s="86"/>
      <c r="OBX16" s="86"/>
      <c r="OBY16" s="86"/>
      <c r="OBZ16" s="86"/>
      <c r="OCA16" s="86"/>
      <c r="OCB16" s="86"/>
      <c r="OCC16" s="86"/>
      <c r="OCD16" s="86"/>
      <c r="OCE16" s="86"/>
      <c r="OCF16" s="86"/>
      <c r="OCG16" s="86"/>
      <c r="OCH16" s="86"/>
      <c r="OCI16" s="86"/>
      <c r="OCJ16" s="86"/>
      <c r="OCK16" s="86"/>
      <c r="OCL16" s="86"/>
      <c r="OCM16" s="86"/>
      <c r="OCN16" s="86"/>
      <c r="OCO16" s="86"/>
      <c r="OCP16" s="86"/>
      <c r="OCQ16" s="86"/>
      <c r="OCR16" s="86"/>
      <c r="OCS16" s="86"/>
      <c r="OCT16" s="86"/>
      <c r="OCU16" s="86"/>
      <c r="OCV16" s="86"/>
      <c r="OCW16" s="86"/>
      <c r="OCX16" s="86"/>
      <c r="OCY16" s="86"/>
      <c r="OCZ16" s="86"/>
      <c r="ODA16" s="86"/>
      <c r="ODB16" s="86"/>
      <c r="ODC16" s="86"/>
      <c r="ODD16" s="86"/>
      <c r="ODE16" s="86"/>
      <c r="ODF16" s="86"/>
      <c r="ODG16" s="86"/>
      <c r="ODH16" s="86"/>
      <c r="ODI16" s="86"/>
      <c r="ODJ16" s="86"/>
      <c r="ODK16" s="86"/>
      <c r="ODL16" s="86"/>
      <c r="ODM16" s="86"/>
      <c r="ODN16" s="86"/>
      <c r="ODO16" s="86"/>
      <c r="ODP16" s="86"/>
      <c r="ODQ16" s="86"/>
      <c r="ODR16" s="86"/>
      <c r="ODS16" s="86"/>
      <c r="ODT16" s="86"/>
      <c r="ODU16" s="86"/>
      <c r="ODV16" s="86"/>
      <c r="ODW16" s="86"/>
      <c r="ODX16" s="86"/>
      <c r="ODY16" s="86"/>
      <c r="ODZ16" s="86"/>
      <c r="OEA16" s="86"/>
      <c r="OEB16" s="86"/>
      <c r="OEC16" s="86"/>
      <c r="OED16" s="86"/>
      <c r="OEE16" s="86"/>
      <c r="OEF16" s="86"/>
      <c r="OEG16" s="86"/>
      <c r="OEH16" s="86"/>
      <c r="OEI16" s="86"/>
      <c r="OEJ16" s="86"/>
      <c r="OEK16" s="86"/>
      <c r="OEL16" s="86"/>
      <c r="OEM16" s="86"/>
      <c r="OEN16" s="86"/>
      <c r="OEO16" s="86"/>
      <c r="OEP16" s="86"/>
      <c r="OEQ16" s="86"/>
      <c r="OER16" s="86"/>
      <c r="OES16" s="86"/>
      <c r="OET16" s="86"/>
      <c r="OEU16" s="86"/>
      <c r="OEV16" s="86"/>
      <c r="OEW16" s="86"/>
      <c r="OEX16" s="86"/>
      <c r="OEY16" s="86"/>
      <c r="OEZ16" s="86"/>
      <c r="OFA16" s="86"/>
      <c r="OFB16" s="86"/>
      <c r="OFC16" s="86"/>
      <c r="OFD16" s="86"/>
      <c r="OFE16" s="86"/>
      <c r="OFF16" s="86"/>
      <c r="OFG16" s="86"/>
      <c r="OFH16" s="86"/>
      <c r="OFI16" s="86"/>
      <c r="OFJ16" s="86"/>
      <c r="OFK16" s="86"/>
      <c r="OFL16" s="86"/>
      <c r="OFM16" s="86"/>
      <c r="OFN16" s="86"/>
      <c r="OFO16" s="86"/>
      <c r="OFP16" s="86"/>
      <c r="OFQ16" s="86"/>
      <c r="OFR16" s="86"/>
      <c r="OFS16" s="86"/>
      <c r="OFT16" s="86"/>
      <c r="OFU16" s="86"/>
      <c r="OFV16" s="86"/>
      <c r="OFW16" s="86"/>
      <c r="OFX16" s="86"/>
      <c r="OFY16" s="86"/>
      <c r="OFZ16" s="86"/>
      <c r="OGA16" s="86"/>
      <c r="OGB16" s="86"/>
      <c r="OGC16" s="86"/>
      <c r="OGD16" s="86"/>
      <c r="OGE16" s="86"/>
      <c r="OGF16" s="86"/>
      <c r="OGG16" s="86"/>
      <c r="OGH16" s="86"/>
      <c r="OGI16" s="86"/>
      <c r="OGJ16" s="86"/>
      <c r="OGK16" s="86"/>
      <c r="OGL16" s="86"/>
      <c r="OGM16" s="86"/>
      <c r="OGN16" s="86"/>
      <c r="OGO16" s="86"/>
      <c r="OGP16" s="86"/>
      <c r="OGQ16" s="86"/>
      <c r="OGR16" s="86"/>
      <c r="OGS16" s="86"/>
      <c r="OGT16" s="86"/>
      <c r="OGU16" s="86"/>
      <c r="OGV16" s="86"/>
      <c r="OGW16" s="86"/>
      <c r="OGX16" s="86"/>
      <c r="OGY16" s="86"/>
      <c r="OGZ16" s="86"/>
      <c r="OHA16" s="86"/>
      <c r="OHB16" s="86"/>
      <c r="OHC16" s="86"/>
      <c r="OHD16" s="86"/>
      <c r="OHE16" s="86"/>
      <c r="OHF16" s="86"/>
      <c r="OHG16" s="86"/>
      <c r="OHH16" s="86"/>
      <c r="OHI16" s="86"/>
      <c r="OHJ16" s="86"/>
      <c r="OHK16" s="86"/>
      <c r="OHL16" s="86"/>
      <c r="OHM16" s="86"/>
      <c r="OHN16" s="86"/>
      <c r="OHO16" s="86"/>
      <c r="OHP16" s="86"/>
      <c r="OHQ16" s="86"/>
      <c r="OHR16" s="86"/>
      <c r="OHS16" s="86"/>
      <c r="OHT16" s="86"/>
      <c r="OHU16" s="86"/>
      <c r="OHV16" s="86"/>
      <c r="OHW16" s="86"/>
      <c r="OHX16" s="86"/>
      <c r="OHY16" s="86"/>
      <c r="OHZ16" s="86"/>
      <c r="OIA16" s="86"/>
      <c r="OIB16" s="86"/>
      <c r="OIC16" s="86"/>
      <c r="OID16" s="86"/>
      <c r="OIE16" s="86"/>
      <c r="OIF16" s="86"/>
      <c r="OIG16" s="86"/>
      <c r="OIH16" s="86"/>
      <c r="OII16" s="86"/>
      <c r="OIJ16" s="86"/>
      <c r="OIK16" s="86"/>
      <c r="OIL16" s="86"/>
      <c r="OIM16" s="86"/>
      <c r="OIN16" s="86"/>
      <c r="OIO16" s="86"/>
      <c r="OIP16" s="86"/>
      <c r="OIQ16" s="86"/>
      <c r="OIR16" s="86"/>
      <c r="OIS16" s="86"/>
      <c r="OIT16" s="86"/>
      <c r="OIU16" s="86"/>
      <c r="OIV16" s="86"/>
      <c r="OIW16" s="86"/>
      <c r="OIX16" s="86"/>
      <c r="OIY16" s="86"/>
      <c r="OIZ16" s="86"/>
      <c r="OJA16" s="86"/>
      <c r="OJB16" s="86"/>
      <c r="OJC16" s="86"/>
      <c r="OJD16" s="86"/>
      <c r="OJE16" s="86"/>
      <c r="OJF16" s="86"/>
      <c r="OJG16" s="86"/>
      <c r="OJH16" s="86"/>
      <c r="OJI16" s="86"/>
      <c r="OJJ16" s="86"/>
      <c r="OJK16" s="86"/>
      <c r="OJL16" s="86"/>
      <c r="OJM16" s="86"/>
      <c r="OJN16" s="86"/>
      <c r="OJO16" s="86"/>
      <c r="OJP16" s="86"/>
      <c r="OJQ16" s="86"/>
      <c r="OJR16" s="86"/>
      <c r="OJS16" s="86"/>
      <c r="OJT16" s="86"/>
      <c r="OJU16" s="86"/>
      <c r="OJV16" s="86"/>
      <c r="OJW16" s="86"/>
      <c r="OJX16" s="86"/>
      <c r="OJY16" s="86"/>
      <c r="OJZ16" s="86"/>
      <c r="OKA16" s="86"/>
      <c r="OKB16" s="86"/>
      <c r="OKC16" s="86"/>
      <c r="OKD16" s="86"/>
      <c r="OKE16" s="86"/>
      <c r="OKF16" s="86"/>
      <c r="OKG16" s="86"/>
      <c r="OKH16" s="86"/>
      <c r="OKI16" s="86"/>
      <c r="OKJ16" s="86"/>
      <c r="OKK16" s="86"/>
      <c r="OKL16" s="86"/>
      <c r="OKM16" s="86"/>
      <c r="OKN16" s="86"/>
      <c r="OKO16" s="86"/>
      <c r="OKP16" s="86"/>
      <c r="OKQ16" s="86"/>
      <c r="OKR16" s="86"/>
      <c r="OKS16" s="86"/>
      <c r="OKT16" s="86"/>
      <c r="OKU16" s="86"/>
      <c r="OKV16" s="86"/>
      <c r="OKW16" s="86"/>
      <c r="OKX16" s="86"/>
      <c r="OKY16" s="86"/>
      <c r="OKZ16" s="86"/>
      <c r="OLA16" s="86"/>
      <c r="OLB16" s="86"/>
      <c r="OLC16" s="86"/>
      <c r="OLD16" s="86"/>
      <c r="OLE16" s="86"/>
      <c r="OLF16" s="86"/>
      <c r="OLG16" s="86"/>
      <c r="OLH16" s="86"/>
      <c r="OLI16" s="86"/>
      <c r="OLJ16" s="86"/>
      <c r="OLK16" s="86"/>
      <c r="OLL16" s="86"/>
      <c r="OLM16" s="86"/>
      <c r="OLN16" s="86"/>
      <c r="OLO16" s="86"/>
      <c r="OLP16" s="86"/>
      <c r="OLQ16" s="86"/>
      <c r="OLR16" s="86"/>
      <c r="OLS16" s="86"/>
      <c r="OLT16" s="86"/>
      <c r="OLU16" s="86"/>
      <c r="OLV16" s="86"/>
      <c r="OLW16" s="86"/>
      <c r="OLX16" s="86"/>
      <c r="OLY16" s="86"/>
      <c r="OLZ16" s="86"/>
      <c r="OMA16" s="86"/>
      <c r="OMB16" s="86"/>
      <c r="OMC16" s="86"/>
      <c r="OMD16" s="86"/>
      <c r="OME16" s="86"/>
      <c r="OMF16" s="86"/>
      <c r="OMG16" s="86"/>
      <c r="OMH16" s="86"/>
      <c r="OMI16" s="86"/>
      <c r="OMJ16" s="86"/>
      <c r="OMK16" s="86"/>
      <c r="OML16" s="86"/>
      <c r="OMM16" s="86"/>
      <c r="OMN16" s="86"/>
      <c r="OMO16" s="86"/>
      <c r="OMP16" s="86"/>
      <c r="OMQ16" s="86"/>
      <c r="OMR16" s="86"/>
      <c r="OMS16" s="86"/>
      <c r="OMT16" s="86"/>
      <c r="OMU16" s="86"/>
      <c r="OMV16" s="86"/>
      <c r="OMW16" s="86"/>
      <c r="OMX16" s="86"/>
      <c r="OMY16" s="86"/>
      <c r="OMZ16" s="86"/>
      <c r="ONA16" s="86"/>
      <c r="ONB16" s="86"/>
      <c r="ONC16" s="86"/>
      <c r="OND16" s="86"/>
      <c r="ONE16" s="86"/>
      <c r="ONF16" s="86"/>
      <c r="ONG16" s="86"/>
      <c r="ONH16" s="86"/>
      <c r="ONI16" s="86"/>
      <c r="ONJ16" s="86"/>
      <c r="ONK16" s="86"/>
      <c r="ONL16" s="86"/>
      <c r="ONM16" s="86"/>
      <c r="ONN16" s="86"/>
      <c r="ONO16" s="86"/>
      <c r="ONP16" s="86"/>
      <c r="ONQ16" s="86"/>
      <c r="ONR16" s="86"/>
      <c r="ONS16" s="86"/>
      <c r="ONT16" s="86"/>
      <c r="ONU16" s="86"/>
      <c r="ONV16" s="86"/>
      <c r="ONW16" s="86"/>
      <c r="ONX16" s="86"/>
      <c r="ONY16" s="86"/>
      <c r="ONZ16" s="86"/>
      <c r="OOA16" s="86"/>
      <c r="OOB16" s="86"/>
      <c r="OOC16" s="86"/>
      <c r="OOD16" s="86"/>
      <c r="OOE16" s="86"/>
      <c r="OOF16" s="86"/>
      <c r="OOG16" s="86"/>
      <c r="OOH16" s="86"/>
      <c r="OOI16" s="86"/>
      <c r="OOJ16" s="86"/>
      <c r="OOK16" s="86"/>
      <c r="OOL16" s="86"/>
      <c r="OOM16" s="86"/>
      <c r="OON16" s="86"/>
      <c r="OOO16" s="86"/>
      <c r="OOP16" s="86"/>
      <c r="OOQ16" s="86"/>
      <c r="OOR16" s="86"/>
      <c r="OOS16" s="86"/>
      <c r="OOT16" s="86"/>
      <c r="OOU16" s="86"/>
      <c r="OOV16" s="86"/>
      <c r="OOW16" s="86"/>
      <c r="OOX16" s="86"/>
      <c r="OOY16" s="86"/>
      <c r="OOZ16" s="86"/>
      <c r="OPA16" s="86"/>
      <c r="OPB16" s="86"/>
      <c r="OPC16" s="86"/>
      <c r="OPD16" s="86"/>
      <c r="OPE16" s="86"/>
      <c r="OPF16" s="86"/>
      <c r="OPG16" s="86"/>
      <c r="OPH16" s="86"/>
      <c r="OPI16" s="86"/>
      <c r="OPJ16" s="86"/>
      <c r="OPK16" s="86"/>
      <c r="OPL16" s="86"/>
      <c r="OPM16" s="86"/>
      <c r="OPN16" s="86"/>
      <c r="OPO16" s="86"/>
      <c r="OPP16" s="86"/>
      <c r="OPQ16" s="86"/>
      <c r="OPR16" s="86"/>
      <c r="OPS16" s="86"/>
      <c r="OPT16" s="86"/>
      <c r="OPU16" s="86"/>
      <c r="OPV16" s="86"/>
      <c r="OPW16" s="86"/>
      <c r="OPX16" s="86"/>
      <c r="OPY16" s="86"/>
      <c r="OPZ16" s="86"/>
      <c r="OQA16" s="86"/>
      <c r="OQB16" s="86"/>
      <c r="OQC16" s="86"/>
      <c r="OQD16" s="86"/>
      <c r="OQE16" s="86"/>
      <c r="OQF16" s="86"/>
      <c r="OQG16" s="86"/>
      <c r="OQH16" s="86"/>
      <c r="OQI16" s="86"/>
      <c r="OQJ16" s="86"/>
      <c r="OQK16" s="86"/>
      <c r="OQL16" s="86"/>
      <c r="OQM16" s="86"/>
      <c r="OQN16" s="86"/>
      <c r="OQO16" s="86"/>
      <c r="OQP16" s="86"/>
      <c r="OQQ16" s="86"/>
      <c r="OQR16" s="86"/>
      <c r="OQS16" s="86"/>
      <c r="OQT16" s="86"/>
      <c r="OQU16" s="86"/>
      <c r="OQV16" s="86"/>
      <c r="OQW16" s="86"/>
      <c r="OQX16" s="86"/>
      <c r="OQY16" s="86"/>
      <c r="OQZ16" s="86"/>
      <c r="ORA16" s="86"/>
      <c r="ORB16" s="86"/>
      <c r="ORC16" s="86"/>
      <c r="ORD16" s="86"/>
      <c r="ORE16" s="86"/>
      <c r="ORF16" s="86"/>
      <c r="ORG16" s="86"/>
      <c r="ORH16" s="86"/>
      <c r="ORI16" s="86"/>
      <c r="ORJ16" s="86"/>
      <c r="ORK16" s="86"/>
      <c r="ORL16" s="86"/>
      <c r="ORM16" s="86"/>
      <c r="ORN16" s="86"/>
      <c r="ORO16" s="86"/>
      <c r="ORP16" s="86"/>
      <c r="ORQ16" s="86"/>
      <c r="ORR16" s="86"/>
      <c r="ORS16" s="86"/>
      <c r="ORT16" s="86"/>
      <c r="ORU16" s="86"/>
      <c r="ORV16" s="86"/>
      <c r="ORW16" s="86"/>
      <c r="ORX16" s="86"/>
      <c r="ORY16" s="86"/>
      <c r="ORZ16" s="86"/>
      <c r="OSA16" s="86"/>
      <c r="OSB16" s="86"/>
      <c r="OSC16" s="86"/>
      <c r="OSD16" s="86"/>
      <c r="OSE16" s="86"/>
      <c r="OSF16" s="86"/>
      <c r="OSG16" s="86"/>
      <c r="OSH16" s="86"/>
      <c r="OSI16" s="86"/>
      <c r="OSJ16" s="86"/>
      <c r="OSK16" s="86"/>
      <c r="OSL16" s="86"/>
      <c r="OSM16" s="86"/>
      <c r="OSN16" s="86"/>
      <c r="OSO16" s="86"/>
      <c r="OSP16" s="86"/>
      <c r="OSQ16" s="86"/>
      <c r="OSR16" s="86"/>
      <c r="OSS16" s="86"/>
      <c r="OST16" s="86"/>
      <c r="OSU16" s="86"/>
      <c r="OSV16" s="86"/>
      <c r="OSW16" s="86"/>
      <c r="OSX16" s="86"/>
      <c r="OSY16" s="86"/>
      <c r="OSZ16" s="86"/>
      <c r="OTA16" s="86"/>
      <c r="OTB16" s="86"/>
      <c r="OTC16" s="86"/>
      <c r="OTD16" s="86"/>
      <c r="OTE16" s="86"/>
      <c r="OTF16" s="86"/>
      <c r="OTG16" s="86"/>
      <c r="OTH16" s="86"/>
      <c r="OTI16" s="86"/>
      <c r="OTJ16" s="86"/>
      <c r="OTK16" s="86"/>
      <c r="OTL16" s="86"/>
      <c r="OTM16" s="86"/>
      <c r="OTN16" s="86"/>
      <c r="OTO16" s="86"/>
      <c r="OTP16" s="86"/>
      <c r="OTQ16" s="86"/>
      <c r="OTR16" s="86"/>
      <c r="OTS16" s="86"/>
      <c r="OTT16" s="86"/>
      <c r="OTU16" s="86"/>
      <c r="OTV16" s="86"/>
      <c r="OTW16" s="86"/>
      <c r="OTX16" s="86"/>
      <c r="OTY16" s="86"/>
      <c r="OTZ16" s="86"/>
      <c r="OUA16" s="86"/>
      <c r="OUB16" s="86"/>
      <c r="OUC16" s="86"/>
      <c r="OUD16" s="86"/>
      <c r="OUE16" s="86"/>
      <c r="OUF16" s="86"/>
      <c r="OUG16" s="86"/>
      <c r="OUH16" s="86"/>
      <c r="OUI16" s="86"/>
      <c r="OUJ16" s="86"/>
      <c r="OUK16" s="86"/>
      <c r="OUL16" s="86"/>
      <c r="OUM16" s="86"/>
      <c r="OUN16" s="86"/>
      <c r="OUO16" s="86"/>
      <c r="OUP16" s="86"/>
      <c r="OUQ16" s="86"/>
      <c r="OUR16" s="86"/>
      <c r="OUS16" s="86"/>
      <c r="OUT16" s="86"/>
      <c r="OUU16" s="86"/>
      <c r="OUV16" s="86"/>
      <c r="OUW16" s="86"/>
      <c r="OUX16" s="86"/>
      <c r="OUY16" s="86"/>
      <c r="OUZ16" s="86"/>
      <c r="OVA16" s="86"/>
      <c r="OVB16" s="86"/>
      <c r="OVC16" s="86"/>
      <c r="OVD16" s="86"/>
      <c r="OVE16" s="86"/>
      <c r="OVF16" s="86"/>
      <c r="OVG16" s="86"/>
      <c r="OVH16" s="86"/>
      <c r="OVI16" s="86"/>
      <c r="OVJ16" s="86"/>
      <c r="OVK16" s="86"/>
      <c r="OVL16" s="86"/>
      <c r="OVM16" s="86"/>
      <c r="OVN16" s="86"/>
      <c r="OVO16" s="86"/>
      <c r="OVP16" s="86"/>
      <c r="OVQ16" s="86"/>
      <c r="OVR16" s="86"/>
      <c r="OVS16" s="86"/>
      <c r="OVT16" s="86"/>
      <c r="OVU16" s="86"/>
      <c r="OVV16" s="86"/>
      <c r="OVW16" s="86"/>
      <c r="OVX16" s="86"/>
      <c r="OVY16" s="86"/>
      <c r="OVZ16" s="86"/>
      <c r="OWA16" s="86"/>
      <c r="OWB16" s="86"/>
      <c r="OWC16" s="86"/>
      <c r="OWD16" s="86"/>
      <c r="OWE16" s="86"/>
      <c r="OWF16" s="86"/>
      <c r="OWG16" s="86"/>
      <c r="OWH16" s="86"/>
      <c r="OWI16" s="86"/>
      <c r="OWJ16" s="86"/>
      <c r="OWK16" s="86"/>
      <c r="OWL16" s="86"/>
      <c r="OWM16" s="86"/>
      <c r="OWN16" s="86"/>
      <c r="OWO16" s="86"/>
      <c r="OWP16" s="86"/>
      <c r="OWQ16" s="86"/>
      <c r="OWR16" s="86"/>
      <c r="OWS16" s="86"/>
      <c r="OWT16" s="86"/>
      <c r="OWU16" s="86"/>
      <c r="OWV16" s="86"/>
      <c r="OWW16" s="86"/>
      <c r="OWX16" s="86"/>
      <c r="OWY16" s="86"/>
      <c r="OWZ16" s="86"/>
      <c r="OXA16" s="86"/>
      <c r="OXB16" s="86"/>
      <c r="OXC16" s="86"/>
      <c r="OXD16" s="86"/>
      <c r="OXE16" s="86"/>
      <c r="OXF16" s="86"/>
      <c r="OXG16" s="86"/>
      <c r="OXH16" s="86"/>
      <c r="OXI16" s="86"/>
      <c r="OXJ16" s="86"/>
      <c r="OXK16" s="86"/>
      <c r="OXL16" s="86"/>
      <c r="OXM16" s="86"/>
      <c r="OXN16" s="86"/>
      <c r="OXO16" s="86"/>
      <c r="OXP16" s="86"/>
      <c r="OXQ16" s="86"/>
      <c r="OXR16" s="86"/>
      <c r="OXS16" s="86"/>
      <c r="OXT16" s="86"/>
      <c r="OXU16" s="86"/>
      <c r="OXV16" s="86"/>
      <c r="OXW16" s="86"/>
      <c r="OXX16" s="86"/>
      <c r="OXY16" s="86"/>
      <c r="OXZ16" s="86"/>
      <c r="OYA16" s="86"/>
      <c r="OYB16" s="86"/>
      <c r="OYC16" s="86"/>
      <c r="OYD16" s="86"/>
      <c r="OYE16" s="86"/>
      <c r="OYF16" s="86"/>
      <c r="OYG16" s="86"/>
      <c r="OYH16" s="86"/>
      <c r="OYI16" s="86"/>
      <c r="OYJ16" s="86"/>
      <c r="OYK16" s="86"/>
      <c r="OYL16" s="86"/>
      <c r="OYM16" s="86"/>
      <c r="OYN16" s="86"/>
      <c r="OYO16" s="86"/>
      <c r="OYP16" s="86"/>
      <c r="OYQ16" s="86"/>
      <c r="OYR16" s="86"/>
      <c r="OYS16" s="86"/>
      <c r="OYT16" s="86"/>
      <c r="OYU16" s="86"/>
      <c r="OYV16" s="86"/>
      <c r="OYW16" s="86"/>
      <c r="OYX16" s="86"/>
      <c r="OYY16" s="86"/>
      <c r="OYZ16" s="86"/>
      <c r="OZA16" s="86"/>
      <c r="OZB16" s="86"/>
      <c r="OZC16" s="86"/>
      <c r="OZD16" s="86"/>
      <c r="OZE16" s="86"/>
      <c r="OZF16" s="86"/>
      <c r="OZG16" s="86"/>
      <c r="OZH16" s="86"/>
      <c r="OZI16" s="86"/>
      <c r="OZJ16" s="86"/>
      <c r="OZK16" s="86"/>
      <c r="OZL16" s="86"/>
      <c r="OZM16" s="86"/>
      <c r="OZN16" s="86"/>
      <c r="OZO16" s="86"/>
      <c r="OZP16" s="86"/>
      <c r="OZQ16" s="86"/>
      <c r="OZR16" s="86"/>
      <c r="OZS16" s="86"/>
      <c r="OZT16" s="86"/>
      <c r="OZU16" s="86"/>
      <c r="OZV16" s="86"/>
      <c r="OZW16" s="86"/>
      <c r="OZX16" s="86"/>
      <c r="OZY16" s="86"/>
      <c r="OZZ16" s="86"/>
      <c r="PAA16" s="86"/>
      <c r="PAB16" s="86"/>
      <c r="PAC16" s="86"/>
      <c r="PAD16" s="86"/>
      <c r="PAE16" s="86"/>
      <c r="PAF16" s="86"/>
      <c r="PAG16" s="86"/>
      <c r="PAH16" s="86"/>
      <c r="PAI16" s="86"/>
      <c r="PAJ16" s="86"/>
      <c r="PAK16" s="86"/>
      <c r="PAL16" s="86"/>
      <c r="PAM16" s="86"/>
      <c r="PAN16" s="86"/>
      <c r="PAO16" s="86"/>
      <c r="PAP16" s="86"/>
      <c r="PAQ16" s="86"/>
      <c r="PAR16" s="86"/>
      <c r="PAS16" s="86"/>
      <c r="PAT16" s="86"/>
      <c r="PAU16" s="86"/>
      <c r="PAV16" s="86"/>
      <c r="PAW16" s="86"/>
      <c r="PAX16" s="86"/>
      <c r="PAY16" s="86"/>
      <c r="PAZ16" s="86"/>
      <c r="PBA16" s="86"/>
      <c r="PBB16" s="86"/>
      <c r="PBC16" s="86"/>
      <c r="PBD16" s="86"/>
      <c r="PBE16" s="86"/>
      <c r="PBF16" s="86"/>
      <c r="PBG16" s="86"/>
      <c r="PBH16" s="86"/>
      <c r="PBI16" s="86"/>
      <c r="PBJ16" s="86"/>
      <c r="PBK16" s="86"/>
      <c r="PBL16" s="86"/>
      <c r="PBM16" s="86"/>
      <c r="PBN16" s="86"/>
      <c r="PBO16" s="86"/>
      <c r="PBP16" s="86"/>
      <c r="PBQ16" s="86"/>
      <c r="PBR16" s="86"/>
      <c r="PBS16" s="86"/>
      <c r="PBT16" s="86"/>
      <c r="PBU16" s="86"/>
      <c r="PBV16" s="86"/>
      <c r="PBW16" s="86"/>
      <c r="PBX16" s="86"/>
      <c r="PBY16" s="86"/>
      <c r="PBZ16" s="86"/>
      <c r="PCA16" s="86"/>
      <c r="PCB16" s="86"/>
      <c r="PCC16" s="86"/>
      <c r="PCD16" s="86"/>
      <c r="PCE16" s="86"/>
      <c r="PCF16" s="86"/>
      <c r="PCG16" s="86"/>
      <c r="PCH16" s="86"/>
      <c r="PCI16" s="86"/>
      <c r="PCJ16" s="86"/>
      <c r="PCK16" s="86"/>
      <c r="PCL16" s="86"/>
      <c r="PCM16" s="86"/>
      <c r="PCN16" s="86"/>
      <c r="PCO16" s="86"/>
      <c r="PCP16" s="86"/>
      <c r="PCQ16" s="86"/>
      <c r="PCR16" s="86"/>
      <c r="PCS16" s="86"/>
      <c r="PCT16" s="86"/>
      <c r="PCU16" s="86"/>
      <c r="PCV16" s="86"/>
      <c r="PCW16" s="86"/>
      <c r="PCX16" s="86"/>
      <c r="PCY16" s="86"/>
      <c r="PCZ16" s="86"/>
      <c r="PDA16" s="86"/>
      <c r="PDB16" s="86"/>
      <c r="PDC16" s="86"/>
      <c r="PDD16" s="86"/>
      <c r="PDE16" s="86"/>
      <c r="PDF16" s="86"/>
      <c r="PDG16" s="86"/>
      <c r="PDH16" s="86"/>
      <c r="PDI16" s="86"/>
      <c r="PDJ16" s="86"/>
      <c r="PDK16" s="86"/>
      <c r="PDL16" s="86"/>
      <c r="PDM16" s="86"/>
      <c r="PDN16" s="86"/>
      <c r="PDO16" s="86"/>
      <c r="PDP16" s="86"/>
      <c r="PDQ16" s="86"/>
      <c r="PDR16" s="86"/>
      <c r="PDS16" s="86"/>
      <c r="PDT16" s="86"/>
      <c r="PDU16" s="86"/>
      <c r="PDV16" s="86"/>
      <c r="PDW16" s="86"/>
      <c r="PDX16" s="86"/>
      <c r="PDY16" s="86"/>
      <c r="PDZ16" s="86"/>
      <c r="PEA16" s="86"/>
      <c r="PEB16" s="86"/>
      <c r="PEC16" s="86"/>
      <c r="PED16" s="86"/>
      <c r="PEE16" s="86"/>
      <c r="PEF16" s="86"/>
      <c r="PEG16" s="86"/>
      <c r="PEH16" s="86"/>
      <c r="PEI16" s="86"/>
      <c r="PEJ16" s="86"/>
      <c r="PEK16" s="86"/>
      <c r="PEL16" s="86"/>
      <c r="PEM16" s="86"/>
      <c r="PEN16" s="86"/>
      <c r="PEO16" s="86"/>
      <c r="PEP16" s="86"/>
      <c r="PEQ16" s="86"/>
      <c r="PER16" s="86"/>
      <c r="PES16" s="86"/>
      <c r="PET16" s="86"/>
      <c r="PEU16" s="86"/>
      <c r="PEV16" s="86"/>
      <c r="PEW16" s="86"/>
      <c r="PEX16" s="86"/>
      <c r="PEY16" s="86"/>
      <c r="PEZ16" s="86"/>
      <c r="PFA16" s="86"/>
      <c r="PFB16" s="86"/>
      <c r="PFC16" s="86"/>
      <c r="PFD16" s="86"/>
      <c r="PFE16" s="86"/>
      <c r="PFF16" s="86"/>
      <c r="PFG16" s="86"/>
      <c r="PFH16" s="86"/>
      <c r="PFI16" s="86"/>
      <c r="PFJ16" s="86"/>
      <c r="PFK16" s="86"/>
      <c r="PFL16" s="86"/>
      <c r="PFM16" s="86"/>
      <c r="PFN16" s="86"/>
      <c r="PFO16" s="86"/>
      <c r="PFP16" s="86"/>
      <c r="PFQ16" s="86"/>
      <c r="PFR16" s="86"/>
      <c r="PFS16" s="86"/>
      <c r="PFT16" s="86"/>
      <c r="PFU16" s="86"/>
      <c r="PFV16" s="86"/>
      <c r="PFW16" s="86"/>
      <c r="PFX16" s="86"/>
      <c r="PFY16" s="86"/>
      <c r="PFZ16" s="86"/>
      <c r="PGA16" s="86"/>
      <c r="PGB16" s="86"/>
      <c r="PGC16" s="86"/>
      <c r="PGD16" s="86"/>
      <c r="PGE16" s="86"/>
      <c r="PGF16" s="86"/>
      <c r="PGG16" s="86"/>
      <c r="PGH16" s="86"/>
      <c r="PGI16" s="86"/>
      <c r="PGJ16" s="86"/>
      <c r="PGK16" s="86"/>
      <c r="PGL16" s="86"/>
      <c r="PGM16" s="86"/>
      <c r="PGN16" s="86"/>
      <c r="PGO16" s="86"/>
      <c r="PGP16" s="86"/>
      <c r="PGQ16" s="86"/>
      <c r="PGR16" s="86"/>
      <c r="PGS16" s="86"/>
      <c r="PGT16" s="86"/>
      <c r="PGU16" s="86"/>
      <c r="PGV16" s="86"/>
      <c r="PGW16" s="86"/>
      <c r="PGX16" s="86"/>
      <c r="PGY16" s="86"/>
      <c r="PGZ16" s="86"/>
      <c r="PHA16" s="86"/>
      <c r="PHB16" s="86"/>
      <c r="PHC16" s="86"/>
      <c r="PHD16" s="86"/>
      <c r="PHE16" s="86"/>
      <c r="PHF16" s="86"/>
      <c r="PHG16" s="86"/>
      <c r="PHH16" s="86"/>
      <c r="PHI16" s="86"/>
      <c r="PHJ16" s="86"/>
      <c r="PHK16" s="86"/>
      <c r="PHL16" s="86"/>
      <c r="PHM16" s="86"/>
      <c r="PHN16" s="86"/>
      <c r="PHO16" s="86"/>
      <c r="PHP16" s="86"/>
      <c r="PHQ16" s="86"/>
      <c r="PHR16" s="86"/>
      <c r="PHS16" s="86"/>
      <c r="PHT16" s="86"/>
      <c r="PHU16" s="86"/>
      <c r="PHV16" s="86"/>
      <c r="PHW16" s="86"/>
      <c r="PHX16" s="86"/>
      <c r="PHY16" s="86"/>
      <c r="PHZ16" s="86"/>
      <c r="PIA16" s="86"/>
      <c r="PIB16" s="86"/>
      <c r="PIC16" s="86"/>
      <c r="PID16" s="86"/>
      <c r="PIE16" s="86"/>
      <c r="PIF16" s="86"/>
      <c r="PIG16" s="86"/>
      <c r="PIH16" s="86"/>
      <c r="PII16" s="86"/>
      <c r="PIJ16" s="86"/>
      <c r="PIK16" s="86"/>
      <c r="PIL16" s="86"/>
      <c r="PIM16" s="86"/>
      <c r="PIN16" s="86"/>
      <c r="PIO16" s="86"/>
      <c r="PIP16" s="86"/>
      <c r="PIQ16" s="86"/>
      <c r="PIR16" s="86"/>
      <c r="PIS16" s="86"/>
      <c r="PIT16" s="86"/>
      <c r="PIU16" s="86"/>
      <c r="PIV16" s="86"/>
      <c r="PIW16" s="86"/>
      <c r="PIX16" s="86"/>
      <c r="PIY16" s="86"/>
      <c r="PIZ16" s="86"/>
      <c r="PJA16" s="86"/>
      <c r="PJB16" s="86"/>
      <c r="PJC16" s="86"/>
      <c r="PJD16" s="86"/>
      <c r="PJE16" s="86"/>
      <c r="PJF16" s="86"/>
      <c r="PJG16" s="86"/>
      <c r="PJH16" s="86"/>
      <c r="PJI16" s="86"/>
      <c r="PJJ16" s="86"/>
      <c r="PJK16" s="86"/>
      <c r="PJL16" s="86"/>
      <c r="PJM16" s="86"/>
      <c r="PJN16" s="86"/>
      <c r="PJO16" s="86"/>
      <c r="PJP16" s="86"/>
      <c r="PJQ16" s="86"/>
      <c r="PJR16" s="86"/>
      <c r="PJS16" s="86"/>
      <c r="PJT16" s="86"/>
      <c r="PJU16" s="86"/>
      <c r="PJV16" s="86"/>
      <c r="PJW16" s="86"/>
      <c r="PJX16" s="86"/>
      <c r="PJY16" s="86"/>
      <c r="PJZ16" s="86"/>
      <c r="PKA16" s="86"/>
      <c r="PKB16" s="86"/>
      <c r="PKC16" s="86"/>
      <c r="PKD16" s="86"/>
      <c r="PKE16" s="86"/>
      <c r="PKF16" s="86"/>
      <c r="PKG16" s="86"/>
      <c r="PKH16" s="86"/>
      <c r="PKI16" s="86"/>
      <c r="PKJ16" s="86"/>
      <c r="PKK16" s="86"/>
      <c r="PKL16" s="86"/>
      <c r="PKM16" s="86"/>
      <c r="PKN16" s="86"/>
      <c r="PKO16" s="86"/>
      <c r="PKP16" s="86"/>
      <c r="PKQ16" s="86"/>
      <c r="PKR16" s="86"/>
      <c r="PKS16" s="86"/>
      <c r="PKT16" s="86"/>
      <c r="PKU16" s="86"/>
      <c r="PKV16" s="86"/>
      <c r="PKW16" s="86"/>
      <c r="PKX16" s="86"/>
      <c r="PKY16" s="86"/>
      <c r="PKZ16" s="86"/>
      <c r="PLA16" s="86"/>
      <c r="PLB16" s="86"/>
      <c r="PLC16" s="86"/>
      <c r="PLD16" s="86"/>
      <c r="PLE16" s="86"/>
      <c r="PLF16" s="86"/>
      <c r="PLG16" s="86"/>
      <c r="PLH16" s="86"/>
      <c r="PLI16" s="86"/>
      <c r="PLJ16" s="86"/>
      <c r="PLK16" s="86"/>
      <c r="PLL16" s="86"/>
      <c r="PLM16" s="86"/>
      <c r="PLN16" s="86"/>
      <c r="PLO16" s="86"/>
      <c r="PLP16" s="86"/>
      <c r="PLQ16" s="86"/>
      <c r="PLR16" s="86"/>
      <c r="PLS16" s="86"/>
      <c r="PLT16" s="86"/>
      <c r="PLU16" s="86"/>
      <c r="PLV16" s="86"/>
      <c r="PLW16" s="86"/>
      <c r="PLX16" s="86"/>
      <c r="PLY16" s="86"/>
      <c r="PLZ16" s="86"/>
      <c r="PMA16" s="86"/>
      <c r="PMB16" s="86"/>
      <c r="PMC16" s="86"/>
      <c r="PMD16" s="86"/>
      <c r="PME16" s="86"/>
      <c r="PMF16" s="86"/>
      <c r="PMG16" s="86"/>
      <c r="PMH16" s="86"/>
      <c r="PMI16" s="86"/>
      <c r="PMJ16" s="86"/>
      <c r="PMK16" s="86"/>
      <c r="PML16" s="86"/>
      <c r="PMM16" s="86"/>
      <c r="PMN16" s="86"/>
      <c r="PMO16" s="86"/>
      <c r="PMP16" s="86"/>
      <c r="PMQ16" s="86"/>
      <c r="PMR16" s="86"/>
      <c r="PMS16" s="86"/>
      <c r="PMT16" s="86"/>
      <c r="PMU16" s="86"/>
      <c r="PMV16" s="86"/>
      <c r="PMW16" s="86"/>
      <c r="PMX16" s="86"/>
      <c r="PMY16" s="86"/>
      <c r="PMZ16" s="86"/>
      <c r="PNA16" s="86"/>
      <c r="PNB16" s="86"/>
      <c r="PNC16" s="86"/>
      <c r="PND16" s="86"/>
      <c r="PNE16" s="86"/>
      <c r="PNF16" s="86"/>
      <c r="PNG16" s="86"/>
      <c r="PNH16" s="86"/>
      <c r="PNI16" s="86"/>
      <c r="PNJ16" s="86"/>
      <c r="PNK16" s="86"/>
      <c r="PNL16" s="86"/>
      <c r="PNM16" s="86"/>
      <c r="PNN16" s="86"/>
      <c r="PNO16" s="86"/>
      <c r="PNP16" s="86"/>
      <c r="PNQ16" s="86"/>
      <c r="PNR16" s="86"/>
      <c r="PNS16" s="86"/>
      <c r="PNT16" s="86"/>
      <c r="PNU16" s="86"/>
      <c r="PNV16" s="86"/>
      <c r="PNW16" s="86"/>
      <c r="PNX16" s="86"/>
      <c r="PNY16" s="86"/>
      <c r="PNZ16" s="86"/>
      <c r="POA16" s="86"/>
      <c r="POB16" s="86"/>
      <c r="POC16" s="86"/>
      <c r="POD16" s="86"/>
      <c r="POE16" s="86"/>
      <c r="POF16" s="86"/>
      <c r="POG16" s="86"/>
      <c r="POH16" s="86"/>
      <c r="POI16" s="86"/>
      <c r="POJ16" s="86"/>
      <c r="POK16" s="86"/>
      <c r="POL16" s="86"/>
      <c r="POM16" s="86"/>
      <c r="PON16" s="86"/>
      <c r="POO16" s="86"/>
      <c r="POP16" s="86"/>
      <c r="POQ16" s="86"/>
      <c r="POR16" s="86"/>
      <c r="POS16" s="86"/>
      <c r="POT16" s="86"/>
      <c r="POU16" s="86"/>
      <c r="POV16" s="86"/>
      <c r="POW16" s="86"/>
      <c r="POX16" s="86"/>
      <c r="POY16" s="86"/>
      <c r="POZ16" s="86"/>
      <c r="PPA16" s="86"/>
      <c r="PPB16" s="86"/>
      <c r="PPC16" s="86"/>
      <c r="PPD16" s="86"/>
      <c r="PPE16" s="86"/>
      <c r="PPF16" s="86"/>
      <c r="PPG16" s="86"/>
      <c r="PPH16" s="86"/>
      <c r="PPI16" s="86"/>
      <c r="PPJ16" s="86"/>
      <c r="PPK16" s="86"/>
      <c r="PPL16" s="86"/>
      <c r="PPM16" s="86"/>
      <c r="PPN16" s="86"/>
      <c r="PPO16" s="86"/>
      <c r="PPP16" s="86"/>
      <c r="PPQ16" s="86"/>
      <c r="PPR16" s="86"/>
      <c r="PPS16" s="86"/>
      <c r="PPT16" s="86"/>
      <c r="PPU16" s="86"/>
      <c r="PPV16" s="86"/>
      <c r="PPW16" s="86"/>
      <c r="PPX16" s="86"/>
      <c r="PPY16" s="86"/>
      <c r="PPZ16" s="86"/>
      <c r="PQA16" s="86"/>
      <c r="PQB16" s="86"/>
      <c r="PQC16" s="86"/>
      <c r="PQD16" s="86"/>
      <c r="PQE16" s="86"/>
      <c r="PQF16" s="86"/>
      <c r="PQG16" s="86"/>
      <c r="PQH16" s="86"/>
      <c r="PQI16" s="86"/>
      <c r="PQJ16" s="86"/>
      <c r="PQK16" s="86"/>
      <c r="PQL16" s="86"/>
      <c r="PQM16" s="86"/>
      <c r="PQN16" s="86"/>
      <c r="PQO16" s="86"/>
      <c r="PQP16" s="86"/>
      <c r="PQQ16" s="86"/>
      <c r="PQR16" s="86"/>
      <c r="PQS16" s="86"/>
      <c r="PQT16" s="86"/>
      <c r="PQU16" s="86"/>
      <c r="PQV16" s="86"/>
      <c r="PQW16" s="86"/>
      <c r="PQX16" s="86"/>
      <c r="PQY16" s="86"/>
      <c r="PQZ16" s="86"/>
      <c r="PRA16" s="86"/>
      <c r="PRB16" s="86"/>
      <c r="PRC16" s="86"/>
      <c r="PRD16" s="86"/>
      <c r="PRE16" s="86"/>
      <c r="PRF16" s="86"/>
      <c r="PRG16" s="86"/>
      <c r="PRH16" s="86"/>
      <c r="PRI16" s="86"/>
      <c r="PRJ16" s="86"/>
      <c r="PRK16" s="86"/>
      <c r="PRL16" s="86"/>
      <c r="PRM16" s="86"/>
      <c r="PRN16" s="86"/>
      <c r="PRO16" s="86"/>
      <c r="PRP16" s="86"/>
      <c r="PRQ16" s="86"/>
      <c r="PRR16" s="86"/>
      <c r="PRS16" s="86"/>
      <c r="PRT16" s="86"/>
      <c r="PRU16" s="86"/>
      <c r="PRV16" s="86"/>
      <c r="PRW16" s="86"/>
      <c r="PRX16" s="86"/>
      <c r="PRY16" s="86"/>
      <c r="PRZ16" s="86"/>
      <c r="PSA16" s="86"/>
      <c r="PSB16" s="86"/>
      <c r="PSC16" s="86"/>
      <c r="PSD16" s="86"/>
      <c r="PSE16" s="86"/>
      <c r="PSF16" s="86"/>
      <c r="PSG16" s="86"/>
      <c r="PSH16" s="86"/>
      <c r="PSI16" s="86"/>
      <c r="PSJ16" s="86"/>
      <c r="PSK16" s="86"/>
      <c r="PSL16" s="86"/>
      <c r="PSM16" s="86"/>
      <c r="PSN16" s="86"/>
      <c r="PSO16" s="86"/>
      <c r="PSP16" s="86"/>
      <c r="PSQ16" s="86"/>
      <c r="PSR16" s="86"/>
      <c r="PSS16" s="86"/>
      <c r="PST16" s="86"/>
      <c r="PSU16" s="86"/>
      <c r="PSV16" s="86"/>
      <c r="PSW16" s="86"/>
      <c r="PSX16" s="86"/>
      <c r="PSY16" s="86"/>
      <c r="PSZ16" s="86"/>
      <c r="PTA16" s="86"/>
      <c r="PTB16" s="86"/>
      <c r="PTC16" s="86"/>
      <c r="PTD16" s="86"/>
      <c r="PTE16" s="86"/>
      <c r="PTF16" s="86"/>
      <c r="PTG16" s="86"/>
      <c r="PTH16" s="86"/>
      <c r="PTI16" s="86"/>
      <c r="PTJ16" s="86"/>
      <c r="PTK16" s="86"/>
      <c r="PTL16" s="86"/>
      <c r="PTM16" s="86"/>
      <c r="PTN16" s="86"/>
      <c r="PTO16" s="86"/>
      <c r="PTP16" s="86"/>
      <c r="PTQ16" s="86"/>
      <c r="PTR16" s="86"/>
      <c r="PTS16" s="86"/>
      <c r="PTT16" s="86"/>
      <c r="PTU16" s="86"/>
      <c r="PTV16" s="86"/>
      <c r="PTW16" s="86"/>
      <c r="PTX16" s="86"/>
      <c r="PTY16" s="86"/>
      <c r="PTZ16" s="86"/>
      <c r="PUA16" s="86"/>
      <c r="PUB16" s="86"/>
      <c r="PUC16" s="86"/>
      <c r="PUD16" s="86"/>
      <c r="PUE16" s="86"/>
      <c r="PUF16" s="86"/>
      <c r="PUG16" s="86"/>
      <c r="PUH16" s="86"/>
      <c r="PUI16" s="86"/>
      <c r="PUJ16" s="86"/>
      <c r="PUK16" s="86"/>
      <c r="PUL16" s="86"/>
      <c r="PUM16" s="86"/>
      <c r="PUN16" s="86"/>
      <c r="PUO16" s="86"/>
      <c r="PUP16" s="86"/>
      <c r="PUQ16" s="86"/>
      <c r="PUR16" s="86"/>
      <c r="PUS16" s="86"/>
      <c r="PUT16" s="86"/>
      <c r="PUU16" s="86"/>
      <c r="PUV16" s="86"/>
      <c r="PUW16" s="86"/>
      <c r="PUX16" s="86"/>
      <c r="PUY16" s="86"/>
      <c r="PUZ16" s="86"/>
      <c r="PVA16" s="86"/>
      <c r="PVB16" s="86"/>
      <c r="PVC16" s="86"/>
      <c r="PVD16" s="86"/>
      <c r="PVE16" s="86"/>
      <c r="PVF16" s="86"/>
      <c r="PVG16" s="86"/>
      <c r="PVH16" s="86"/>
      <c r="PVI16" s="86"/>
      <c r="PVJ16" s="86"/>
      <c r="PVK16" s="86"/>
      <c r="PVL16" s="86"/>
      <c r="PVM16" s="86"/>
      <c r="PVN16" s="86"/>
      <c r="PVO16" s="86"/>
      <c r="PVP16" s="86"/>
      <c r="PVQ16" s="86"/>
      <c r="PVR16" s="86"/>
      <c r="PVS16" s="86"/>
      <c r="PVT16" s="86"/>
      <c r="PVU16" s="86"/>
      <c r="PVV16" s="86"/>
      <c r="PVW16" s="86"/>
      <c r="PVX16" s="86"/>
      <c r="PVY16" s="86"/>
      <c r="PVZ16" s="86"/>
      <c r="PWA16" s="86"/>
      <c r="PWB16" s="86"/>
      <c r="PWC16" s="86"/>
      <c r="PWD16" s="86"/>
      <c r="PWE16" s="86"/>
      <c r="PWF16" s="86"/>
      <c r="PWG16" s="86"/>
      <c r="PWH16" s="86"/>
      <c r="PWI16" s="86"/>
      <c r="PWJ16" s="86"/>
      <c r="PWK16" s="86"/>
      <c r="PWL16" s="86"/>
      <c r="PWM16" s="86"/>
      <c r="PWN16" s="86"/>
      <c r="PWO16" s="86"/>
      <c r="PWP16" s="86"/>
      <c r="PWQ16" s="86"/>
      <c r="PWR16" s="86"/>
      <c r="PWS16" s="86"/>
      <c r="PWT16" s="86"/>
      <c r="PWU16" s="86"/>
      <c r="PWV16" s="86"/>
      <c r="PWW16" s="86"/>
      <c r="PWX16" s="86"/>
      <c r="PWY16" s="86"/>
      <c r="PWZ16" s="86"/>
      <c r="PXA16" s="86"/>
      <c r="PXB16" s="86"/>
      <c r="PXC16" s="86"/>
      <c r="PXD16" s="86"/>
      <c r="PXE16" s="86"/>
      <c r="PXF16" s="86"/>
      <c r="PXG16" s="86"/>
      <c r="PXH16" s="86"/>
      <c r="PXI16" s="86"/>
      <c r="PXJ16" s="86"/>
      <c r="PXK16" s="86"/>
      <c r="PXL16" s="86"/>
      <c r="PXM16" s="86"/>
      <c r="PXN16" s="86"/>
      <c r="PXO16" s="86"/>
      <c r="PXP16" s="86"/>
      <c r="PXQ16" s="86"/>
      <c r="PXR16" s="86"/>
      <c r="PXS16" s="86"/>
      <c r="PXT16" s="86"/>
      <c r="PXU16" s="86"/>
      <c r="PXV16" s="86"/>
      <c r="PXW16" s="86"/>
      <c r="PXX16" s="86"/>
      <c r="PXY16" s="86"/>
      <c r="PXZ16" s="86"/>
      <c r="PYA16" s="86"/>
      <c r="PYB16" s="86"/>
      <c r="PYC16" s="86"/>
      <c r="PYD16" s="86"/>
      <c r="PYE16" s="86"/>
      <c r="PYF16" s="86"/>
      <c r="PYG16" s="86"/>
      <c r="PYH16" s="86"/>
      <c r="PYI16" s="86"/>
      <c r="PYJ16" s="86"/>
      <c r="PYK16" s="86"/>
      <c r="PYL16" s="86"/>
      <c r="PYM16" s="86"/>
      <c r="PYN16" s="86"/>
      <c r="PYO16" s="86"/>
      <c r="PYP16" s="86"/>
      <c r="PYQ16" s="86"/>
      <c r="PYR16" s="86"/>
      <c r="PYS16" s="86"/>
      <c r="PYT16" s="86"/>
      <c r="PYU16" s="86"/>
      <c r="PYV16" s="86"/>
      <c r="PYW16" s="86"/>
      <c r="PYX16" s="86"/>
      <c r="PYY16" s="86"/>
      <c r="PYZ16" s="86"/>
      <c r="PZA16" s="86"/>
      <c r="PZB16" s="86"/>
      <c r="PZC16" s="86"/>
      <c r="PZD16" s="86"/>
      <c r="PZE16" s="86"/>
      <c r="PZF16" s="86"/>
      <c r="PZG16" s="86"/>
      <c r="PZH16" s="86"/>
      <c r="PZI16" s="86"/>
      <c r="PZJ16" s="86"/>
      <c r="PZK16" s="86"/>
      <c r="PZL16" s="86"/>
      <c r="PZM16" s="86"/>
      <c r="PZN16" s="86"/>
      <c r="PZO16" s="86"/>
      <c r="PZP16" s="86"/>
      <c r="PZQ16" s="86"/>
      <c r="PZR16" s="86"/>
      <c r="PZS16" s="86"/>
      <c r="PZT16" s="86"/>
      <c r="PZU16" s="86"/>
      <c r="PZV16" s="86"/>
      <c r="PZW16" s="86"/>
      <c r="PZX16" s="86"/>
      <c r="PZY16" s="86"/>
      <c r="PZZ16" s="86"/>
      <c r="QAA16" s="86"/>
      <c r="QAB16" s="86"/>
      <c r="QAC16" s="86"/>
      <c r="QAD16" s="86"/>
      <c r="QAE16" s="86"/>
      <c r="QAF16" s="86"/>
      <c r="QAG16" s="86"/>
      <c r="QAH16" s="86"/>
      <c r="QAI16" s="86"/>
      <c r="QAJ16" s="86"/>
      <c r="QAK16" s="86"/>
      <c r="QAL16" s="86"/>
      <c r="QAM16" s="86"/>
      <c r="QAN16" s="86"/>
      <c r="QAO16" s="86"/>
      <c r="QAP16" s="86"/>
      <c r="QAQ16" s="86"/>
      <c r="QAR16" s="86"/>
      <c r="QAS16" s="86"/>
      <c r="QAT16" s="86"/>
      <c r="QAU16" s="86"/>
      <c r="QAV16" s="86"/>
      <c r="QAW16" s="86"/>
      <c r="QAX16" s="86"/>
      <c r="QAY16" s="86"/>
      <c r="QAZ16" s="86"/>
    </row>
    <row r="17" spans="1:11544" x14ac:dyDescent="0.25">
      <c r="A17" s="119">
        <v>1</v>
      </c>
      <c r="B17" s="119">
        <v>2</v>
      </c>
      <c r="C17" s="119">
        <v>3</v>
      </c>
      <c r="D17" s="119">
        <v>4</v>
      </c>
      <c r="E17" s="119">
        <v>5</v>
      </c>
      <c r="F17" s="111" t="s">
        <v>187</v>
      </c>
      <c r="G17" s="111" t="s">
        <v>188</v>
      </c>
      <c r="H17" s="111" t="s">
        <v>152</v>
      </c>
      <c r="I17" s="111" t="s">
        <v>189</v>
      </c>
      <c r="J17" s="111" t="s">
        <v>190</v>
      </c>
      <c r="K17" s="111" t="s">
        <v>298</v>
      </c>
      <c r="L17" s="111" t="s">
        <v>299</v>
      </c>
      <c r="M17" s="111" t="s">
        <v>262</v>
      </c>
      <c r="N17" s="129" t="s">
        <v>263</v>
      </c>
      <c r="O17" s="122" t="s">
        <v>264</v>
      </c>
      <c r="P17" s="122" t="s">
        <v>265</v>
      </c>
      <c r="Q17" s="122" t="s">
        <v>266</v>
      </c>
      <c r="R17" s="111" t="s">
        <v>267</v>
      </c>
    </row>
    <row r="18" spans="1:11544" s="120" customFormat="1" ht="31.5" x14ac:dyDescent="0.25">
      <c r="A18" s="18" t="s">
        <v>80</v>
      </c>
      <c r="B18" s="73" t="s">
        <v>81</v>
      </c>
      <c r="C18" s="150" t="s">
        <v>95</v>
      </c>
      <c r="D18" s="95"/>
      <c r="E18" s="95"/>
      <c r="F18" s="239">
        <f t="shared" ref="F18:I18" si="1">F19+F245+F247+F255</f>
        <v>1783.0656593220338</v>
      </c>
      <c r="G18" s="239">
        <f t="shared" si="1"/>
        <v>75.34576271186441</v>
      </c>
      <c r="H18" s="239">
        <f t="shared" si="1"/>
        <v>667.91336271186447</v>
      </c>
      <c r="I18" s="239">
        <f t="shared" si="1"/>
        <v>1039.8065338983049</v>
      </c>
      <c r="J18" s="239"/>
      <c r="K18" s="239"/>
      <c r="L18" s="239">
        <f>R18</f>
        <v>1783.0656593220338</v>
      </c>
      <c r="M18" s="239">
        <f t="shared" ref="M18:R18" si="2">M19+M245+M247+M255</f>
        <v>200.60338983050849</v>
      </c>
      <c r="N18" s="239">
        <f t="shared" si="2"/>
        <v>211.98326779661016</v>
      </c>
      <c r="O18" s="239">
        <f t="shared" si="2"/>
        <v>454.02715423728813</v>
      </c>
      <c r="P18" s="239">
        <f t="shared" si="2"/>
        <v>456.39045762711862</v>
      </c>
      <c r="Q18" s="239">
        <f t="shared" si="2"/>
        <v>460.0613898305084</v>
      </c>
      <c r="R18" s="239">
        <f t="shared" si="2"/>
        <v>1783.0656593220338</v>
      </c>
      <c r="S18" s="36"/>
      <c r="T18" s="36"/>
      <c r="U18" s="125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100"/>
      <c r="BH18" s="100"/>
      <c r="BI18" s="100"/>
      <c r="BJ18" s="37"/>
      <c r="BK18" s="100"/>
      <c r="BL18" s="100"/>
      <c r="BM18" s="100"/>
      <c r="BN18" s="100"/>
      <c r="BO18" s="37"/>
      <c r="BP18" s="100"/>
      <c r="BQ18" s="38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  <c r="KJ18" s="99"/>
      <c r="KK18" s="99"/>
      <c r="KL18" s="99"/>
      <c r="KM18" s="99"/>
      <c r="KN18" s="99"/>
      <c r="KO18" s="99"/>
      <c r="KP18" s="99"/>
      <c r="KQ18" s="99"/>
      <c r="KR18" s="99"/>
      <c r="KS18" s="99"/>
      <c r="KT18" s="99"/>
      <c r="KU18" s="99"/>
      <c r="KV18" s="99"/>
      <c r="KW18" s="99"/>
      <c r="KX18" s="99"/>
      <c r="KY18" s="99"/>
      <c r="KZ18" s="99"/>
      <c r="LA18" s="99"/>
      <c r="LB18" s="99"/>
      <c r="LC18" s="99"/>
      <c r="LD18" s="99"/>
      <c r="LE18" s="99"/>
      <c r="LF18" s="99"/>
      <c r="LG18" s="99"/>
      <c r="LH18" s="99"/>
      <c r="LI18" s="99"/>
      <c r="LJ18" s="99"/>
      <c r="LK18" s="99"/>
      <c r="LL18" s="99"/>
      <c r="LM18" s="99"/>
      <c r="LN18" s="99"/>
      <c r="LO18" s="99"/>
      <c r="LP18" s="99"/>
      <c r="LQ18" s="99"/>
      <c r="LR18" s="99"/>
      <c r="LS18" s="99"/>
      <c r="LT18" s="99"/>
      <c r="LU18" s="99"/>
      <c r="LV18" s="99"/>
      <c r="LW18" s="99"/>
      <c r="LX18" s="99"/>
      <c r="LY18" s="99"/>
      <c r="LZ18" s="99"/>
      <c r="MA18" s="99"/>
      <c r="MB18" s="99"/>
      <c r="MC18" s="99"/>
      <c r="MD18" s="99"/>
      <c r="ME18" s="99"/>
      <c r="MF18" s="99"/>
      <c r="MG18" s="99"/>
      <c r="MH18" s="99"/>
      <c r="MI18" s="99"/>
      <c r="MJ18" s="99"/>
      <c r="MK18" s="99"/>
      <c r="ML18" s="99"/>
      <c r="MM18" s="99"/>
      <c r="MN18" s="99"/>
      <c r="MO18" s="99"/>
      <c r="MP18" s="99"/>
      <c r="MQ18" s="99"/>
      <c r="MR18" s="99"/>
      <c r="MS18" s="99"/>
      <c r="MT18" s="99"/>
      <c r="MU18" s="99"/>
      <c r="MV18" s="99"/>
      <c r="MW18" s="99"/>
      <c r="MX18" s="99"/>
      <c r="MY18" s="99"/>
      <c r="MZ18" s="99"/>
      <c r="NA18" s="99"/>
      <c r="NB18" s="99"/>
      <c r="NC18" s="99"/>
      <c r="ND18" s="99"/>
      <c r="NE18" s="99"/>
      <c r="NF18" s="99"/>
      <c r="NG18" s="99"/>
      <c r="NH18" s="99"/>
      <c r="NI18" s="99"/>
      <c r="NJ18" s="99"/>
      <c r="NK18" s="99"/>
      <c r="NL18" s="99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9"/>
      <c r="OB18" s="99"/>
      <c r="OC18" s="99"/>
      <c r="OD18" s="99"/>
      <c r="OE18" s="99"/>
      <c r="OF18" s="99"/>
      <c r="OG18" s="99"/>
      <c r="OH18" s="99"/>
      <c r="OI18" s="99"/>
      <c r="OJ18" s="99"/>
      <c r="OK18" s="99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9"/>
      <c r="PA18" s="99"/>
      <c r="PB18" s="99"/>
      <c r="PC18" s="99"/>
      <c r="PD18" s="99"/>
      <c r="PE18" s="99"/>
      <c r="PF18" s="99"/>
      <c r="PG18" s="99"/>
      <c r="PH18" s="99"/>
      <c r="PI18" s="99"/>
      <c r="PJ18" s="99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9"/>
      <c r="PZ18" s="99"/>
      <c r="QA18" s="99"/>
      <c r="QB18" s="99"/>
      <c r="QC18" s="99"/>
      <c r="QD18" s="99"/>
      <c r="QE18" s="99"/>
      <c r="QF18" s="99"/>
      <c r="QG18" s="99"/>
      <c r="QH18" s="99"/>
      <c r="QI18" s="99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9"/>
      <c r="QY18" s="99"/>
      <c r="QZ18" s="99"/>
      <c r="RA18" s="99"/>
      <c r="RB18" s="99"/>
      <c r="RC18" s="99"/>
      <c r="RD18" s="99"/>
      <c r="RE18" s="99"/>
      <c r="RF18" s="99"/>
      <c r="RG18" s="99"/>
      <c r="RH18" s="99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9"/>
      <c r="RX18" s="99"/>
      <c r="RY18" s="99"/>
      <c r="RZ18" s="99"/>
      <c r="SA18" s="99"/>
      <c r="SB18" s="99"/>
      <c r="SC18" s="99"/>
      <c r="SD18" s="99"/>
      <c r="SE18" s="99"/>
      <c r="SF18" s="99"/>
      <c r="SG18" s="99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9"/>
      <c r="SW18" s="99"/>
      <c r="SX18" s="99"/>
      <c r="SY18" s="99"/>
      <c r="SZ18" s="99"/>
      <c r="TA18" s="99"/>
      <c r="TB18" s="99"/>
      <c r="TC18" s="99"/>
      <c r="TD18" s="99"/>
      <c r="TE18" s="99"/>
      <c r="TF18" s="99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9"/>
      <c r="TV18" s="99"/>
      <c r="TW18" s="99"/>
      <c r="TX18" s="99"/>
      <c r="TY18" s="99"/>
      <c r="TZ18" s="99"/>
      <c r="UA18" s="99"/>
      <c r="UB18" s="99"/>
      <c r="UC18" s="99"/>
      <c r="UD18" s="99"/>
      <c r="UE18" s="99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9"/>
      <c r="UU18" s="99"/>
      <c r="UV18" s="99"/>
      <c r="UW18" s="99"/>
      <c r="UX18" s="99"/>
      <c r="UY18" s="99"/>
      <c r="UZ18" s="99"/>
      <c r="VA18" s="99"/>
      <c r="VB18" s="99"/>
      <c r="VC18" s="99"/>
      <c r="VD18" s="99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9"/>
      <c r="VT18" s="99"/>
      <c r="VU18" s="99"/>
      <c r="VV18" s="99"/>
      <c r="VW18" s="99"/>
      <c r="VX18" s="99"/>
      <c r="VY18" s="99"/>
      <c r="VZ18" s="99"/>
      <c r="WA18" s="99"/>
      <c r="WB18" s="99"/>
      <c r="WC18" s="99"/>
      <c r="WD18" s="99"/>
      <c r="WE18" s="99"/>
      <c r="WF18" s="99"/>
      <c r="WG18" s="99"/>
      <c r="WH18" s="99"/>
      <c r="WI18" s="99"/>
      <c r="WJ18" s="99"/>
      <c r="WK18" s="99"/>
      <c r="WL18" s="99"/>
      <c r="WM18" s="99"/>
      <c r="WN18" s="99"/>
      <c r="WO18" s="99"/>
      <c r="WP18" s="99"/>
      <c r="WQ18" s="99"/>
      <c r="WR18" s="99"/>
      <c r="WS18" s="99"/>
      <c r="WT18" s="99"/>
      <c r="WU18" s="99"/>
      <c r="WV18" s="99"/>
      <c r="WW18" s="99"/>
      <c r="WX18" s="99"/>
      <c r="WY18" s="99"/>
      <c r="WZ18" s="99"/>
      <c r="XA18" s="99"/>
      <c r="XB18" s="99"/>
      <c r="XC18" s="99"/>
      <c r="XD18" s="99"/>
      <c r="XE18" s="99"/>
      <c r="XF18" s="99"/>
      <c r="XG18" s="99"/>
      <c r="XH18" s="99"/>
      <c r="XI18" s="99"/>
      <c r="XJ18" s="99"/>
      <c r="XK18" s="99"/>
      <c r="XL18" s="99"/>
      <c r="XM18" s="99"/>
      <c r="XN18" s="99"/>
      <c r="XO18" s="99"/>
      <c r="XP18" s="99"/>
      <c r="XQ18" s="99"/>
      <c r="XR18" s="99"/>
      <c r="XS18" s="99"/>
      <c r="XT18" s="99"/>
      <c r="XU18" s="99"/>
      <c r="XV18" s="99"/>
      <c r="XW18" s="99"/>
      <c r="XX18" s="99"/>
      <c r="XY18" s="99"/>
      <c r="XZ18" s="99"/>
      <c r="YA18" s="99"/>
      <c r="YB18" s="99"/>
      <c r="YC18" s="99"/>
      <c r="YD18" s="99"/>
      <c r="YE18" s="99"/>
      <c r="YF18" s="99"/>
      <c r="YG18" s="99"/>
      <c r="YH18" s="99"/>
      <c r="YI18" s="99"/>
      <c r="YJ18" s="99"/>
      <c r="YK18" s="99"/>
      <c r="YL18" s="99"/>
      <c r="YM18" s="99"/>
      <c r="YN18" s="99"/>
      <c r="YO18" s="99"/>
      <c r="YP18" s="99"/>
      <c r="YQ18" s="99"/>
      <c r="YR18" s="99"/>
      <c r="YS18" s="99"/>
      <c r="YT18" s="99"/>
      <c r="YU18" s="99"/>
      <c r="YV18" s="99"/>
      <c r="YW18" s="99"/>
      <c r="YX18" s="99"/>
      <c r="YY18" s="99"/>
      <c r="YZ18" s="99"/>
      <c r="ZA18" s="99"/>
      <c r="ZB18" s="99"/>
      <c r="ZC18" s="99"/>
      <c r="ZD18" s="99"/>
      <c r="ZE18" s="99"/>
      <c r="ZF18" s="99"/>
      <c r="ZG18" s="99"/>
      <c r="ZH18" s="99"/>
      <c r="ZI18" s="99"/>
      <c r="ZJ18" s="99"/>
      <c r="ZK18" s="99"/>
      <c r="ZL18" s="99"/>
      <c r="ZM18" s="99"/>
      <c r="ZN18" s="99"/>
      <c r="ZO18" s="99"/>
      <c r="ZP18" s="99"/>
      <c r="ZQ18" s="99"/>
      <c r="ZR18" s="99"/>
      <c r="ZS18" s="99"/>
      <c r="ZT18" s="99"/>
      <c r="ZU18" s="99"/>
      <c r="ZV18" s="99"/>
      <c r="ZW18" s="99"/>
      <c r="ZX18" s="99"/>
      <c r="ZY18" s="99"/>
      <c r="ZZ18" s="99"/>
      <c r="AAA18" s="99"/>
      <c r="AAB18" s="99"/>
      <c r="AAC18" s="99"/>
      <c r="AAD18" s="99"/>
      <c r="AAE18" s="99"/>
      <c r="AAF18" s="99"/>
      <c r="AAG18" s="99"/>
      <c r="AAH18" s="99"/>
      <c r="AAI18" s="99"/>
      <c r="AAJ18" s="99"/>
      <c r="AAK18" s="99"/>
      <c r="AAL18" s="99"/>
      <c r="AAM18" s="99"/>
      <c r="AAN18" s="99"/>
      <c r="AAO18" s="99"/>
      <c r="AAP18" s="99"/>
      <c r="AAQ18" s="99"/>
      <c r="AAR18" s="99"/>
      <c r="AAS18" s="99"/>
      <c r="AAT18" s="99"/>
      <c r="AAU18" s="99"/>
      <c r="AAV18" s="99"/>
      <c r="AAW18" s="99"/>
      <c r="AAX18" s="99"/>
      <c r="AAY18" s="99"/>
      <c r="AAZ18" s="99"/>
      <c r="ABA18" s="99"/>
      <c r="ABB18" s="99"/>
      <c r="ABC18" s="99"/>
      <c r="ABD18" s="99"/>
      <c r="ABE18" s="99"/>
      <c r="ABF18" s="99"/>
      <c r="ABG18" s="99"/>
      <c r="ABH18" s="99"/>
      <c r="ABI18" s="99"/>
      <c r="ABJ18" s="99"/>
      <c r="ABK18" s="99"/>
      <c r="ABL18" s="99"/>
      <c r="ABM18" s="99"/>
      <c r="ABN18" s="99"/>
      <c r="ABO18" s="99"/>
      <c r="ABP18" s="99"/>
      <c r="ABQ18" s="99"/>
      <c r="ABR18" s="99"/>
      <c r="ABS18" s="99"/>
      <c r="ABT18" s="99"/>
      <c r="ABU18" s="99"/>
      <c r="ABV18" s="99"/>
      <c r="ABW18" s="99"/>
      <c r="ABX18" s="99"/>
      <c r="ABY18" s="99"/>
      <c r="ABZ18" s="99"/>
      <c r="ACA18" s="99"/>
      <c r="ACB18" s="99"/>
      <c r="ACC18" s="99"/>
      <c r="ACD18" s="99"/>
      <c r="ACE18" s="99"/>
      <c r="ACF18" s="99"/>
      <c r="ACG18" s="99"/>
      <c r="ACH18" s="99"/>
      <c r="ACI18" s="99"/>
      <c r="ACJ18" s="99"/>
      <c r="ACK18" s="99"/>
      <c r="ACL18" s="99"/>
      <c r="ACM18" s="99"/>
      <c r="ACN18" s="99"/>
      <c r="ACO18" s="99"/>
      <c r="ACP18" s="99"/>
      <c r="ACQ18" s="99"/>
      <c r="ACR18" s="99"/>
      <c r="ACS18" s="99"/>
      <c r="ACT18" s="99"/>
      <c r="ACU18" s="99"/>
      <c r="ACV18" s="99"/>
      <c r="ACW18" s="99"/>
      <c r="ACX18" s="99"/>
      <c r="ACY18" s="99"/>
      <c r="ACZ18" s="99"/>
      <c r="ADA18" s="99"/>
      <c r="ADB18" s="99"/>
      <c r="ADC18" s="99"/>
      <c r="ADD18" s="99"/>
      <c r="ADE18" s="99"/>
      <c r="ADF18" s="99"/>
      <c r="ADG18" s="99"/>
      <c r="ADH18" s="99"/>
      <c r="ADI18" s="99"/>
      <c r="ADJ18" s="99"/>
      <c r="ADK18" s="99"/>
      <c r="ADL18" s="99"/>
      <c r="ADM18" s="99"/>
      <c r="ADN18" s="99"/>
      <c r="ADO18" s="99"/>
      <c r="ADP18" s="99"/>
      <c r="ADQ18" s="99"/>
      <c r="ADR18" s="99"/>
      <c r="ADS18" s="99"/>
      <c r="ADT18" s="99"/>
      <c r="ADU18" s="99"/>
      <c r="ADV18" s="99"/>
      <c r="ADW18" s="99"/>
      <c r="ADX18" s="99"/>
      <c r="ADY18" s="99"/>
      <c r="ADZ18" s="99"/>
      <c r="AEA18" s="99"/>
      <c r="AEB18" s="99"/>
      <c r="AEC18" s="99"/>
      <c r="AED18" s="99"/>
      <c r="AEE18" s="99"/>
      <c r="AEF18" s="99"/>
      <c r="AEG18" s="99"/>
      <c r="AEH18" s="99"/>
      <c r="AEI18" s="99"/>
      <c r="AEJ18" s="99"/>
      <c r="AEK18" s="99"/>
      <c r="AEL18" s="99"/>
      <c r="AEM18" s="99"/>
      <c r="AEN18" s="99"/>
      <c r="AEO18" s="99"/>
      <c r="AEP18" s="99"/>
      <c r="AEQ18" s="99"/>
      <c r="AER18" s="99"/>
      <c r="AES18" s="99"/>
      <c r="AET18" s="99"/>
      <c r="AEU18" s="99"/>
      <c r="AEV18" s="99"/>
      <c r="AEW18" s="99"/>
      <c r="AEX18" s="99"/>
      <c r="AEY18" s="99"/>
      <c r="AEZ18" s="99"/>
      <c r="AFA18" s="99"/>
      <c r="AFB18" s="99"/>
      <c r="AFC18" s="99"/>
      <c r="AFD18" s="99"/>
      <c r="AFE18" s="99"/>
      <c r="AFF18" s="99"/>
      <c r="AFG18" s="99"/>
      <c r="AFH18" s="99"/>
      <c r="AFI18" s="99"/>
      <c r="AFJ18" s="99"/>
      <c r="AFK18" s="99"/>
      <c r="AFL18" s="99"/>
      <c r="AFM18" s="99"/>
      <c r="AFN18" s="99"/>
      <c r="AFO18" s="99"/>
      <c r="AFP18" s="99"/>
      <c r="AFQ18" s="99"/>
      <c r="AFR18" s="99"/>
      <c r="AFS18" s="99"/>
      <c r="AFT18" s="99"/>
      <c r="AFU18" s="99"/>
      <c r="AFV18" s="99"/>
      <c r="AFW18" s="99"/>
      <c r="AFX18" s="99"/>
      <c r="AFY18" s="99"/>
      <c r="AFZ18" s="99"/>
      <c r="AGA18" s="99"/>
      <c r="AGB18" s="99"/>
      <c r="AGC18" s="99"/>
      <c r="AGD18" s="99"/>
      <c r="AGE18" s="99"/>
      <c r="AGF18" s="99"/>
      <c r="AGG18" s="99"/>
      <c r="AGH18" s="99"/>
      <c r="AGI18" s="99"/>
      <c r="AGJ18" s="99"/>
      <c r="AGK18" s="99"/>
      <c r="AGL18" s="99"/>
      <c r="AGM18" s="99"/>
      <c r="AGN18" s="99"/>
      <c r="AGO18" s="99"/>
      <c r="AGP18" s="99"/>
      <c r="AGQ18" s="99"/>
      <c r="AGR18" s="99"/>
      <c r="AGS18" s="99"/>
      <c r="AGT18" s="99"/>
      <c r="AGU18" s="99"/>
      <c r="AGV18" s="99"/>
      <c r="AGW18" s="99"/>
      <c r="AGX18" s="99"/>
      <c r="AGY18" s="99"/>
      <c r="AGZ18" s="99"/>
      <c r="AHA18" s="99"/>
      <c r="AHB18" s="99"/>
      <c r="AHC18" s="99"/>
      <c r="AHD18" s="99"/>
      <c r="AHE18" s="99"/>
      <c r="AHF18" s="99"/>
      <c r="AHG18" s="99"/>
      <c r="AHH18" s="99"/>
      <c r="AHI18" s="99"/>
      <c r="AHJ18" s="99"/>
      <c r="AHK18" s="99"/>
      <c r="AHL18" s="99"/>
      <c r="AHM18" s="99"/>
      <c r="AHN18" s="99"/>
      <c r="AHO18" s="99"/>
      <c r="AHP18" s="99"/>
      <c r="AHQ18" s="99"/>
      <c r="AHR18" s="99"/>
      <c r="AHS18" s="99"/>
      <c r="AHT18" s="99"/>
      <c r="AHU18" s="99"/>
      <c r="AHV18" s="99"/>
      <c r="AHW18" s="99"/>
      <c r="AHX18" s="99"/>
      <c r="AHY18" s="99"/>
      <c r="AHZ18" s="99"/>
      <c r="AIA18" s="99"/>
      <c r="AIB18" s="99"/>
      <c r="AIC18" s="99"/>
      <c r="AID18" s="99"/>
      <c r="AIE18" s="99"/>
      <c r="AIF18" s="99"/>
      <c r="AIG18" s="99"/>
      <c r="AIH18" s="99"/>
      <c r="AII18" s="99"/>
      <c r="AIJ18" s="99"/>
      <c r="AIK18" s="99"/>
      <c r="AIL18" s="99"/>
      <c r="AIM18" s="99"/>
      <c r="AIN18" s="99"/>
      <c r="AIO18" s="99"/>
      <c r="AIP18" s="99"/>
      <c r="AIQ18" s="99"/>
      <c r="AIR18" s="99"/>
      <c r="AIS18" s="99"/>
      <c r="AIT18" s="99"/>
      <c r="AIU18" s="99"/>
      <c r="AIV18" s="99"/>
      <c r="AIW18" s="99"/>
      <c r="AIX18" s="99"/>
      <c r="AIY18" s="99"/>
      <c r="AIZ18" s="99"/>
      <c r="AJA18" s="99"/>
      <c r="AJB18" s="99"/>
      <c r="AJC18" s="99"/>
      <c r="AJD18" s="99"/>
      <c r="AJE18" s="99"/>
      <c r="AJF18" s="99"/>
      <c r="AJG18" s="99"/>
      <c r="AJH18" s="99"/>
      <c r="AJI18" s="99"/>
      <c r="AJJ18" s="99"/>
      <c r="AJK18" s="99"/>
      <c r="AJL18" s="99"/>
      <c r="AJM18" s="99"/>
      <c r="AJN18" s="99"/>
      <c r="AJO18" s="99"/>
      <c r="AJP18" s="99"/>
      <c r="AJQ18" s="99"/>
      <c r="AJR18" s="99"/>
      <c r="AJS18" s="99"/>
      <c r="AJT18" s="99"/>
      <c r="AJU18" s="99"/>
      <c r="AJV18" s="99"/>
      <c r="AJW18" s="99"/>
      <c r="AJX18" s="99"/>
      <c r="AJY18" s="99"/>
      <c r="AJZ18" s="99"/>
      <c r="AKA18" s="99"/>
      <c r="AKB18" s="99"/>
      <c r="AKC18" s="99"/>
      <c r="AKD18" s="99"/>
      <c r="AKE18" s="99"/>
      <c r="AKF18" s="99"/>
      <c r="AKG18" s="99"/>
      <c r="AKH18" s="99"/>
      <c r="AKI18" s="99"/>
      <c r="AKJ18" s="99"/>
      <c r="AKK18" s="99"/>
      <c r="AKL18" s="99"/>
      <c r="AKM18" s="99"/>
      <c r="AKN18" s="99"/>
      <c r="AKO18" s="99"/>
      <c r="AKP18" s="99"/>
      <c r="AKQ18" s="99"/>
      <c r="AKR18" s="99"/>
      <c r="AKS18" s="99"/>
      <c r="AKT18" s="99"/>
      <c r="AKU18" s="99"/>
      <c r="AKV18" s="99"/>
      <c r="AKW18" s="99"/>
      <c r="AKX18" s="99"/>
      <c r="AKY18" s="99"/>
      <c r="AKZ18" s="99"/>
      <c r="ALA18" s="99"/>
      <c r="ALB18" s="99"/>
      <c r="ALC18" s="99"/>
      <c r="ALD18" s="99"/>
      <c r="ALE18" s="99"/>
      <c r="ALF18" s="99"/>
      <c r="ALG18" s="99"/>
      <c r="ALH18" s="99"/>
      <c r="ALI18" s="99"/>
      <c r="ALJ18" s="99"/>
      <c r="ALK18" s="99"/>
      <c r="ALL18" s="99"/>
      <c r="ALM18" s="99"/>
      <c r="ALN18" s="99"/>
      <c r="ALO18" s="99"/>
      <c r="ALP18" s="99"/>
      <c r="ALQ18" s="99"/>
      <c r="ALR18" s="99"/>
      <c r="ALS18" s="99"/>
      <c r="ALT18" s="99"/>
      <c r="ALU18" s="99"/>
      <c r="ALV18" s="99"/>
      <c r="ALW18" s="99"/>
      <c r="ALX18" s="99"/>
      <c r="ALY18" s="99"/>
      <c r="ALZ18" s="99"/>
      <c r="AMA18" s="99"/>
      <c r="AMB18" s="99"/>
      <c r="AMC18" s="99"/>
      <c r="AMD18" s="99"/>
      <c r="AME18" s="99"/>
      <c r="AMF18" s="99"/>
      <c r="AMG18" s="99"/>
      <c r="AMH18" s="99"/>
      <c r="AMI18" s="99"/>
      <c r="AMJ18" s="99"/>
      <c r="AMK18" s="99"/>
      <c r="AML18" s="99"/>
      <c r="AMM18" s="99"/>
      <c r="AMN18" s="99"/>
      <c r="AMO18" s="99"/>
      <c r="AMP18" s="99"/>
      <c r="AMQ18" s="99"/>
      <c r="AMR18" s="99"/>
      <c r="AMS18" s="99"/>
      <c r="AMT18" s="99"/>
      <c r="AMU18" s="99"/>
      <c r="AMV18" s="99"/>
      <c r="AMW18" s="99"/>
      <c r="AMX18" s="99"/>
      <c r="AMY18" s="99"/>
      <c r="AMZ18" s="99"/>
      <c r="ANA18" s="99"/>
      <c r="ANB18" s="99"/>
      <c r="ANC18" s="99"/>
      <c r="AND18" s="99"/>
      <c r="ANE18" s="99"/>
      <c r="ANF18" s="99"/>
      <c r="ANG18" s="99"/>
      <c r="ANH18" s="99"/>
      <c r="ANI18" s="99"/>
      <c r="ANJ18" s="99"/>
      <c r="ANK18" s="99"/>
      <c r="ANL18" s="99"/>
      <c r="ANM18" s="99"/>
      <c r="ANN18" s="99"/>
      <c r="ANO18" s="99"/>
      <c r="ANP18" s="99"/>
      <c r="ANQ18" s="99"/>
      <c r="ANR18" s="99"/>
      <c r="ANS18" s="99"/>
      <c r="ANT18" s="99"/>
      <c r="ANU18" s="99"/>
      <c r="ANV18" s="99"/>
      <c r="ANW18" s="99"/>
      <c r="ANX18" s="99"/>
      <c r="ANY18" s="99"/>
      <c r="ANZ18" s="99"/>
      <c r="AOA18" s="99"/>
      <c r="AOB18" s="99"/>
      <c r="AOC18" s="99"/>
      <c r="AOD18" s="99"/>
      <c r="AOE18" s="99"/>
      <c r="AOF18" s="99"/>
      <c r="AOG18" s="99"/>
      <c r="AOH18" s="99"/>
      <c r="AOI18" s="99"/>
      <c r="AOJ18" s="99"/>
      <c r="AOK18" s="99"/>
      <c r="AOL18" s="99"/>
      <c r="AOM18" s="99"/>
      <c r="AON18" s="99"/>
      <c r="AOO18" s="99"/>
      <c r="AOP18" s="99"/>
      <c r="AOQ18" s="99"/>
      <c r="AOR18" s="99"/>
      <c r="AOS18" s="99"/>
      <c r="AOT18" s="99"/>
      <c r="AOU18" s="99"/>
      <c r="AOV18" s="99"/>
      <c r="AOW18" s="99"/>
      <c r="AOX18" s="99"/>
      <c r="AOY18" s="99"/>
      <c r="AOZ18" s="99"/>
      <c r="APA18" s="99"/>
      <c r="APB18" s="99"/>
      <c r="APC18" s="99"/>
      <c r="APD18" s="99"/>
      <c r="APE18" s="99"/>
      <c r="APF18" s="99"/>
      <c r="APG18" s="99"/>
      <c r="APH18" s="99"/>
      <c r="API18" s="99"/>
      <c r="APJ18" s="99"/>
      <c r="APK18" s="99"/>
      <c r="APL18" s="99"/>
      <c r="APM18" s="99"/>
      <c r="APN18" s="99"/>
      <c r="APO18" s="99"/>
      <c r="APP18" s="99"/>
      <c r="APQ18" s="99"/>
      <c r="APR18" s="99"/>
      <c r="APS18" s="99"/>
      <c r="APT18" s="99"/>
      <c r="APU18" s="99"/>
      <c r="APV18" s="99"/>
      <c r="APW18" s="99"/>
      <c r="APX18" s="99"/>
      <c r="APY18" s="99"/>
      <c r="APZ18" s="99"/>
      <c r="AQA18" s="99"/>
      <c r="AQB18" s="99"/>
      <c r="AQC18" s="99"/>
      <c r="AQD18" s="99"/>
      <c r="AQE18" s="99"/>
      <c r="AQF18" s="99"/>
      <c r="AQG18" s="99"/>
      <c r="AQH18" s="99"/>
      <c r="AQI18" s="99"/>
      <c r="AQJ18" s="99"/>
      <c r="AQK18" s="99"/>
      <c r="AQL18" s="99"/>
      <c r="AQM18" s="99"/>
      <c r="AQN18" s="99"/>
      <c r="AQO18" s="99"/>
      <c r="AQP18" s="99"/>
      <c r="AQQ18" s="99"/>
      <c r="AQR18" s="99"/>
      <c r="AQS18" s="99"/>
      <c r="AQT18" s="99"/>
      <c r="AQU18" s="99"/>
      <c r="AQV18" s="99"/>
      <c r="AQW18" s="99"/>
      <c r="AQX18" s="99"/>
      <c r="AQY18" s="99"/>
      <c r="AQZ18" s="99"/>
      <c r="ARA18" s="99"/>
      <c r="ARB18" s="99"/>
      <c r="ARC18" s="99"/>
      <c r="ARD18" s="99"/>
      <c r="ARE18" s="99"/>
      <c r="ARF18" s="99"/>
      <c r="ARG18" s="99"/>
      <c r="ARH18" s="99"/>
      <c r="ARI18" s="99"/>
      <c r="ARJ18" s="99"/>
      <c r="ARK18" s="99"/>
      <c r="ARL18" s="99"/>
      <c r="ARM18" s="99"/>
      <c r="ARN18" s="99"/>
      <c r="ARO18" s="99"/>
      <c r="ARP18" s="99"/>
      <c r="ARQ18" s="99"/>
      <c r="ARR18" s="99"/>
      <c r="ARS18" s="99"/>
      <c r="ART18" s="99"/>
      <c r="ARU18" s="99"/>
      <c r="ARV18" s="99"/>
      <c r="ARW18" s="99"/>
      <c r="ARX18" s="99"/>
      <c r="ARY18" s="99"/>
      <c r="ARZ18" s="99"/>
      <c r="ASA18" s="99"/>
      <c r="ASB18" s="99"/>
      <c r="ASC18" s="99"/>
      <c r="ASD18" s="99"/>
      <c r="ASE18" s="99"/>
      <c r="ASF18" s="99"/>
      <c r="ASG18" s="99"/>
      <c r="ASH18" s="99"/>
      <c r="ASI18" s="99"/>
      <c r="ASJ18" s="99"/>
      <c r="ASK18" s="99"/>
      <c r="ASL18" s="99"/>
      <c r="ASM18" s="99"/>
      <c r="ASN18" s="99"/>
      <c r="ASO18" s="99"/>
      <c r="ASP18" s="99"/>
      <c r="ASQ18" s="99"/>
      <c r="ASR18" s="99"/>
      <c r="ASS18" s="99"/>
      <c r="AST18" s="99"/>
      <c r="ASU18" s="99"/>
      <c r="ASV18" s="99"/>
      <c r="ASW18" s="99"/>
      <c r="ASX18" s="99"/>
      <c r="ASY18" s="99"/>
      <c r="ASZ18" s="99"/>
      <c r="ATA18" s="99"/>
      <c r="ATB18" s="99"/>
      <c r="ATC18" s="99"/>
      <c r="ATD18" s="99"/>
      <c r="ATE18" s="99"/>
      <c r="ATF18" s="99"/>
      <c r="ATG18" s="99"/>
      <c r="ATH18" s="99"/>
      <c r="ATI18" s="99"/>
      <c r="ATJ18" s="99"/>
      <c r="ATK18" s="99"/>
      <c r="ATL18" s="99"/>
      <c r="ATM18" s="99"/>
      <c r="ATN18" s="99"/>
      <c r="ATO18" s="99"/>
      <c r="ATP18" s="99"/>
      <c r="ATQ18" s="99"/>
      <c r="ATR18" s="99"/>
      <c r="ATS18" s="99"/>
      <c r="ATT18" s="99"/>
      <c r="ATU18" s="99"/>
      <c r="ATV18" s="99"/>
      <c r="ATW18" s="99"/>
      <c r="ATX18" s="99"/>
      <c r="ATY18" s="99"/>
      <c r="ATZ18" s="99"/>
      <c r="AUA18" s="99"/>
      <c r="AUB18" s="99"/>
      <c r="AUC18" s="99"/>
      <c r="AUD18" s="99"/>
      <c r="AUE18" s="99"/>
      <c r="AUF18" s="99"/>
      <c r="AUG18" s="99"/>
      <c r="AUH18" s="99"/>
      <c r="AUI18" s="99"/>
      <c r="AUJ18" s="99"/>
      <c r="AUK18" s="99"/>
      <c r="AUL18" s="99"/>
      <c r="AUM18" s="99"/>
      <c r="AUN18" s="99"/>
      <c r="AUO18" s="99"/>
      <c r="AUP18" s="99"/>
      <c r="AUQ18" s="99"/>
      <c r="AUR18" s="99"/>
      <c r="AUS18" s="99"/>
      <c r="AUT18" s="99"/>
      <c r="AUU18" s="99"/>
      <c r="AUV18" s="99"/>
      <c r="AUW18" s="99"/>
      <c r="AUX18" s="99"/>
      <c r="AUY18" s="99"/>
      <c r="AUZ18" s="99"/>
      <c r="AVA18" s="99"/>
      <c r="AVB18" s="99"/>
      <c r="AVC18" s="99"/>
      <c r="AVD18" s="99"/>
      <c r="AVE18" s="99"/>
      <c r="AVF18" s="99"/>
      <c r="AVG18" s="99"/>
      <c r="AVH18" s="99"/>
      <c r="AVI18" s="99"/>
      <c r="AVJ18" s="99"/>
      <c r="AVK18" s="99"/>
      <c r="AVL18" s="99"/>
      <c r="AVM18" s="99"/>
      <c r="AVN18" s="99"/>
      <c r="AVO18" s="99"/>
      <c r="AVP18" s="99"/>
      <c r="AVQ18" s="99"/>
      <c r="AVR18" s="99"/>
      <c r="AVS18" s="99"/>
      <c r="AVT18" s="99"/>
      <c r="AVU18" s="99"/>
      <c r="AVV18" s="99"/>
      <c r="AVW18" s="99"/>
      <c r="AVX18" s="99"/>
      <c r="AVY18" s="99"/>
      <c r="AVZ18" s="99"/>
      <c r="AWA18" s="99"/>
      <c r="AWB18" s="99"/>
      <c r="AWC18" s="99"/>
      <c r="AWD18" s="99"/>
      <c r="AWE18" s="99"/>
      <c r="AWF18" s="99"/>
      <c r="AWG18" s="99"/>
      <c r="AWH18" s="99"/>
      <c r="AWI18" s="99"/>
      <c r="AWJ18" s="99"/>
      <c r="AWK18" s="99"/>
      <c r="AWL18" s="99"/>
      <c r="AWM18" s="99"/>
      <c r="AWN18" s="99"/>
      <c r="AWO18" s="99"/>
      <c r="AWP18" s="99"/>
      <c r="AWQ18" s="99"/>
      <c r="AWR18" s="99"/>
      <c r="AWS18" s="99"/>
      <c r="AWT18" s="99"/>
      <c r="AWU18" s="99"/>
      <c r="AWV18" s="99"/>
      <c r="AWW18" s="99"/>
      <c r="AWX18" s="99"/>
      <c r="AWY18" s="99"/>
      <c r="AWZ18" s="99"/>
      <c r="AXA18" s="99"/>
      <c r="AXB18" s="99"/>
      <c r="AXC18" s="99"/>
      <c r="AXD18" s="99"/>
      <c r="AXE18" s="99"/>
      <c r="AXF18" s="99"/>
      <c r="AXG18" s="99"/>
      <c r="AXH18" s="99"/>
      <c r="AXI18" s="99"/>
      <c r="AXJ18" s="99"/>
      <c r="AXK18" s="99"/>
      <c r="AXL18" s="99"/>
      <c r="AXM18" s="99"/>
      <c r="AXN18" s="99"/>
      <c r="AXO18" s="99"/>
      <c r="AXP18" s="99"/>
      <c r="AXQ18" s="99"/>
      <c r="AXR18" s="99"/>
      <c r="AXS18" s="99"/>
      <c r="AXT18" s="99"/>
      <c r="AXU18" s="99"/>
      <c r="AXV18" s="99"/>
      <c r="AXW18" s="99"/>
      <c r="AXX18" s="99"/>
      <c r="AXY18" s="99"/>
      <c r="AXZ18" s="99"/>
      <c r="AYA18" s="99"/>
      <c r="AYB18" s="99"/>
      <c r="AYC18" s="99"/>
      <c r="AYD18" s="99"/>
      <c r="AYE18" s="99"/>
      <c r="AYF18" s="99"/>
      <c r="AYG18" s="99"/>
      <c r="AYH18" s="99"/>
      <c r="AYI18" s="99"/>
      <c r="AYJ18" s="99"/>
      <c r="AYK18" s="99"/>
      <c r="AYL18" s="99"/>
      <c r="AYM18" s="99"/>
      <c r="AYN18" s="99"/>
      <c r="AYO18" s="99"/>
      <c r="AYP18" s="99"/>
      <c r="AYQ18" s="99"/>
      <c r="AYR18" s="99"/>
      <c r="AYS18" s="99"/>
      <c r="AYT18" s="99"/>
      <c r="AYU18" s="99"/>
      <c r="AYV18" s="99"/>
      <c r="AYW18" s="99"/>
      <c r="AYX18" s="99"/>
      <c r="AYY18" s="99"/>
      <c r="AYZ18" s="99"/>
      <c r="AZA18" s="99"/>
      <c r="AZB18" s="99"/>
      <c r="AZC18" s="99"/>
      <c r="AZD18" s="99"/>
      <c r="AZE18" s="99"/>
      <c r="AZF18" s="99"/>
      <c r="AZG18" s="99"/>
      <c r="AZH18" s="99"/>
      <c r="AZI18" s="99"/>
      <c r="AZJ18" s="99"/>
      <c r="AZK18" s="99"/>
      <c r="AZL18" s="99"/>
      <c r="AZM18" s="99"/>
      <c r="AZN18" s="99"/>
      <c r="AZO18" s="99"/>
      <c r="AZP18" s="99"/>
      <c r="AZQ18" s="99"/>
      <c r="AZR18" s="99"/>
      <c r="AZS18" s="99"/>
      <c r="AZT18" s="99"/>
      <c r="AZU18" s="99"/>
      <c r="AZV18" s="99"/>
      <c r="AZW18" s="99"/>
      <c r="AZX18" s="99"/>
      <c r="AZY18" s="99"/>
      <c r="AZZ18" s="99"/>
      <c r="BAA18" s="99"/>
      <c r="BAB18" s="99"/>
      <c r="BAC18" s="99"/>
      <c r="BAD18" s="99"/>
      <c r="BAE18" s="99"/>
      <c r="BAF18" s="99"/>
      <c r="BAG18" s="99"/>
      <c r="BAH18" s="99"/>
      <c r="BAI18" s="99"/>
      <c r="BAJ18" s="99"/>
      <c r="BAK18" s="99"/>
      <c r="BAL18" s="99"/>
      <c r="BAM18" s="99"/>
      <c r="BAN18" s="99"/>
      <c r="BAO18" s="99"/>
      <c r="BAP18" s="99"/>
      <c r="BAQ18" s="99"/>
      <c r="BAR18" s="99"/>
      <c r="BAS18" s="99"/>
      <c r="BAT18" s="99"/>
      <c r="BAU18" s="99"/>
      <c r="BAV18" s="99"/>
      <c r="BAW18" s="99"/>
      <c r="BAX18" s="99"/>
      <c r="BAY18" s="99"/>
      <c r="BAZ18" s="99"/>
      <c r="BBA18" s="99"/>
      <c r="BBB18" s="99"/>
      <c r="BBC18" s="99"/>
      <c r="BBD18" s="99"/>
      <c r="BBE18" s="99"/>
      <c r="BBF18" s="99"/>
      <c r="BBG18" s="99"/>
      <c r="BBH18" s="99"/>
      <c r="BBI18" s="99"/>
      <c r="BBJ18" s="99"/>
      <c r="BBK18" s="99"/>
      <c r="BBL18" s="99"/>
      <c r="BBM18" s="99"/>
      <c r="BBN18" s="99"/>
      <c r="BBO18" s="99"/>
      <c r="BBP18" s="99"/>
      <c r="BBQ18" s="99"/>
      <c r="BBR18" s="99"/>
      <c r="BBS18" s="99"/>
      <c r="BBT18" s="99"/>
      <c r="BBU18" s="99"/>
      <c r="BBV18" s="99"/>
      <c r="BBW18" s="99"/>
      <c r="BBX18" s="99"/>
      <c r="BBY18" s="99"/>
      <c r="BBZ18" s="99"/>
      <c r="BCA18" s="99"/>
      <c r="BCB18" s="99"/>
      <c r="BCC18" s="99"/>
      <c r="BCD18" s="99"/>
      <c r="BCE18" s="99"/>
      <c r="BCF18" s="99"/>
      <c r="BCG18" s="99"/>
      <c r="BCH18" s="99"/>
      <c r="BCI18" s="99"/>
      <c r="BCJ18" s="99"/>
      <c r="BCK18" s="99"/>
      <c r="BCL18" s="99"/>
      <c r="BCM18" s="99"/>
      <c r="BCN18" s="99"/>
      <c r="BCO18" s="99"/>
      <c r="BCP18" s="99"/>
      <c r="BCQ18" s="99"/>
      <c r="BCR18" s="99"/>
      <c r="BCS18" s="99"/>
      <c r="BCT18" s="99"/>
      <c r="BCU18" s="99"/>
      <c r="BCV18" s="99"/>
      <c r="BCW18" s="99"/>
      <c r="BCX18" s="99"/>
      <c r="BCY18" s="99"/>
      <c r="BCZ18" s="99"/>
      <c r="BDA18" s="99"/>
      <c r="BDB18" s="99"/>
      <c r="BDC18" s="99"/>
      <c r="BDD18" s="99"/>
      <c r="BDE18" s="99"/>
      <c r="BDF18" s="99"/>
      <c r="BDG18" s="99"/>
      <c r="BDH18" s="99"/>
      <c r="BDI18" s="99"/>
      <c r="BDJ18" s="99"/>
      <c r="BDK18" s="99"/>
      <c r="BDL18" s="99"/>
      <c r="BDM18" s="99"/>
      <c r="BDN18" s="99"/>
      <c r="BDO18" s="99"/>
      <c r="BDP18" s="99"/>
      <c r="BDQ18" s="99"/>
      <c r="BDR18" s="99"/>
      <c r="BDS18" s="99"/>
      <c r="BDT18" s="99"/>
      <c r="BDU18" s="99"/>
      <c r="BDV18" s="99"/>
      <c r="BDW18" s="99"/>
      <c r="BDX18" s="99"/>
      <c r="BDY18" s="99"/>
      <c r="BDZ18" s="99"/>
      <c r="BEA18" s="99"/>
      <c r="BEB18" s="99"/>
      <c r="BEC18" s="99"/>
      <c r="BED18" s="99"/>
      <c r="BEE18" s="99"/>
      <c r="BEF18" s="99"/>
      <c r="BEG18" s="99"/>
      <c r="BEH18" s="99"/>
      <c r="BEI18" s="99"/>
      <c r="BEJ18" s="99"/>
      <c r="BEK18" s="99"/>
      <c r="BEL18" s="99"/>
      <c r="BEM18" s="99"/>
      <c r="BEN18" s="99"/>
      <c r="BEO18" s="99"/>
      <c r="BEP18" s="99"/>
      <c r="BEQ18" s="99"/>
      <c r="BER18" s="99"/>
      <c r="BES18" s="99"/>
      <c r="BET18" s="99"/>
      <c r="BEU18" s="99"/>
      <c r="BEV18" s="99"/>
      <c r="BEW18" s="99"/>
      <c r="BEX18" s="99"/>
      <c r="BEY18" s="99"/>
      <c r="BEZ18" s="99"/>
      <c r="BFA18" s="99"/>
      <c r="BFB18" s="99"/>
      <c r="BFC18" s="99"/>
      <c r="BFD18" s="99"/>
      <c r="BFE18" s="99"/>
      <c r="BFF18" s="99"/>
      <c r="BFG18" s="99"/>
      <c r="BFH18" s="99"/>
      <c r="BFI18" s="99"/>
      <c r="BFJ18" s="99"/>
      <c r="BFK18" s="99"/>
      <c r="BFL18" s="99"/>
      <c r="BFM18" s="99"/>
      <c r="BFN18" s="99"/>
      <c r="BFO18" s="99"/>
      <c r="BFP18" s="99"/>
      <c r="BFQ18" s="99"/>
      <c r="BFR18" s="99"/>
      <c r="BFS18" s="99"/>
      <c r="BFT18" s="99"/>
      <c r="BFU18" s="99"/>
      <c r="BFV18" s="99"/>
      <c r="BFW18" s="99"/>
      <c r="BFX18" s="99"/>
      <c r="BFY18" s="99"/>
      <c r="BFZ18" s="99"/>
      <c r="BGA18" s="99"/>
      <c r="BGB18" s="99"/>
      <c r="BGC18" s="99"/>
      <c r="BGD18" s="99"/>
      <c r="BGE18" s="99"/>
      <c r="BGF18" s="99"/>
      <c r="BGG18" s="99"/>
      <c r="BGH18" s="99"/>
      <c r="BGI18" s="99"/>
      <c r="BGJ18" s="99"/>
      <c r="BGK18" s="99"/>
      <c r="BGL18" s="99"/>
      <c r="BGM18" s="99"/>
      <c r="BGN18" s="99"/>
      <c r="BGO18" s="99"/>
      <c r="BGP18" s="99"/>
      <c r="BGQ18" s="99"/>
      <c r="BGR18" s="99"/>
      <c r="BGS18" s="99"/>
      <c r="BGT18" s="99"/>
      <c r="BGU18" s="99"/>
      <c r="BGV18" s="99"/>
      <c r="BGW18" s="99"/>
      <c r="BGX18" s="99"/>
      <c r="BGY18" s="99"/>
      <c r="BGZ18" s="99"/>
      <c r="BHA18" s="99"/>
      <c r="BHB18" s="99"/>
      <c r="BHC18" s="99"/>
      <c r="BHD18" s="99"/>
      <c r="BHE18" s="99"/>
      <c r="BHF18" s="99"/>
      <c r="BHG18" s="99"/>
      <c r="BHH18" s="99"/>
      <c r="BHI18" s="99"/>
      <c r="BHJ18" s="99"/>
      <c r="BHK18" s="99"/>
      <c r="BHL18" s="99"/>
      <c r="BHM18" s="99"/>
      <c r="BHN18" s="99"/>
      <c r="BHO18" s="99"/>
      <c r="BHP18" s="99"/>
      <c r="BHQ18" s="99"/>
      <c r="BHR18" s="99"/>
      <c r="BHS18" s="99"/>
      <c r="BHT18" s="99"/>
      <c r="BHU18" s="99"/>
      <c r="BHV18" s="99"/>
      <c r="BHW18" s="99"/>
      <c r="BHX18" s="99"/>
      <c r="BHY18" s="99"/>
      <c r="BHZ18" s="99"/>
      <c r="BIA18" s="99"/>
      <c r="BIB18" s="99"/>
      <c r="BIC18" s="99"/>
      <c r="BID18" s="99"/>
      <c r="BIE18" s="99"/>
      <c r="BIF18" s="99"/>
      <c r="BIG18" s="99"/>
      <c r="BIH18" s="99"/>
      <c r="BII18" s="99"/>
      <c r="BIJ18" s="99"/>
      <c r="BIK18" s="99"/>
      <c r="BIL18" s="99"/>
      <c r="BIM18" s="99"/>
      <c r="BIN18" s="99"/>
      <c r="BIO18" s="99"/>
      <c r="BIP18" s="99"/>
      <c r="BIQ18" s="99"/>
      <c r="BIR18" s="99"/>
      <c r="BIS18" s="99"/>
      <c r="BIT18" s="99"/>
      <c r="BIU18" s="99"/>
      <c r="BIV18" s="99"/>
      <c r="BIW18" s="99"/>
      <c r="BIX18" s="99"/>
      <c r="BIY18" s="99"/>
      <c r="BIZ18" s="99"/>
      <c r="BJA18" s="99"/>
      <c r="BJB18" s="99"/>
      <c r="BJC18" s="99"/>
      <c r="BJD18" s="99"/>
      <c r="BJE18" s="99"/>
      <c r="BJF18" s="99"/>
      <c r="BJG18" s="99"/>
      <c r="BJH18" s="99"/>
      <c r="BJI18" s="99"/>
      <c r="BJJ18" s="99"/>
      <c r="BJK18" s="99"/>
      <c r="BJL18" s="99"/>
      <c r="BJM18" s="99"/>
      <c r="BJN18" s="99"/>
      <c r="BJO18" s="99"/>
      <c r="BJP18" s="99"/>
      <c r="BJQ18" s="99"/>
      <c r="BJR18" s="99"/>
      <c r="BJS18" s="99"/>
      <c r="BJT18" s="99"/>
      <c r="BJU18" s="99"/>
      <c r="BJV18" s="99"/>
      <c r="BJW18" s="99"/>
      <c r="BJX18" s="99"/>
      <c r="BJY18" s="99"/>
      <c r="BJZ18" s="99"/>
      <c r="BKA18" s="99"/>
      <c r="BKB18" s="99"/>
      <c r="BKC18" s="99"/>
      <c r="BKD18" s="99"/>
      <c r="BKE18" s="99"/>
      <c r="BKF18" s="99"/>
      <c r="BKG18" s="99"/>
      <c r="BKH18" s="99"/>
      <c r="BKI18" s="99"/>
      <c r="BKJ18" s="99"/>
      <c r="BKK18" s="99"/>
      <c r="BKL18" s="99"/>
      <c r="BKM18" s="99"/>
      <c r="BKN18" s="99"/>
      <c r="BKO18" s="99"/>
      <c r="BKP18" s="99"/>
      <c r="BKQ18" s="99"/>
      <c r="BKR18" s="99"/>
      <c r="BKS18" s="99"/>
      <c r="BKT18" s="99"/>
      <c r="BKU18" s="99"/>
      <c r="BKV18" s="99"/>
      <c r="BKW18" s="99"/>
      <c r="BKX18" s="99"/>
      <c r="BKY18" s="99"/>
      <c r="BKZ18" s="99"/>
      <c r="BLA18" s="99"/>
      <c r="BLB18" s="99"/>
      <c r="BLC18" s="99"/>
      <c r="BLD18" s="99"/>
      <c r="BLE18" s="99"/>
      <c r="BLF18" s="99"/>
      <c r="BLG18" s="99"/>
      <c r="BLH18" s="99"/>
      <c r="BLI18" s="99"/>
      <c r="BLJ18" s="99"/>
      <c r="BLK18" s="99"/>
      <c r="BLL18" s="99"/>
      <c r="BLM18" s="99"/>
      <c r="BLN18" s="99"/>
      <c r="BLO18" s="99"/>
      <c r="BLP18" s="99"/>
      <c r="BLQ18" s="99"/>
      <c r="BLR18" s="99"/>
      <c r="BLS18" s="99"/>
      <c r="BLT18" s="99"/>
      <c r="BLU18" s="99"/>
      <c r="BLV18" s="99"/>
      <c r="BLW18" s="99"/>
      <c r="BLX18" s="99"/>
      <c r="BLY18" s="99"/>
      <c r="BLZ18" s="99"/>
      <c r="BMA18" s="99"/>
      <c r="BMB18" s="99"/>
      <c r="BMC18" s="99"/>
      <c r="BMD18" s="99"/>
      <c r="BME18" s="99"/>
      <c r="BMF18" s="99"/>
      <c r="BMG18" s="99"/>
      <c r="BMH18" s="99"/>
      <c r="BMI18" s="99"/>
      <c r="BMJ18" s="99"/>
      <c r="BMK18" s="99"/>
      <c r="BML18" s="99"/>
      <c r="BMM18" s="99"/>
      <c r="BMN18" s="99"/>
      <c r="BMO18" s="99"/>
      <c r="BMP18" s="99"/>
      <c r="BMQ18" s="99"/>
      <c r="BMR18" s="99"/>
      <c r="BMS18" s="99"/>
      <c r="BMT18" s="99"/>
      <c r="BMU18" s="99"/>
      <c r="BMV18" s="99"/>
      <c r="BMW18" s="99"/>
      <c r="BMX18" s="99"/>
      <c r="BMY18" s="99"/>
      <c r="BMZ18" s="99"/>
      <c r="BNA18" s="99"/>
      <c r="BNB18" s="99"/>
      <c r="BNC18" s="99"/>
      <c r="BND18" s="99"/>
      <c r="BNE18" s="99"/>
      <c r="BNF18" s="99"/>
      <c r="BNG18" s="99"/>
      <c r="BNH18" s="99"/>
      <c r="BNI18" s="99"/>
      <c r="BNJ18" s="99"/>
      <c r="BNK18" s="99"/>
      <c r="BNL18" s="99"/>
      <c r="BNM18" s="99"/>
      <c r="BNN18" s="99"/>
      <c r="BNO18" s="99"/>
      <c r="BNP18" s="99"/>
      <c r="BNQ18" s="99"/>
      <c r="BNR18" s="99"/>
      <c r="BNS18" s="99"/>
      <c r="BNT18" s="99"/>
      <c r="BNU18" s="99"/>
      <c r="BNV18" s="99"/>
      <c r="BNW18" s="99"/>
      <c r="BNX18" s="99"/>
      <c r="BNY18" s="99"/>
      <c r="BNZ18" s="99"/>
      <c r="BOA18" s="99"/>
      <c r="BOB18" s="99"/>
      <c r="BOC18" s="99"/>
      <c r="BOD18" s="99"/>
      <c r="BOE18" s="99"/>
      <c r="BOF18" s="99"/>
      <c r="BOG18" s="99"/>
      <c r="BOH18" s="99"/>
      <c r="BOI18" s="99"/>
      <c r="BOJ18" s="99"/>
      <c r="BOK18" s="99"/>
      <c r="BOL18" s="99"/>
      <c r="BOM18" s="99"/>
      <c r="BON18" s="99"/>
      <c r="BOO18" s="99"/>
      <c r="BOP18" s="99"/>
      <c r="BOQ18" s="99"/>
      <c r="BOR18" s="99"/>
      <c r="BOS18" s="99"/>
      <c r="BOT18" s="99"/>
      <c r="BOU18" s="99"/>
      <c r="BOV18" s="99"/>
      <c r="BOW18" s="99"/>
      <c r="BOX18" s="99"/>
      <c r="BOY18" s="99"/>
      <c r="BOZ18" s="99"/>
      <c r="BPA18" s="99"/>
      <c r="BPB18" s="99"/>
      <c r="BPC18" s="99"/>
      <c r="BPD18" s="99"/>
      <c r="BPE18" s="99"/>
      <c r="BPF18" s="99"/>
      <c r="BPG18" s="99"/>
      <c r="BPH18" s="99"/>
      <c r="BPI18" s="99"/>
      <c r="BPJ18" s="99"/>
      <c r="BPK18" s="99"/>
      <c r="BPL18" s="99"/>
      <c r="BPM18" s="99"/>
      <c r="BPN18" s="99"/>
      <c r="BPO18" s="99"/>
      <c r="BPP18" s="99"/>
      <c r="BPQ18" s="99"/>
      <c r="BPR18" s="99"/>
      <c r="BPS18" s="99"/>
      <c r="BPT18" s="99"/>
      <c r="BPU18" s="99"/>
      <c r="BPV18" s="99"/>
      <c r="BPW18" s="99"/>
      <c r="BPX18" s="99"/>
      <c r="BPY18" s="99"/>
      <c r="BPZ18" s="99"/>
      <c r="BQA18" s="99"/>
      <c r="BQB18" s="99"/>
      <c r="BQC18" s="99"/>
      <c r="BQD18" s="99"/>
      <c r="BQE18" s="99"/>
      <c r="BQF18" s="99"/>
      <c r="BQG18" s="99"/>
      <c r="BQH18" s="99"/>
      <c r="BQI18" s="99"/>
      <c r="BQJ18" s="99"/>
      <c r="BQK18" s="99"/>
      <c r="BQL18" s="99"/>
      <c r="BQM18" s="99"/>
      <c r="BQN18" s="99"/>
      <c r="BQO18" s="99"/>
      <c r="BQP18" s="99"/>
      <c r="BQQ18" s="99"/>
      <c r="BQR18" s="99"/>
      <c r="BQS18" s="99"/>
      <c r="BQT18" s="99"/>
      <c r="BQU18" s="99"/>
      <c r="BQV18" s="99"/>
      <c r="BQW18" s="99"/>
      <c r="BQX18" s="99"/>
      <c r="BQY18" s="99"/>
      <c r="BQZ18" s="99"/>
      <c r="BRA18" s="99"/>
      <c r="BRB18" s="99"/>
      <c r="BRC18" s="99"/>
      <c r="BRD18" s="99"/>
      <c r="BRE18" s="99"/>
      <c r="BRF18" s="99"/>
      <c r="BRG18" s="99"/>
      <c r="BRH18" s="99"/>
      <c r="BRI18" s="99"/>
      <c r="BRJ18" s="99"/>
      <c r="BRK18" s="99"/>
      <c r="BRL18" s="99"/>
      <c r="BRM18" s="99"/>
      <c r="BRN18" s="99"/>
      <c r="BRO18" s="99"/>
      <c r="BRP18" s="99"/>
      <c r="BRQ18" s="99"/>
      <c r="BRR18" s="99"/>
      <c r="BRS18" s="99"/>
      <c r="BRT18" s="99"/>
      <c r="BRU18" s="99"/>
      <c r="BRV18" s="99"/>
      <c r="BRW18" s="99"/>
      <c r="BRX18" s="99"/>
      <c r="BRY18" s="99"/>
      <c r="BRZ18" s="99"/>
      <c r="BSA18" s="99"/>
      <c r="BSB18" s="99"/>
      <c r="BSC18" s="99"/>
      <c r="BSD18" s="99"/>
      <c r="BSE18" s="99"/>
      <c r="BSF18" s="99"/>
      <c r="BSG18" s="99"/>
      <c r="BSH18" s="99"/>
      <c r="BSI18" s="99"/>
      <c r="BSJ18" s="99"/>
      <c r="BSK18" s="99"/>
      <c r="BSL18" s="99"/>
      <c r="BSM18" s="99"/>
      <c r="BSN18" s="99"/>
      <c r="BSO18" s="99"/>
      <c r="BSP18" s="99"/>
      <c r="BSQ18" s="99"/>
      <c r="BSR18" s="99"/>
      <c r="BSS18" s="99"/>
      <c r="BST18" s="99"/>
      <c r="BSU18" s="99"/>
      <c r="BSV18" s="99"/>
      <c r="BSW18" s="99"/>
      <c r="BSX18" s="99"/>
      <c r="BSY18" s="99"/>
      <c r="BSZ18" s="99"/>
      <c r="BTA18" s="99"/>
      <c r="BTB18" s="99"/>
      <c r="BTC18" s="99"/>
      <c r="BTD18" s="99"/>
      <c r="BTE18" s="99"/>
      <c r="BTF18" s="99"/>
      <c r="BTG18" s="99"/>
      <c r="BTH18" s="99"/>
      <c r="BTI18" s="99"/>
      <c r="BTJ18" s="99"/>
      <c r="BTK18" s="99"/>
      <c r="BTL18" s="99"/>
      <c r="BTM18" s="99"/>
      <c r="BTN18" s="99"/>
      <c r="BTO18" s="99"/>
      <c r="BTP18" s="99"/>
      <c r="BTQ18" s="99"/>
      <c r="BTR18" s="99"/>
      <c r="BTS18" s="99"/>
      <c r="BTT18" s="99"/>
      <c r="BTU18" s="99"/>
      <c r="BTV18" s="99"/>
      <c r="BTW18" s="99"/>
      <c r="BTX18" s="99"/>
      <c r="BTY18" s="99"/>
      <c r="BTZ18" s="99"/>
      <c r="BUA18" s="99"/>
      <c r="BUB18" s="99"/>
      <c r="BUC18" s="99"/>
      <c r="BUD18" s="99"/>
      <c r="BUE18" s="99"/>
      <c r="BUF18" s="99"/>
      <c r="BUG18" s="99"/>
      <c r="BUH18" s="99"/>
      <c r="BUI18" s="99"/>
      <c r="BUJ18" s="99"/>
      <c r="BUK18" s="99"/>
      <c r="BUL18" s="99"/>
      <c r="BUM18" s="99"/>
      <c r="BUN18" s="99"/>
      <c r="BUO18" s="99"/>
      <c r="BUP18" s="99"/>
      <c r="BUQ18" s="99"/>
      <c r="BUR18" s="99"/>
      <c r="BUS18" s="99"/>
      <c r="BUT18" s="99"/>
      <c r="BUU18" s="99"/>
      <c r="BUV18" s="99"/>
      <c r="BUW18" s="99"/>
      <c r="BUX18" s="99"/>
      <c r="BUY18" s="99"/>
      <c r="BUZ18" s="99"/>
      <c r="BVA18" s="99"/>
      <c r="BVB18" s="99"/>
      <c r="BVC18" s="99"/>
      <c r="BVD18" s="99"/>
      <c r="BVE18" s="99"/>
      <c r="BVF18" s="99"/>
      <c r="BVG18" s="99"/>
      <c r="BVH18" s="99"/>
      <c r="BVI18" s="99"/>
      <c r="BVJ18" s="99"/>
      <c r="BVK18" s="99"/>
      <c r="BVL18" s="99"/>
      <c r="BVM18" s="99"/>
      <c r="BVN18" s="99"/>
      <c r="BVO18" s="99"/>
      <c r="BVP18" s="99"/>
      <c r="BVQ18" s="99"/>
      <c r="BVR18" s="99"/>
      <c r="BVS18" s="99"/>
      <c r="BVT18" s="99"/>
      <c r="BVU18" s="99"/>
      <c r="BVV18" s="99"/>
      <c r="BVW18" s="99"/>
      <c r="BVX18" s="99"/>
      <c r="BVY18" s="99"/>
      <c r="BVZ18" s="99"/>
      <c r="BWA18" s="99"/>
      <c r="BWB18" s="99"/>
      <c r="BWC18" s="99"/>
      <c r="BWD18" s="99"/>
      <c r="BWE18" s="99"/>
      <c r="BWF18" s="99"/>
      <c r="BWG18" s="99"/>
      <c r="BWH18" s="99"/>
      <c r="BWI18" s="99"/>
      <c r="BWJ18" s="99"/>
      <c r="BWK18" s="99"/>
      <c r="BWL18" s="99"/>
      <c r="BWM18" s="99"/>
      <c r="BWN18" s="99"/>
      <c r="BWO18" s="99"/>
      <c r="BWP18" s="99"/>
      <c r="BWQ18" s="99"/>
      <c r="BWR18" s="99"/>
      <c r="BWS18" s="99"/>
      <c r="BWT18" s="99"/>
      <c r="BWU18" s="99"/>
      <c r="BWV18" s="99"/>
      <c r="BWW18" s="99"/>
      <c r="BWX18" s="99"/>
      <c r="BWY18" s="99"/>
      <c r="BWZ18" s="99"/>
      <c r="BXA18" s="99"/>
      <c r="BXB18" s="99"/>
      <c r="BXC18" s="99"/>
      <c r="BXD18" s="99"/>
      <c r="BXE18" s="99"/>
      <c r="BXF18" s="99"/>
      <c r="BXG18" s="99"/>
      <c r="BXH18" s="99"/>
      <c r="BXI18" s="99"/>
      <c r="BXJ18" s="99"/>
      <c r="BXK18" s="99"/>
      <c r="BXL18" s="99"/>
      <c r="BXM18" s="99"/>
      <c r="BXN18" s="99"/>
      <c r="BXO18" s="99"/>
      <c r="BXP18" s="99"/>
      <c r="BXQ18" s="99"/>
      <c r="BXR18" s="99"/>
      <c r="BXS18" s="99"/>
      <c r="BXT18" s="99"/>
      <c r="BXU18" s="99"/>
      <c r="BXV18" s="99"/>
      <c r="BXW18" s="99"/>
      <c r="BXX18" s="99"/>
      <c r="BXY18" s="99"/>
      <c r="BXZ18" s="99"/>
      <c r="BYA18" s="99"/>
      <c r="BYB18" s="99"/>
      <c r="BYC18" s="99"/>
      <c r="BYD18" s="99"/>
      <c r="BYE18" s="99"/>
      <c r="BYF18" s="99"/>
      <c r="BYG18" s="99"/>
      <c r="BYH18" s="99"/>
      <c r="BYI18" s="99"/>
      <c r="BYJ18" s="99"/>
      <c r="BYK18" s="99"/>
      <c r="BYL18" s="99"/>
      <c r="BYM18" s="99"/>
      <c r="BYN18" s="99"/>
      <c r="BYO18" s="99"/>
      <c r="BYP18" s="99"/>
      <c r="BYQ18" s="99"/>
      <c r="BYR18" s="99"/>
      <c r="BYS18" s="99"/>
      <c r="BYT18" s="99"/>
      <c r="BYU18" s="99"/>
      <c r="BYV18" s="99"/>
      <c r="BYW18" s="99"/>
      <c r="BYX18" s="99"/>
      <c r="BYY18" s="99"/>
      <c r="BYZ18" s="99"/>
      <c r="BZA18" s="99"/>
      <c r="BZB18" s="99"/>
      <c r="BZC18" s="99"/>
      <c r="BZD18" s="99"/>
      <c r="BZE18" s="99"/>
      <c r="BZF18" s="99"/>
      <c r="BZG18" s="99"/>
      <c r="BZH18" s="99"/>
      <c r="BZI18" s="99"/>
      <c r="BZJ18" s="99"/>
      <c r="BZK18" s="99"/>
      <c r="BZL18" s="99"/>
      <c r="BZM18" s="99"/>
      <c r="BZN18" s="99"/>
      <c r="BZO18" s="99"/>
      <c r="BZP18" s="99"/>
      <c r="BZQ18" s="99"/>
      <c r="BZR18" s="99"/>
      <c r="BZS18" s="99"/>
      <c r="BZT18" s="99"/>
      <c r="BZU18" s="99"/>
      <c r="BZV18" s="99"/>
      <c r="BZW18" s="99"/>
      <c r="BZX18" s="99"/>
      <c r="BZY18" s="99"/>
      <c r="BZZ18" s="99"/>
      <c r="CAA18" s="99"/>
      <c r="CAB18" s="99"/>
      <c r="CAC18" s="99"/>
      <c r="CAD18" s="99"/>
      <c r="CAE18" s="99"/>
      <c r="CAF18" s="99"/>
      <c r="CAG18" s="99"/>
      <c r="CAH18" s="99"/>
      <c r="CAI18" s="99"/>
      <c r="CAJ18" s="99"/>
      <c r="CAK18" s="99"/>
      <c r="CAL18" s="99"/>
      <c r="CAM18" s="99"/>
      <c r="CAN18" s="99"/>
      <c r="CAO18" s="99"/>
      <c r="CAP18" s="99"/>
      <c r="CAQ18" s="99"/>
      <c r="CAR18" s="99"/>
      <c r="CAS18" s="99"/>
      <c r="CAT18" s="99"/>
      <c r="CAU18" s="99"/>
      <c r="CAV18" s="99"/>
      <c r="CAW18" s="99"/>
      <c r="CAX18" s="99"/>
      <c r="CAY18" s="99"/>
      <c r="CAZ18" s="99"/>
      <c r="CBA18" s="99"/>
      <c r="CBB18" s="99"/>
      <c r="CBC18" s="99"/>
      <c r="CBD18" s="99"/>
      <c r="CBE18" s="99"/>
      <c r="CBF18" s="99"/>
      <c r="CBG18" s="99"/>
      <c r="CBH18" s="99"/>
      <c r="CBI18" s="99"/>
      <c r="CBJ18" s="99"/>
      <c r="CBK18" s="99"/>
      <c r="CBL18" s="99"/>
      <c r="CBM18" s="99"/>
      <c r="CBN18" s="99"/>
      <c r="CBO18" s="99"/>
      <c r="CBP18" s="99"/>
      <c r="CBQ18" s="99"/>
      <c r="CBR18" s="99"/>
      <c r="CBS18" s="99"/>
      <c r="CBT18" s="99"/>
      <c r="CBU18" s="99"/>
      <c r="CBV18" s="99"/>
      <c r="CBW18" s="99"/>
      <c r="CBX18" s="99"/>
      <c r="CBY18" s="99"/>
      <c r="CBZ18" s="99"/>
      <c r="CCA18" s="99"/>
      <c r="CCB18" s="99"/>
      <c r="CCC18" s="99"/>
      <c r="CCD18" s="99"/>
      <c r="CCE18" s="99"/>
      <c r="CCF18" s="99"/>
      <c r="CCG18" s="99"/>
      <c r="CCH18" s="99"/>
      <c r="CCI18" s="99"/>
      <c r="CCJ18" s="99"/>
      <c r="CCK18" s="99"/>
      <c r="CCL18" s="99"/>
      <c r="CCM18" s="99"/>
      <c r="CCN18" s="99"/>
      <c r="CCO18" s="99"/>
      <c r="CCP18" s="99"/>
      <c r="CCQ18" s="99"/>
      <c r="CCR18" s="99"/>
      <c r="CCS18" s="99"/>
      <c r="CCT18" s="99"/>
      <c r="CCU18" s="99"/>
      <c r="CCV18" s="99"/>
      <c r="CCW18" s="99"/>
      <c r="CCX18" s="99"/>
      <c r="CCY18" s="99"/>
      <c r="CCZ18" s="99"/>
      <c r="CDA18" s="99"/>
      <c r="CDB18" s="99"/>
      <c r="CDC18" s="99"/>
      <c r="CDD18" s="99"/>
      <c r="CDE18" s="99"/>
      <c r="CDF18" s="99"/>
      <c r="CDG18" s="99"/>
      <c r="CDH18" s="99"/>
      <c r="CDI18" s="99"/>
      <c r="CDJ18" s="99"/>
      <c r="CDK18" s="99"/>
      <c r="CDL18" s="99"/>
      <c r="CDM18" s="99"/>
      <c r="CDN18" s="99"/>
      <c r="CDO18" s="99"/>
      <c r="CDP18" s="99"/>
      <c r="CDQ18" s="99"/>
      <c r="CDR18" s="99"/>
      <c r="CDS18" s="99"/>
      <c r="CDT18" s="99"/>
      <c r="CDU18" s="99"/>
      <c r="CDV18" s="99"/>
      <c r="CDW18" s="99"/>
      <c r="CDX18" s="99"/>
      <c r="CDY18" s="99"/>
      <c r="CDZ18" s="99"/>
      <c r="CEA18" s="99"/>
      <c r="CEB18" s="99"/>
      <c r="CEC18" s="99"/>
      <c r="CED18" s="99"/>
      <c r="CEE18" s="99"/>
      <c r="CEF18" s="99"/>
      <c r="CEG18" s="99"/>
      <c r="CEH18" s="99"/>
      <c r="CEI18" s="99"/>
      <c r="CEJ18" s="99"/>
      <c r="CEK18" s="99"/>
      <c r="CEL18" s="99"/>
      <c r="CEM18" s="99"/>
      <c r="CEN18" s="99"/>
      <c r="CEO18" s="99"/>
      <c r="CEP18" s="99"/>
      <c r="CEQ18" s="99"/>
      <c r="CER18" s="99"/>
      <c r="CES18" s="99"/>
      <c r="CET18" s="99"/>
      <c r="CEU18" s="99"/>
      <c r="CEV18" s="99"/>
      <c r="CEW18" s="99"/>
      <c r="CEX18" s="99"/>
      <c r="CEY18" s="99"/>
      <c r="CEZ18" s="99"/>
      <c r="CFA18" s="99"/>
      <c r="CFB18" s="99"/>
      <c r="CFC18" s="99"/>
      <c r="CFD18" s="99"/>
      <c r="CFE18" s="99"/>
      <c r="CFF18" s="99"/>
      <c r="CFG18" s="99"/>
      <c r="CFH18" s="99"/>
      <c r="CFI18" s="99"/>
      <c r="CFJ18" s="99"/>
      <c r="CFK18" s="99"/>
      <c r="CFL18" s="99"/>
      <c r="CFM18" s="99"/>
      <c r="CFN18" s="99"/>
      <c r="CFO18" s="99"/>
      <c r="CFP18" s="99"/>
      <c r="CFQ18" s="99"/>
      <c r="CFR18" s="99"/>
      <c r="CFS18" s="99"/>
      <c r="CFT18" s="99"/>
      <c r="CFU18" s="99"/>
      <c r="CFV18" s="99"/>
      <c r="CFW18" s="99"/>
      <c r="CFX18" s="99"/>
      <c r="CFY18" s="99"/>
      <c r="CFZ18" s="99"/>
      <c r="CGA18" s="99"/>
      <c r="CGB18" s="99"/>
      <c r="CGC18" s="99"/>
      <c r="CGD18" s="99"/>
      <c r="CGE18" s="99"/>
      <c r="CGF18" s="99"/>
      <c r="CGG18" s="99"/>
      <c r="CGH18" s="99"/>
      <c r="CGI18" s="99"/>
      <c r="CGJ18" s="99"/>
      <c r="CGK18" s="99"/>
      <c r="CGL18" s="99"/>
      <c r="CGM18" s="99"/>
      <c r="CGN18" s="99"/>
      <c r="CGO18" s="99"/>
      <c r="CGP18" s="99"/>
      <c r="CGQ18" s="99"/>
      <c r="CGR18" s="99"/>
      <c r="CGS18" s="99"/>
      <c r="CGT18" s="99"/>
      <c r="CGU18" s="99"/>
      <c r="CGV18" s="99"/>
      <c r="CGW18" s="99"/>
      <c r="CGX18" s="99"/>
      <c r="CGY18" s="99"/>
      <c r="CGZ18" s="99"/>
      <c r="CHA18" s="99"/>
      <c r="CHB18" s="99"/>
      <c r="CHC18" s="99"/>
      <c r="CHD18" s="99"/>
      <c r="CHE18" s="99"/>
      <c r="CHF18" s="99"/>
      <c r="CHG18" s="99"/>
      <c r="CHH18" s="99"/>
      <c r="CHI18" s="99"/>
      <c r="CHJ18" s="99"/>
      <c r="CHK18" s="99"/>
      <c r="CHL18" s="99"/>
      <c r="CHM18" s="99"/>
      <c r="CHN18" s="99"/>
      <c r="CHO18" s="99"/>
      <c r="CHP18" s="99"/>
      <c r="CHQ18" s="99"/>
      <c r="CHR18" s="99"/>
      <c r="CHS18" s="99"/>
      <c r="CHT18" s="99"/>
      <c r="CHU18" s="99"/>
      <c r="CHV18" s="99"/>
      <c r="CHW18" s="99"/>
      <c r="CHX18" s="99"/>
      <c r="CHY18" s="99"/>
      <c r="CHZ18" s="99"/>
      <c r="CIA18" s="99"/>
      <c r="CIB18" s="99"/>
      <c r="CIC18" s="99"/>
      <c r="CID18" s="99"/>
      <c r="CIE18" s="99"/>
      <c r="CIF18" s="99"/>
      <c r="CIG18" s="99"/>
      <c r="CIH18" s="99"/>
      <c r="CII18" s="99"/>
      <c r="CIJ18" s="99"/>
      <c r="CIK18" s="99"/>
      <c r="CIL18" s="99"/>
      <c r="CIM18" s="99"/>
      <c r="CIN18" s="99"/>
      <c r="CIO18" s="99"/>
      <c r="CIP18" s="99"/>
      <c r="CIQ18" s="99"/>
      <c r="CIR18" s="99"/>
      <c r="CIS18" s="99"/>
      <c r="CIT18" s="99"/>
      <c r="CIU18" s="99"/>
      <c r="CIV18" s="99"/>
      <c r="CIW18" s="99"/>
      <c r="CIX18" s="99"/>
      <c r="CIY18" s="99"/>
      <c r="CIZ18" s="99"/>
      <c r="CJA18" s="99"/>
      <c r="CJB18" s="99"/>
      <c r="CJC18" s="99"/>
      <c r="CJD18" s="99"/>
      <c r="CJE18" s="99"/>
      <c r="CJF18" s="99"/>
      <c r="CJG18" s="99"/>
      <c r="CJH18" s="99"/>
      <c r="CJI18" s="99"/>
      <c r="CJJ18" s="99"/>
      <c r="CJK18" s="99"/>
      <c r="CJL18" s="99"/>
      <c r="CJM18" s="99"/>
      <c r="CJN18" s="99"/>
      <c r="CJO18" s="99"/>
      <c r="CJP18" s="99"/>
      <c r="CJQ18" s="99"/>
      <c r="CJR18" s="99"/>
      <c r="CJS18" s="99"/>
      <c r="CJT18" s="99"/>
      <c r="CJU18" s="99"/>
      <c r="CJV18" s="99"/>
      <c r="CJW18" s="99"/>
      <c r="CJX18" s="99"/>
      <c r="CJY18" s="99"/>
      <c r="CJZ18" s="99"/>
      <c r="CKA18" s="99"/>
      <c r="CKB18" s="99"/>
      <c r="CKC18" s="99"/>
      <c r="CKD18" s="99"/>
      <c r="CKE18" s="99"/>
      <c r="CKF18" s="99"/>
      <c r="CKG18" s="99"/>
      <c r="CKH18" s="99"/>
      <c r="CKI18" s="99"/>
      <c r="CKJ18" s="99"/>
      <c r="CKK18" s="99"/>
      <c r="CKL18" s="99"/>
      <c r="CKM18" s="99"/>
      <c r="CKN18" s="99"/>
      <c r="CKO18" s="99"/>
      <c r="CKP18" s="99"/>
      <c r="CKQ18" s="99"/>
      <c r="CKR18" s="99"/>
      <c r="CKS18" s="99"/>
      <c r="CKT18" s="99"/>
      <c r="CKU18" s="99"/>
      <c r="CKV18" s="99"/>
      <c r="CKW18" s="99"/>
      <c r="CKX18" s="99"/>
      <c r="CKY18" s="99"/>
      <c r="CKZ18" s="99"/>
      <c r="CLA18" s="99"/>
      <c r="CLB18" s="99"/>
      <c r="CLC18" s="99"/>
      <c r="CLD18" s="99"/>
      <c r="CLE18" s="99"/>
      <c r="CLF18" s="99"/>
      <c r="CLG18" s="99"/>
      <c r="CLH18" s="99"/>
      <c r="CLI18" s="99"/>
      <c r="CLJ18" s="99"/>
      <c r="CLK18" s="99"/>
      <c r="CLL18" s="99"/>
      <c r="CLM18" s="99"/>
      <c r="CLN18" s="99"/>
      <c r="CLO18" s="99"/>
      <c r="CLP18" s="99"/>
      <c r="CLQ18" s="99"/>
      <c r="CLR18" s="99"/>
      <c r="CLS18" s="99"/>
      <c r="CLT18" s="99"/>
      <c r="CLU18" s="99"/>
      <c r="CLV18" s="99"/>
      <c r="CLW18" s="99"/>
      <c r="CLX18" s="99"/>
      <c r="CLY18" s="99"/>
      <c r="CLZ18" s="99"/>
      <c r="CMA18" s="99"/>
      <c r="CMB18" s="99"/>
      <c r="CMC18" s="99"/>
      <c r="CMD18" s="99"/>
      <c r="CME18" s="99"/>
      <c r="CMF18" s="99"/>
      <c r="CMG18" s="99"/>
      <c r="CMH18" s="99"/>
      <c r="CMI18" s="99"/>
      <c r="CMJ18" s="99"/>
      <c r="CMK18" s="99"/>
      <c r="CML18" s="99"/>
      <c r="CMM18" s="99"/>
      <c r="CMN18" s="99"/>
      <c r="CMO18" s="99"/>
      <c r="CMP18" s="99"/>
      <c r="CMQ18" s="99"/>
      <c r="CMR18" s="99"/>
      <c r="CMS18" s="99"/>
      <c r="CMT18" s="99"/>
      <c r="CMU18" s="99"/>
      <c r="CMV18" s="99"/>
      <c r="CMW18" s="99"/>
      <c r="CMX18" s="99"/>
      <c r="CMY18" s="99"/>
      <c r="CMZ18" s="99"/>
      <c r="CNA18" s="99"/>
      <c r="CNB18" s="99"/>
      <c r="CNC18" s="99"/>
      <c r="CND18" s="99"/>
      <c r="CNE18" s="99"/>
      <c r="CNF18" s="99"/>
      <c r="CNG18" s="99"/>
      <c r="CNH18" s="99"/>
      <c r="CNI18" s="99"/>
      <c r="CNJ18" s="99"/>
      <c r="CNK18" s="99"/>
      <c r="CNL18" s="99"/>
      <c r="CNM18" s="99"/>
      <c r="CNN18" s="99"/>
      <c r="CNO18" s="99"/>
      <c r="CNP18" s="99"/>
      <c r="CNQ18" s="99"/>
      <c r="CNR18" s="99"/>
      <c r="CNS18" s="99"/>
      <c r="CNT18" s="99"/>
      <c r="CNU18" s="99"/>
      <c r="CNV18" s="99"/>
      <c r="CNW18" s="99"/>
      <c r="CNX18" s="99"/>
      <c r="CNY18" s="99"/>
      <c r="CNZ18" s="99"/>
      <c r="COA18" s="99"/>
      <c r="COB18" s="99"/>
      <c r="COC18" s="99"/>
      <c r="COD18" s="99"/>
      <c r="COE18" s="99"/>
      <c r="COF18" s="99"/>
      <c r="COG18" s="99"/>
      <c r="COH18" s="99"/>
      <c r="COI18" s="99"/>
      <c r="COJ18" s="99"/>
      <c r="COK18" s="99"/>
      <c r="COL18" s="99"/>
      <c r="COM18" s="99"/>
      <c r="CON18" s="99"/>
      <c r="COO18" s="99"/>
      <c r="COP18" s="99"/>
      <c r="COQ18" s="99"/>
      <c r="COR18" s="99"/>
      <c r="COS18" s="99"/>
      <c r="COT18" s="99"/>
      <c r="COU18" s="99"/>
      <c r="COV18" s="99"/>
      <c r="COW18" s="99"/>
      <c r="COX18" s="99"/>
      <c r="COY18" s="99"/>
      <c r="COZ18" s="99"/>
      <c r="CPA18" s="99"/>
      <c r="CPB18" s="99"/>
      <c r="CPC18" s="99"/>
      <c r="CPD18" s="99"/>
      <c r="CPE18" s="99"/>
      <c r="CPF18" s="99"/>
      <c r="CPG18" s="99"/>
      <c r="CPH18" s="99"/>
      <c r="CPI18" s="99"/>
      <c r="CPJ18" s="99"/>
      <c r="CPK18" s="99"/>
      <c r="CPL18" s="99"/>
      <c r="CPM18" s="99"/>
      <c r="CPN18" s="99"/>
      <c r="CPO18" s="99"/>
      <c r="CPP18" s="99"/>
      <c r="CPQ18" s="99"/>
      <c r="CPR18" s="99"/>
      <c r="CPS18" s="99"/>
      <c r="CPT18" s="99"/>
      <c r="CPU18" s="99"/>
      <c r="CPV18" s="99"/>
      <c r="CPW18" s="99"/>
      <c r="CPX18" s="99"/>
      <c r="CPY18" s="99"/>
      <c r="CPZ18" s="99"/>
      <c r="CQA18" s="99"/>
      <c r="CQB18" s="99"/>
      <c r="CQC18" s="99"/>
      <c r="CQD18" s="99"/>
      <c r="CQE18" s="99"/>
      <c r="CQF18" s="99"/>
      <c r="CQG18" s="99"/>
      <c r="CQH18" s="99"/>
      <c r="CQI18" s="99"/>
      <c r="CQJ18" s="99"/>
      <c r="CQK18" s="99"/>
      <c r="CQL18" s="99"/>
      <c r="CQM18" s="99"/>
      <c r="CQN18" s="99"/>
      <c r="CQO18" s="99"/>
      <c r="CQP18" s="99"/>
      <c r="CQQ18" s="99"/>
      <c r="CQR18" s="99"/>
      <c r="CQS18" s="99"/>
      <c r="CQT18" s="99"/>
      <c r="CQU18" s="99"/>
      <c r="CQV18" s="99"/>
      <c r="CQW18" s="99"/>
      <c r="CQX18" s="99"/>
      <c r="CQY18" s="99"/>
      <c r="CQZ18" s="99"/>
      <c r="CRA18" s="99"/>
      <c r="CRB18" s="99"/>
      <c r="CRC18" s="99"/>
      <c r="CRD18" s="99"/>
      <c r="CRE18" s="99"/>
      <c r="CRF18" s="99"/>
      <c r="CRG18" s="99"/>
      <c r="CRH18" s="99"/>
      <c r="CRI18" s="99"/>
      <c r="CRJ18" s="99"/>
      <c r="CRK18" s="99"/>
      <c r="CRL18" s="99"/>
      <c r="CRM18" s="99"/>
      <c r="CRN18" s="99"/>
      <c r="CRO18" s="99"/>
      <c r="CRP18" s="99"/>
      <c r="CRQ18" s="99"/>
      <c r="CRR18" s="99"/>
      <c r="CRS18" s="99"/>
      <c r="CRT18" s="99"/>
      <c r="CRU18" s="99"/>
      <c r="CRV18" s="99"/>
      <c r="CRW18" s="99"/>
      <c r="CRX18" s="99"/>
      <c r="CRY18" s="99"/>
      <c r="CRZ18" s="99"/>
      <c r="CSA18" s="99"/>
      <c r="CSB18" s="99"/>
      <c r="CSC18" s="99"/>
      <c r="CSD18" s="99"/>
      <c r="CSE18" s="99"/>
      <c r="CSF18" s="99"/>
      <c r="CSG18" s="99"/>
      <c r="CSH18" s="99"/>
      <c r="CSI18" s="99"/>
      <c r="CSJ18" s="99"/>
      <c r="CSK18" s="99"/>
      <c r="CSL18" s="99"/>
      <c r="CSM18" s="99"/>
      <c r="CSN18" s="99"/>
      <c r="CSO18" s="99"/>
      <c r="CSP18" s="99"/>
      <c r="CSQ18" s="99"/>
      <c r="CSR18" s="99"/>
      <c r="CSS18" s="99"/>
      <c r="CST18" s="99"/>
      <c r="CSU18" s="99"/>
      <c r="CSV18" s="99"/>
      <c r="CSW18" s="99"/>
      <c r="CSX18" s="99"/>
      <c r="CSY18" s="99"/>
      <c r="CSZ18" s="99"/>
      <c r="CTA18" s="99"/>
      <c r="CTB18" s="99"/>
      <c r="CTC18" s="99"/>
      <c r="CTD18" s="99"/>
      <c r="CTE18" s="99"/>
      <c r="CTF18" s="99"/>
      <c r="CTG18" s="99"/>
      <c r="CTH18" s="99"/>
      <c r="CTI18" s="99"/>
      <c r="CTJ18" s="99"/>
      <c r="CTK18" s="99"/>
      <c r="CTL18" s="99"/>
      <c r="CTM18" s="99"/>
      <c r="CTN18" s="99"/>
      <c r="CTO18" s="99"/>
      <c r="CTP18" s="99"/>
      <c r="CTQ18" s="99"/>
      <c r="CTR18" s="99"/>
      <c r="CTS18" s="99"/>
      <c r="CTT18" s="99"/>
      <c r="CTU18" s="99"/>
      <c r="CTV18" s="99"/>
      <c r="CTW18" s="99"/>
      <c r="CTX18" s="99"/>
      <c r="CTY18" s="99"/>
      <c r="CTZ18" s="99"/>
      <c r="CUA18" s="99"/>
      <c r="CUB18" s="99"/>
      <c r="CUC18" s="99"/>
      <c r="CUD18" s="99"/>
      <c r="CUE18" s="99"/>
      <c r="CUF18" s="99"/>
      <c r="CUG18" s="99"/>
      <c r="CUH18" s="99"/>
      <c r="CUI18" s="99"/>
      <c r="CUJ18" s="99"/>
      <c r="CUK18" s="99"/>
      <c r="CUL18" s="99"/>
      <c r="CUM18" s="99"/>
      <c r="CUN18" s="99"/>
      <c r="CUO18" s="99"/>
      <c r="CUP18" s="99"/>
      <c r="CUQ18" s="99"/>
      <c r="CUR18" s="99"/>
      <c r="CUS18" s="99"/>
      <c r="CUT18" s="99"/>
      <c r="CUU18" s="99"/>
      <c r="CUV18" s="99"/>
      <c r="CUW18" s="99"/>
      <c r="CUX18" s="99"/>
      <c r="CUY18" s="99"/>
      <c r="CUZ18" s="99"/>
      <c r="CVA18" s="99"/>
      <c r="CVB18" s="99"/>
      <c r="CVC18" s="99"/>
      <c r="CVD18" s="99"/>
      <c r="CVE18" s="99"/>
      <c r="CVF18" s="99"/>
      <c r="CVG18" s="99"/>
      <c r="CVH18" s="99"/>
      <c r="CVI18" s="99"/>
      <c r="CVJ18" s="99"/>
      <c r="CVK18" s="99"/>
      <c r="CVL18" s="99"/>
      <c r="CVM18" s="99"/>
      <c r="CVN18" s="99"/>
      <c r="CVO18" s="99"/>
      <c r="CVP18" s="99"/>
      <c r="CVQ18" s="99"/>
      <c r="CVR18" s="99"/>
      <c r="CVS18" s="99"/>
      <c r="CVT18" s="99"/>
      <c r="CVU18" s="99"/>
      <c r="CVV18" s="99"/>
      <c r="CVW18" s="99"/>
      <c r="CVX18" s="99"/>
      <c r="CVY18" s="99"/>
      <c r="CVZ18" s="99"/>
      <c r="CWA18" s="99"/>
      <c r="CWB18" s="99"/>
      <c r="CWC18" s="99"/>
      <c r="CWD18" s="99"/>
      <c r="CWE18" s="99"/>
      <c r="CWF18" s="99"/>
      <c r="CWG18" s="99"/>
      <c r="CWH18" s="99"/>
      <c r="CWI18" s="99"/>
      <c r="CWJ18" s="99"/>
      <c r="CWK18" s="99"/>
      <c r="CWL18" s="99"/>
      <c r="CWM18" s="99"/>
      <c r="CWN18" s="99"/>
      <c r="CWO18" s="99"/>
      <c r="CWP18" s="99"/>
      <c r="CWQ18" s="99"/>
      <c r="CWR18" s="99"/>
      <c r="CWS18" s="99"/>
      <c r="CWT18" s="99"/>
      <c r="CWU18" s="99"/>
      <c r="CWV18" s="99"/>
      <c r="CWW18" s="99"/>
      <c r="CWX18" s="99"/>
      <c r="CWY18" s="99"/>
      <c r="CWZ18" s="99"/>
      <c r="CXA18" s="99"/>
      <c r="CXB18" s="99"/>
      <c r="CXC18" s="99"/>
      <c r="CXD18" s="99"/>
      <c r="CXE18" s="99"/>
      <c r="CXF18" s="99"/>
      <c r="CXG18" s="99"/>
      <c r="CXH18" s="99"/>
      <c r="CXI18" s="99"/>
      <c r="CXJ18" s="99"/>
      <c r="CXK18" s="99"/>
      <c r="CXL18" s="99"/>
      <c r="CXM18" s="99"/>
      <c r="CXN18" s="99"/>
      <c r="CXO18" s="99"/>
      <c r="CXP18" s="99"/>
      <c r="CXQ18" s="99"/>
      <c r="CXR18" s="99"/>
      <c r="CXS18" s="99"/>
      <c r="CXT18" s="99"/>
      <c r="CXU18" s="99"/>
      <c r="CXV18" s="99"/>
      <c r="CXW18" s="99"/>
      <c r="CXX18" s="99"/>
      <c r="CXY18" s="99"/>
      <c r="CXZ18" s="99"/>
      <c r="CYA18" s="99"/>
      <c r="CYB18" s="99"/>
      <c r="CYC18" s="99"/>
      <c r="CYD18" s="99"/>
      <c r="CYE18" s="99"/>
      <c r="CYF18" s="99"/>
      <c r="CYG18" s="99"/>
      <c r="CYH18" s="99"/>
      <c r="CYI18" s="99"/>
      <c r="CYJ18" s="99"/>
      <c r="CYK18" s="99"/>
      <c r="CYL18" s="99"/>
      <c r="CYM18" s="99"/>
      <c r="CYN18" s="99"/>
      <c r="CYO18" s="99"/>
      <c r="CYP18" s="99"/>
      <c r="CYQ18" s="99"/>
      <c r="CYR18" s="99"/>
      <c r="CYS18" s="99"/>
      <c r="CYT18" s="99"/>
      <c r="CYU18" s="99"/>
      <c r="CYV18" s="99"/>
      <c r="CYW18" s="99"/>
      <c r="CYX18" s="99"/>
      <c r="CYY18" s="99"/>
      <c r="CYZ18" s="99"/>
      <c r="CZA18" s="99"/>
      <c r="CZB18" s="99"/>
      <c r="CZC18" s="99"/>
      <c r="CZD18" s="99"/>
      <c r="CZE18" s="99"/>
      <c r="CZF18" s="99"/>
      <c r="CZG18" s="99"/>
      <c r="CZH18" s="99"/>
      <c r="CZI18" s="99"/>
      <c r="CZJ18" s="99"/>
      <c r="CZK18" s="99"/>
      <c r="CZL18" s="99"/>
      <c r="CZM18" s="99"/>
      <c r="CZN18" s="99"/>
      <c r="CZO18" s="99"/>
      <c r="CZP18" s="99"/>
      <c r="CZQ18" s="99"/>
      <c r="CZR18" s="99"/>
      <c r="CZS18" s="99"/>
      <c r="CZT18" s="99"/>
      <c r="CZU18" s="99"/>
      <c r="CZV18" s="99"/>
      <c r="CZW18" s="99"/>
      <c r="CZX18" s="99"/>
      <c r="CZY18" s="99"/>
      <c r="CZZ18" s="99"/>
      <c r="DAA18" s="99"/>
      <c r="DAB18" s="99"/>
      <c r="DAC18" s="99"/>
      <c r="DAD18" s="99"/>
      <c r="DAE18" s="99"/>
      <c r="DAF18" s="99"/>
      <c r="DAG18" s="99"/>
      <c r="DAH18" s="99"/>
      <c r="DAI18" s="99"/>
      <c r="DAJ18" s="99"/>
      <c r="DAK18" s="99"/>
      <c r="DAL18" s="99"/>
      <c r="DAM18" s="99"/>
      <c r="DAN18" s="99"/>
      <c r="DAO18" s="99"/>
      <c r="DAP18" s="99"/>
      <c r="DAQ18" s="99"/>
      <c r="DAR18" s="99"/>
      <c r="DAS18" s="99"/>
      <c r="DAT18" s="99"/>
      <c r="DAU18" s="99"/>
      <c r="DAV18" s="99"/>
      <c r="DAW18" s="99"/>
      <c r="DAX18" s="99"/>
      <c r="DAY18" s="99"/>
      <c r="DAZ18" s="99"/>
      <c r="DBA18" s="99"/>
      <c r="DBB18" s="99"/>
      <c r="DBC18" s="99"/>
      <c r="DBD18" s="99"/>
      <c r="DBE18" s="99"/>
      <c r="DBF18" s="99"/>
      <c r="DBG18" s="99"/>
      <c r="DBH18" s="99"/>
      <c r="DBI18" s="99"/>
      <c r="DBJ18" s="99"/>
      <c r="DBK18" s="99"/>
      <c r="DBL18" s="99"/>
      <c r="DBM18" s="99"/>
      <c r="DBN18" s="99"/>
      <c r="DBO18" s="99"/>
      <c r="DBP18" s="99"/>
      <c r="DBQ18" s="99"/>
      <c r="DBR18" s="99"/>
      <c r="DBS18" s="99"/>
      <c r="DBT18" s="99"/>
      <c r="DBU18" s="99"/>
      <c r="DBV18" s="99"/>
      <c r="DBW18" s="99"/>
      <c r="DBX18" s="99"/>
      <c r="DBY18" s="99"/>
      <c r="DBZ18" s="99"/>
      <c r="DCA18" s="99"/>
      <c r="DCB18" s="99"/>
      <c r="DCC18" s="99"/>
      <c r="DCD18" s="99"/>
      <c r="DCE18" s="99"/>
      <c r="DCF18" s="99"/>
      <c r="DCG18" s="99"/>
      <c r="DCH18" s="99"/>
      <c r="DCI18" s="99"/>
      <c r="DCJ18" s="99"/>
      <c r="DCK18" s="99"/>
      <c r="DCL18" s="99"/>
      <c r="DCM18" s="99"/>
      <c r="DCN18" s="99"/>
      <c r="DCO18" s="99"/>
      <c r="DCP18" s="99"/>
      <c r="DCQ18" s="99"/>
      <c r="DCR18" s="99"/>
      <c r="DCS18" s="99"/>
      <c r="DCT18" s="99"/>
      <c r="DCU18" s="99"/>
      <c r="DCV18" s="99"/>
      <c r="DCW18" s="99"/>
      <c r="DCX18" s="99"/>
      <c r="DCY18" s="99"/>
      <c r="DCZ18" s="99"/>
      <c r="DDA18" s="99"/>
      <c r="DDB18" s="99"/>
      <c r="DDC18" s="99"/>
      <c r="DDD18" s="99"/>
      <c r="DDE18" s="99"/>
      <c r="DDF18" s="99"/>
      <c r="DDG18" s="99"/>
      <c r="DDH18" s="99"/>
      <c r="DDI18" s="99"/>
      <c r="DDJ18" s="99"/>
      <c r="DDK18" s="99"/>
      <c r="DDL18" s="99"/>
      <c r="DDM18" s="99"/>
      <c r="DDN18" s="99"/>
      <c r="DDO18" s="99"/>
      <c r="DDP18" s="99"/>
      <c r="DDQ18" s="99"/>
      <c r="DDR18" s="99"/>
      <c r="DDS18" s="99"/>
      <c r="DDT18" s="99"/>
      <c r="DDU18" s="99"/>
      <c r="DDV18" s="99"/>
      <c r="DDW18" s="99"/>
      <c r="DDX18" s="99"/>
      <c r="DDY18" s="99"/>
      <c r="DDZ18" s="99"/>
      <c r="DEA18" s="99"/>
      <c r="DEB18" s="99"/>
      <c r="DEC18" s="99"/>
      <c r="DED18" s="99"/>
      <c r="DEE18" s="99"/>
      <c r="DEF18" s="99"/>
      <c r="DEG18" s="99"/>
      <c r="DEH18" s="99"/>
      <c r="DEI18" s="99"/>
      <c r="DEJ18" s="99"/>
      <c r="DEK18" s="99"/>
      <c r="DEL18" s="99"/>
      <c r="DEM18" s="99"/>
      <c r="DEN18" s="99"/>
      <c r="DEO18" s="99"/>
      <c r="DEP18" s="99"/>
      <c r="DEQ18" s="99"/>
      <c r="DER18" s="99"/>
      <c r="DES18" s="99"/>
      <c r="DET18" s="99"/>
      <c r="DEU18" s="99"/>
      <c r="DEV18" s="99"/>
      <c r="DEW18" s="99"/>
      <c r="DEX18" s="99"/>
      <c r="DEY18" s="99"/>
      <c r="DEZ18" s="99"/>
      <c r="DFA18" s="99"/>
      <c r="DFB18" s="99"/>
      <c r="DFC18" s="99"/>
      <c r="DFD18" s="99"/>
      <c r="DFE18" s="99"/>
      <c r="DFF18" s="99"/>
      <c r="DFG18" s="99"/>
      <c r="DFH18" s="99"/>
      <c r="DFI18" s="99"/>
      <c r="DFJ18" s="99"/>
      <c r="DFK18" s="99"/>
      <c r="DFL18" s="99"/>
      <c r="DFM18" s="99"/>
      <c r="DFN18" s="99"/>
      <c r="DFO18" s="99"/>
      <c r="DFP18" s="99"/>
      <c r="DFQ18" s="99"/>
      <c r="DFR18" s="99"/>
      <c r="DFS18" s="99"/>
      <c r="DFT18" s="99"/>
      <c r="DFU18" s="99"/>
      <c r="DFV18" s="99"/>
      <c r="DFW18" s="99"/>
      <c r="DFX18" s="99"/>
      <c r="DFY18" s="99"/>
      <c r="DFZ18" s="99"/>
      <c r="DGA18" s="99"/>
      <c r="DGB18" s="99"/>
      <c r="DGC18" s="99"/>
      <c r="DGD18" s="99"/>
      <c r="DGE18" s="99"/>
      <c r="DGF18" s="99"/>
      <c r="DGG18" s="99"/>
      <c r="DGH18" s="99"/>
      <c r="DGI18" s="99"/>
      <c r="DGJ18" s="99"/>
      <c r="DGK18" s="99"/>
      <c r="DGL18" s="99"/>
      <c r="DGM18" s="99"/>
      <c r="DGN18" s="99"/>
      <c r="DGO18" s="99"/>
      <c r="DGP18" s="99"/>
      <c r="DGQ18" s="99"/>
      <c r="DGR18" s="99"/>
      <c r="DGS18" s="99"/>
      <c r="DGT18" s="99"/>
      <c r="DGU18" s="99"/>
      <c r="DGV18" s="99"/>
      <c r="DGW18" s="99"/>
      <c r="DGX18" s="99"/>
      <c r="DGY18" s="99"/>
      <c r="DGZ18" s="99"/>
      <c r="DHA18" s="99"/>
      <c r="DHB18" s="99"/>
      <c r="DHC18" s="99"/>
      <c r="DHD18" s="99"/>
      <c r="DHE18" s="99"/>
      <c r="DHF18" s="99"/>
      <c r="DHG18" s="99"/>
      <c r="DHH18" s="99"/>
      <c r="DHI18" s="99"/>
      <c r="DHJ18" s="99"/>
      <c r="DHK18" s="99"/>
      <c r="DHL18" s="99"/>
      <c r="DHM18" s="99"/>
      <c r="DHN18" s="99"/>
      <c r="DHO18" s="99"/>
      <c r="DHP18" s="99"/>
      <c r="DHQ18" s="99"/>
      <c r="DHR18" s="99"/>
      <c r="DHS18" s="99"/>
      <c r="DHT18" s="99"/>
      <c r="DHU18" s="99"/>
      <c r="DHV18" s="99"/>
      <c r="DHW18" s="99"/>
      <c r="DHX18" s="99"/>
      <c r="DHY18" s="99"/>
      <c r="DHZ18" s="99"/>
      <c r="DIA18" s="99"/>
      <c r="DIB18" s="99"/>
      <c r="DIC18" s="99"/>
      <c r="DID18" s="99"/>
      <c r="DIE18" s="99"/>
      <c r="DIF18" s="99"/>
      <c r="DIG18" s="99"/>
      <c r="DIH18" s="99"/>
      <c r="DII18" s="99"/>
      <c r="DIJ18" s="99"/>
      <c r="DIK18" s="99"/>
      <c r="DIL18" s="99"/>
      <c r="DIM18" s="99"/>
      <c r="DIN18" s="99"/>
      <c r="DIO18" s="99"/>
      <c r="DIP18" s="99"/>
      <c r="DIQ18" s="99"/>
      <c r="DIR18" s="99"/>
      <c r="DIS18" s="99"/>
      <c r="DIT18" s="99"/>
      <c r="DIU18" s="99"/>
      <c r="DIV18" s="99"/>
      <c r="DIW18" s="99"/>
      <c r="DIX18" s="99"/>
      <c r="DIY18" s="99"/>
      <c r="DIZ18" s="99"/>
      <c r="DJA18" s="99"/>
      <c r="DJB18" s="99"/>
      <c r="DJC18" s="99"/>
      <c r="DJD18" s="99"/>
      <c r="DJE18" s="99"/>
      <c r="DJF18" s="99"/>
      <c r="DJG18" s="99"/>
      <c r="DJH18" s="99"/>
      <c r="DJI18" s="99"/>
      <c r="DJJ18" s="99"/>
      <c r="DJK18" s="99"/>
      <c r="DJL18" s="99"/>
      <c r="DJM18" s="99"/>
      <c r="DJN18" s="99"/>
      <c r="DJO18" s="99"/>
      <c r="DJP18" s="99"/>
      <c r="DJQ18" s="99"/>
      <c r="DJR18" s="99"/>
      <c r="DJS18" s="99"/>
      <c r="DJT18" s="99"/>
      <c r="DJU18" s="99"/>
      <c r="DJV18" s="99"/>
      <c r="DJW18" s="99"/>
      <c r="DJX18" s="99"/>
      <c r="DJY18" s="99"/>
      <c r="DJZ18" s="99"/>
      <c r="DKA18" s="99"/>
      <c r="DKB18" s="99"/>
      <c r="DKC18" s="99"/>
      <c r="DKD18" s="99"/>
      <c r="DKE18" s="99"/>
      <c r="DKF18" s="99"/>
      <c r="DKG18" s="99"/>
      <c r="DKH18" s="99"/>
      <c r="DKI18" s="99"/>
      <c r="DKJ18" s="99"/>
      <c r="DKK18" s="99"/>
      <c r="DKL18" s="99"/>
      <c r="DKM18" s="99"/>
      <c r="DKN18" s="99"/>
      <c r="DKO18" s="99"/>
      <c r="DKP18" s="99"/>
      <c r="DKQ18" s="99"/>
      <c r="DKR18" s="99"/>
      <c r="DKS18" s="99"/>
      <c r="DKT18" s="99"/>
      <c r="DKU18" s="99"/>
      <c r="DKV18" s="99"/>
      <c r="DKW18" s="99"/>
      <c r="DKX18" s="99"/>
      <c r="DKY18" s="99"/>
      <c r="DKZ18" s="99"/>
      <c r="DLA18" s="99"/>
      <c r="DLB18" s="99"/>
      <c r="DLC18" s="99"/>
      <c r="DLD18" s="99"/>
      <c r="DLE18" s="99"/>
      <c r="DLF18" s="99"/>
      <c r="DLG18" s="99"/>
      <c r="DLH18" s="99"/>
      <c r="DLI18" s="99"/>
      <c r="DLJ18" s="99"/>
      <c r="DLK18" s="99"/>
      <c r="DLL18" s="99"/>
      <c r="DLM18" s="99"/>
      <c r="DLN18" s="99"/>
      <c r="DLO18" s="99"/>
      <c r="DLP18" s="99"/>
      <c r="DLQ18" s="99"/>
      <c r="DLR18" s="99"/>
      <c r="DLS18" s="99"/>
      <c r="DLT18" s="99"/>
      <c r="DLU18" s="99"/>
      <c r="DLV18" s="99"/>
      <c r="DLW18" s="99"/>
      <c r="DLX18" s="99"/>
      <c r="DLY18" s="99"/>
      <c r="DLZ18" s="99"/>
      <c r="DMA18" s="99"/>
      <c r="DMB18" s="99"/>
      <c r="DMC18" s="99"/>
      <c r="DMD18" s="99"/>
      <c r="DME18" s="99"/>
      <c r="DMF18" s="99"/>
      <c r="DMG18" s="99"/>
      <c r="DMH18" s="99"/>
      <c r="DMI18" s="99"/>
      <c r="DMJ18" s="99"/>
      <c r="DMK18" s="99"/>
      <c r="DML18" s="99"/>
      <c r="DMM18" s="99"/>
      <c r="DMN18" s="99"/>
      <c r="DMO18" s="99"/>
      <c r="DMP18" s="99"/>
      <c r="DMQ18" s="99"/>
      <c r="DMR18" s="99"/>
      <c r="DMS18" s="99"/>
      <c r="DMT18" s="99"/>
      <c r="DMU18" s="99"/>
      <c r="DMV18" s="99"/>
      <c r="DMW18" s="99"/>
      <c r="DMX18" s="99"/>
      <c r="DMY18" s="99"/>
      <c r="DMZ18" s="99"/>
      <c r="DNA18" s="99"/>
      <c r="DNB18" s="99"/>
      <c r="DNC18" s="99"/>
      <c r="DND18" s="99"/>
      <c r="DNE18" s="99"/>
      <c r="DNF18" s="99"/>
      <c r="DNG18" s="99"/>
      <c r="DNH18" s="99"/>
      <c r="DNI18" s="99"/>
      <c r="DNJ18" s="99"/>
      <c r="DNK18" s="99"/>
      <c r="DNL18" s="99"/>
      <c r="DNM18" s="99"/>
      <c r="DNN18" s="99"/>
      <c r="DNO18" s="99"/>
      <c r="DNP18" s="99"/>
      <c r="DNQ18" s="99"/>
      <c r="DNR18" s="99"/>
      <c r="DNS18" s="99"/>
      <c r="DNT18" s="99"/>
      <c r="DNU18" s="99"/>
      <c r="DNV18" s="99"/>
      <c r="DNW18" s="99"/>
      <c r="DNX18" s="99"/>
      <c r="DNY18" s="99"/>
      <c r="DNZ18" s="99"/>
      <c r="DOA18" s="99"/>
      <c r="DOB18" s="99"/>
      <c r="DOC18" s="99"/>
      <c r="DOD18" s="99"/>
      <c r="DOE18" s="99"/>
      <c r="DOF18" s="99"/>
      <c r="DOG18" s="99"/>
      <c r="DOH18" s="99"/>
      <c r="DOI18" s="99"/>
      <c r="DOJ18" s="99"/>
      <c r="DOK18" s="99"/>
      <c r="DOL18" s="99"/>
      <c r="DOM18" s="99"/>
      <c r="DON18" s="99"/>
      <c r="DOO18" s="99"/>
      <c r="DOP18" s="99"/>
      <c r="DOQ18" s="99"/>
      <c r="DOR18" s="99"/>
      <c r="DOS18" s="99"/>
      <c r="DOT18" s="99"/>
      <c r="DOU18" s="99"/>
      <c r="DOV18" s="99"/>
      <c r="DOW18" s="99"/>
      <c r="DOX18" s="99"/>
      <c r="DOY18" s="99"/>
      <c r="DOZ18" s="99"/>
      <c r="DPA18" s="99"/>
      <c r="DPB18" s="99"/>
      <c r="DPC18" s="99"/>
      <c r="DPD18" s="99"/>
      <c r="DPE18" s="99"/>
      <c r="DPF18" s="99"/>
      <c r="DPG18" s="99"/>
      <c r="DPH18" s="99"/>
      <c r="DPI18" s="99"/>
      <c r="DPJ18" s="99"/>
      <c r="DPK18" s="99"/>
      <c r="DPL18" s="99"/>
      <c r="DPM18" s="99"/>
      <c r="DPN18" s="99"/>
      <c r="DPO18" s="99"/>
      <c r="DPP18" s="99"/>
      <c r="DPQ18" s="99"/>
      <c r="DPR18" s="99"/>
      <c r="DPS18" s="99"/>
      <c r="DPT18" s="99"/>
      <c r="DPU18" s="99"/>
      <c r="DPV18" s="99"/>
      <c r="DPW18" s="99"/>
      <c r="DPX18" s="99"/>
      <c r="DPY18" s="99"/>
      <c r="DPZ18" s="99"/>
      <c r="DQA18" s="99"/>
      <c r="DQB18" s="99"/>
      <c r="DQC18" s="99"/>
      <c r="DQD18" s="99"/>
      <c r="DQE18" s="99"/>
      <c r="DQF18" s="99"/>
      <c r="DQG18" s="99"/>
      <c r="DQH18" s="99"/>
      <c r="DQI18" s="99"/>
      <c r="DQJ18" s="99"/>
      <c r="DQK18" s="99"/>
      <c r="DQL18" s="99"/>
      <c r="DQM18" s="99"/>
      <c r="DQN18" s="99"/>
      <c r="DQO18" s="99"/>
      <c r="DQP18" s="99"/>
      <c r="DQQ18" s="99"/>
      <c r="DQR18" s="99"/>
      <c r="DQS18" s="99"/>
      <c r="DQT18" s="99"/>
      <c r="DQU18" s="99"/>
      <c r="DQV18" s="99"/>
      <c r="DQW18" s="99"/>
      <c r="DQX18" s="99"/>
      <c r="DQY18" s="99"/>
      <c r="DQZ18" s="99"/>
      <c r="DRA18" s="99"/>
      <c r="DRB18" s="99"/>
      <c r="DRC18" s="99"/>
      <c r="DRD18" s="99"/>
      <c r="DRE18" s="99"/>
      <c r="DRF18" s="99"/>
      <c r="DRG18" s="99"/>
      <c r="DRH18" s="99"/>
      <c r="DRI18" s="99"/>
      <c r="DRJ18" s="99"/>
      <c r="DRK18" s="99"/>
      <c r="DRL18" s="99"/>
      <c r="DRM18" s="99"/>
      <c r="DRN18" s="99"/>
      <c r="DRO18" s="99"/>
      <c r="DRP18" s="99"/>
      <c r="DRQ18" s="99"/>
      <c r="DRR18" s="99"/>
      <c r="DRS18" s="99"/>
      <c r="DRT18" s="99"/>
      <c r="DRU18" s="99"/>
      <c r="DRV18" s="99"/>
      <c r="DRW18" s="99"/>
      <c r="DRX18" s="99"/>
      <c r="DRY18" s="99"/>
      <c r="DRZ18" s="99"/>
      <c r="DSA18" s="99"/>
      <c r="DSB18" s="99"/>
      <c r="DSC18" s="99"/>
      <c r="DSD18" s="99"/>
      <c r="DSE18" s="99"/>
      <c r="DSF18" s="99"/>
      <c r="DSG18" s="99"/>
      <c r="DSH18" s="99"/>
      <c r="DSI18" s="99"/>
      <c r="DSJ18" s="99"/>
      <c r="DSK18" s="99"/>
      <c r="DSL18" s="99"/>
      <c r="DSM18" s="99"/>
      <c r="DSN18" s="99"/>
      <c r="DSO18" s="99"/>
      <c r="DSP18" s="99"/>
      <c r="DSQ18" s="99"/>
      <c r="DSR18" s="99"/>
      <c r="DSS18" s="99"/>
      <c r="DST18" s="99"/>
      <c r="DSU18" s="99"/>
      <c r="DSV18" s="99"/>
      <c r="DSW18" s="99"/>
      <c r="DSX18" s="99"/>
      <c r="DSY18" s="99"/>
      <c r="DSZ18" s="99"/>
      <c r="DTA18" s="99"/>
      <c r="DTB18" s="99"/>
      <c r="DTC18" s="99"/>
      <c r="DTD18" s="99"/>
      <c r="DTE18" s="99"/>
      <c r="DTF18" s="99"/>
      <c r="DTG18" s="99"/>
      <c r="DTH18" s="99"/>
      <c r="DTI18" s="99"/>
      <c r="DTJ18" s="99"/>
      <c r="DTK18" s="99"/>
      <c r="DTL18" s="99"/>
      <c r="DTM18" s="99"/>
      <c r="DTN18" s="99"/>
      <c r="DTO18" s="99"/>
      <c r="DTP18" s="99"/>
      <c r="DTQ18" s="99"/>
      <c r="DTR18" s="99"/>
      <c r="DTS18" s="99"/>
      <c r="DTT18" s="99"/>
      <c r="DTU18" s="99"/>
      <c r="DTV18" s="99"/>
      <c r="DTW18" s="99"/>
      <c r="DTX18" s="99"/>
      <c r="DTY18" s="99"/>
      <c r="DTZ18" s="99"/>
      <c r="DUA18" s="99"/>
      <c r="DUB18" s="99"/>
      <c r="DUC18" s="99"/>
      <c r="DUD18" s="99"/>
      <c r="DUE18" s="99"/>
      <c r="DUF18" s="99"/>
      <c r="DUG18" s="99"/>
      <c r="DUH18" s="99"/>
      <c r="DUI18" s="99"/>
      <c r="DUJ18" s="99"/>
      <c r="DUK18" s="99"/>
      <c r="DUL18" s="99"/>
      <c r="DUM18" s="99"/>
      <c r="DUN18" s="99"/>
      <c r="DUO18" s="99"/>
      <c r="DUP18" s="99"/>
      <c r="DUQ18" s="99"/>
      <c r="DUR18" s="99"/>
      <c r="DUS18" s="99"/>
      <c r="DUT18" s="99"/>
      <c r="DUU18" s="99"/>
      <c r="DUV18" s="99"/>
      <c r="DUW18" s="99"/>
      <c r="DUX18" s="99"/>
      <c r="DUY18" s="99"/>
      <c r="DUZ18" s="99"/>
      <c r="DVA18" s="99"/>
      <c r="DVB18" s="99"/>
      <c r="DVC18" s="99"/>
      <c r="DVD18" s="99"/>
      <c r="DVE18" s="99"/>
      <c r="DVF18" s="99"/>
      <c r="DVG18" s="99"/>
      <c r="DVH18" s="99"/>
      <c r="DVI18" s="99"/>
      <c r="DVJ18" s="99"/>
      <c r="DVK18" s="99"/>
      <c r="DVL18" s="99"/>
      <c r="DVM18" s="99"/>
      <c r="DVN18" s="99"/>
      <c r="DVO18" s="99"/>
      <c r="DVP18" s="99"/>
      <c r="DVQ18" s="99"/>
      <c r="DVR18" s="99"/>
      <c r="DVS18" s="99"/>
      <c r="DVT18" s="99"/>
      <c r="DVU18" s="99"/>
      <c r="DVV18" s="99"/>
      <c r="DVW18" s="99"/>
      <c r="DVX18" s="99"/>
      <c r="DVY18" s="99"/>
      <c r="DVZ18" s="99"/>
      <c r="DWA18" s="99"/>
      <c r="DWB18" s="99"/>
      <c r="DWC18" s="99"/>
      <c r="DWD18" s="99"/>
      <c r="DWE18" s="99"/>
      <c r="DWF18" s="99"/>
      <c r="DWG18" s="99"/>
      <c r="DWH18" s="99"/>
      <c r="DWI18" s="99"/>
      <c r="DWJ18" s="99"/>
      <c r="DWK18" s="99"/>
      <c r="DWL18" s="99"/>
      <c r="DWM18" s="99"/>
      <c r="DWN18" s="99"/>
      <c r="DWO18" s="99"/>
      <c r="DWP18" s="99"/>
      <c r="DWQ18" s="99"/>
      <c r="DWR18" s="99"/>
      <c r="DWS18" s="99"/>
      <c r="DWT18" s="99"/>
      <c r="DWU18" s="99"/>
      <c r="DWV18" s="99"/>
      <c r="DWW18" s="99"/>
      <c r="DWX18" s="99"/>
      <c r="DWY18" s="99"/>
      <c r="DWZ18" s="99"/>
      <c r="DXA18" s="99"/>
      <c r="DXB18" s="99"/>
      <c r="DXC18" s="99"/>
      <c r="DXD18" s="99"/>
      <c r="DXE18" s="99"/>
      <c r="DXF18" s="99"/>
      <c r="DXG18" s="99"/>
      <c r="DXH18" s="99"/>
      <c r="DXI18" s="99"/>
      <c r="DXJ18" s="99"/>
      <c r="DXK18" s="99"/>
      <c r="DXL18" s="99"/>
      <c r="DXM18" s="99"/>
      <c r="DXN18" s="99"/>
      <c r="DXO18" s="99"/>
      <c r="DXP18" s="99"/>
      <c r="DXQ18" s="99"/>
      <c r="DXR18" s="99"/>
      <c r="DXS18" s="99"/>
      <c r="DXT18" s="99"/>
      <c r="DXU18" s="99"/>
      <c r="DXV18" s="99"/>
      <c r="DXW18" s="99"/>
      <c r="DXX18" s="99"/>
      <c r="DXY18" s="99"/>
      <c r="DXZ18" s="99"/>
      <c r="DYA18" s="99"/>
      <c r="DYB18" s="99"/>
      <c r="DYC18" s="99"/>
      <c r="DYD18" s="99"/>
      <c r="DYE18" s="99"/>
      <c r="DYF18" s="99"/>
      <c r="DYG18" s="99"/>
      <c r="DYH18" s="99"/>
      <c r="DYI18" s="99"/>
      <c r="DYJ18" s="99"/>
      <c r="DYK18" s="99"/>
      <c r="DYL18" s="99"/>
      <c r="DYM18" s="99"/>
      <c r="DYN18" s="99"/>
      <c r="DYO18" s="99"/>
      <c r="DYP18" s="99"/>
      <c r="DYQ18" s="99"/>
      <c r="DYR18" s="99"/>
      <c r="DYS18" s="99"/>
      <c r="DYT18" s="99"/>
      <c r="DYU18" s="99"/>
      <c r="DYV18" s="99"/>
      <c r="DYW18" s="99"/>
      <c r="DYX18" s="99"/>
      <c r="DYY18" s="99"/>
      <c r="DYZ18" s="99"/>
      <c r="DZA18" s="99"/>
      <c r="DZB18" s="99"/>
      <c r="DZC18" s="99"/>
      <c r="DZD18" s="99"/>
      <c r="DZE18" s="99"/>
      <c r="DZF18" s="99"/>
      <c r="DZG18" s="99"/>
      <c r="DZH18" s="99"/>
      <c r="DZI18" s="99"/>
      <c r="DZJ18" s="99"/>
      <c r="DZK18" s="99"/>
      <c r="DZL18" s="99"/>
      <c r="DZM18" s="99"/>
      <c r="DZN18" s="99"/>
      <c r="DZO18" s="99"/>
      <c r="DZP18" s="99"/>
      <c r="DZQ18" s="99"/>
      <c r="DZR18" s="99"/>
      <c r="DZS18" s="99"/>
      <c r="DZT18" s="99"/>
      <c r="DZU18" s="99"/>
      <c r="DZV18" s="99"/>
      <c r="DZW18" s="99"/>
      <c r="DZX18" s="99"/>
      <c r="DZY18" s="99"/>
      <c r="DZZ18" s="99"/>
      <c r="EAA18" s="99"/>
      <c r="EAB18" s="99"/>
      <c r="EAC18" s="99"/>
      <c r="EAD18" s="99"/>
      <c r="EAE18" s="99"/>
      <c r="EAF18" s="99"/>
      <c r="EAG18" s="99"/>
      <c r="EAH18" s="99"/>
      <c r="EAI18" s="99"/>
      <c r="EAJ18" s="99"/>
      <c r="EAK18" s="99"/>
      <c r="EAL18" s="99"/>
      <c r="EAM18" s="99"/>
      <c r="EAN18" s="99"/>
      <c r="EAO18" s="99"/>
      <c r="EAP18" s="99"/>
      <c r="EAQ18" s="99"/>
      <c r="EAR18" s="99"/>
      <c r="EAS18" s="99"/>
      <c r="EAT18" s="99"/>
      <c r="EAU18" s="99"/>
      <c r="EAV18" s="99"/>
      <c r="EAW18" s="99"/>
      <c r="EAX18" s="99"/>
      <c r="EAY18" s="99"/>
      <c r="EAZ18" s="99"/>
      <c r="EBA18" s="99"/>
      <c r="EBB18" s="99"/>
      <c r="EBC18" s="99"/>
      <c r="EBD18" s="99"/>
      <c r="EBE18" s="99"/>
      <c r="EBF18" s="99"/>
      <c r="EBG18" s="99"/>
      <c r="EBH18" s="99"/>
      <c r="EBI18" s="99"/>
      <c r="EBJ18" s="99"/>
      <c r="EBK18" s="99"/>
      <c r="EBL18" s="99"/>
      <c r="EBM18" s="99"/>
      <c r="EBN18" s="99"/>
      <c r="EBO18" s="99"/>
      <c r="EBP18" s="99"/>
      <c r="EBQ18" s="99"/>
      <c r="EBR18" s="99"/>
      <c r="EBS18" s="99"/>
      <c r="EBT18" s="99"/>
      <c r="EBU18" s="99"/>
      <c r="EBV18" s="99"/>
      <c r="EBW18" s="99"/>
      <c r="EBX18" s="99"/>
      <c r="EBY18" s="99"/>
      <c r="EBZ18" s="99"/>
      <c r="ECA18" s="99"/>
      <c r="ECB18" s="99"/>
      <c r="ECC18" s="99"/>
      <c r="ECD18" s="99"/>
      <c r="ECE18" s="99"/>
      <c r="ECF18" s="99"/>
      <c r="ECG18" s="99"/>
      <c r="ECH18" s="99"/>
      <c r="ECI18" s="99"/>
      <c r="ECJ18" s="99"/>
      <c r="ECK18" s="99"/>
      <c r="ECL18" s="99"/>
      <c r="ECM18" s="99"/>
      <c r="ECN18" s="99"/>
      <c r="ECO18" s="99"/>
      <c r="ECP18" s="99"/>
      <c r="ECQ18" s="99"/>
      <c r="ECR18" s="99"/>
      <c r="ECS18" s="99"/>
      <c r="ECT18" s="99"/>
      <c r="ECU18" s="99"/>
      <c r="ECV18" s="99"/>
      <c r="ECW18" s="99"/>
      <c r="ECX18" s="99"/>
      <c r="ECY18" s="99"/>
      <c r="ECZ18" s="99"/>
      <c r="EDA18" s="99"/>
      <c r="EDB18" s="99"/>
      <c r="EDC18" s="99"/>
      <c r="EDD18" s="99"/>
      <c r="EDE18" s="99"/>
      <c r="EDF18" s="99"/>
      <c r="EDG18" s="99"/>
      <c r="EDH18" s="99"/>
      <c r="EDI18" s="99"/>
      <c r="EDJ18" s="99"/>
      <c r="EDK18" s="99"/>
      <c r="EDL18" s="99"/>
      <c r="EDM18" s="99"/>
      <c r="EDN18" s="99"/>
      <c r="EDO18" s="99"/>
      <c r="EDP18" s="99"/>
      <c r="EDQ18" s="99"/>
      <c r="EDR18" s="99"/>
      <c r="EDS18" s="99"/>
      <c r="EDT18" s="99"/>
      <c r="EDU18" s="99"/>
      <c r="EDV18" s="99"/>
      <c r="EDW18" s="99"/>
      <c r="EDX18" s="99"/>
      <c r="EDY18" s="99"/>
      <c r="EDZ18" s="99"/>
      <c r="EEA18" s="99"/>
      <c r="EEB18" s="99"/>
      <c r="EEC18" s="99"/>
      <c r="EED18" s="99"/>
      <c r="EEE18" s="99"/>
      <c r="EEF18" s="99"/>
      <c r="EEG18" s="99"/>
      <c r="EEH18" s="99"/>
      <c r="EEI18" s="99"/>
      <c r="EEJ18" s="99"/>
      <c r="EEK18" s="99"/>
      <c r="EEL18" s="99"/>
      <c r="EEM18" s="99"/>
      <c r="EEN18" s="99"/>
      <c r="EEO18" s="99"/>
      <c r="EEP18" s="99"/>
      <c r="EEQ18" s="99"/>
      <c r="EER18" s="99"/>
      <c r="EES18" s="99"/>
      <c r="EET18" s="99"/>
      <c r="EEU18" s="99"/>
      <c r="EEV18" s="99"/>
      <c r="EEW18" s="99"/>
      <c r="EEX18" s="99"/>
      <c r="EEY18" s="99"/>
      <c r="EEZ18" s="99"/>
      <c r="EFA18" s="99"/>
      <c r="EFB18" s="99"/>
      <c r="EFC18" s="99"/>
      <c r="EFD18" s="99"/>
      <c r="EFE18" s="99"/>
      <c r="EFF18" s="99"/>
      <c r="EFG18" s="99"/>
      <c r="EFH18" s="99"/>
      <c r="EFI18" s="99"/>
      <c r="EFJ18" s="99"/>
      <c r="EFK18" s="99"/>
      <c r="EFL18" s="99"/>
      <c r="EFM18" s="99"/>
      <c r="EFN18" s="99"/>
      <c r="EFO18" s="99"/>
      <c r="EFP18" s="99"/>
      <c r="EFQ18" s="99"/>
      <c r="EFR18" s="99"/>
      <c r="EFS18" s="99"/>
      <c r="EFT18" s="99"/>
      <c r="EFU18" s="99"/>
      <c r="EFV18" s="99"/>
      <c r="EFW18" s="99"/>
      <c r="EFX18" s="99"/>
      <c r="EFY18" s="99"/>
      <c r="EFZ18" s="99"/>
      <c r="EGA18" s="99"/>
      <c r="EGB18" s="99"/>
      <c r="EGC18" s="99"/>
      <c r="EGD18" s="99"/>
      <c r="EGE18" s="99"/>
      <c r="EGF18" s="99"/>
      <c r="EGG18" s="99"/>
      <c r="EGH18" s="99"/>
      <c r="EGI18" s="99"/>
      <c r="EGJ18" s="99"/>
      <c r="EGK18" s="99"/>
      <c r="EGL18" s="99"/>
      <c r="EGM18" s="99"/>
      <c r="EGN18" s="99"/>
      <c r="EGO18" s="99"/>
      <c r="EGP18" s="99"/>
      <c r="EGQ18" s="99"/>
      <c r="EGR18" s="99"/>
      <c r="EGS18" s="99"/>
      <c r="EGT18" s="99"/>
      <c r="EGU18" s="99"/>
      <c r="EGV18" s="99"/>
      <c r="EGW18" s="99"/>
      <c r="EGX18" s="99"/>
      <c r="EGY18" s="99"/>
      <c r="EGZ18" s="99"/>
      <c r="EHA18" s="99"/>
      <c r="EHB18" s="99"/>
      <c r="EHC18" s="99"/>
      <c r="EHD18" s="99"/>
      <c r="EHE18" s="99"/>
      <c r="EHF18" s="99"/>
      <c r="EHG18" s="99"/>
      <c r="EHH18" s="99"/>
      <c r="EHI18" s="99"/>
      <c r="EHJ18" s="99"/>
      <c r="EHK18" s="99"/>
      <c r="EHL18" s="99"/>
      <c r="EHM18" s="99"/>
      <c r="EHN18" s="99"/>
      <c r="EHO18" s="99"/>
      <c r="EHP18" s="99"/>
      <c r="EHQ18" s="99"/>
      <c r="EHR18" s="99"/>
      <c r="EHS18" s="99"/>
      <c r="EHT18" s="99"/>
      <c r="EHU18" s="99"/>
      <c r="EHV18" s="99"/>
      <c r="EHW18" s="99"/>
      <c r="EHX18" s="99"/>
      <c r="EHY18" s="99"/>
      <c r="EHZ18" s="99"/>
      <c r="EIA18" s="99"/>
      <c r="EIB18" s="99"/>
      <c r="EIC18" s="99"/>
      <c r="EID18" s="99"/>
      <c r="EIE18" s="99"/>
      <c r="EIF18" s="99"/>
      <c r="EIG18" s="99"/>
      <c r="EIH18" s="99"/>
      <c r="EII18" s="99"/>
      <c r="EIJ18" s="99"/>
      <c r="EIK18" s="99"/>
      <c r="EIL18" s="99"/>
      <c r="EIM18" s="99"/>
      <c r="EIN18" s="99"/>
      <c r="EIO18" s="99"/>
      <c r="EIP18" s="99"/>
      <c r="EIQ18" s="99"/>
      <c r="EIR18" s="99"/>
      <c r="EIS18" s="99"/>
      <c r="EIT18" s="99"/>
      <c r="EIU18" s="99"/>
      <c r="EIV18" s="99"/>
      <c r="EIW18" s="99"/>
      <c r="EIX18" s="99"/>
      <c r="EIY18" s="99"/>
      <c r="EIZ18" s="99"/>
      <c r="EJA18" s="99"/>
      <c r="EJB18" s="99"/>
      <c r="EJC18" s="99"/>
      <c r="EJD18" s="99"/>
      <c r="EJE18" s="99"/>
      <c r="EJF18" s="99"/>
      <c r="EJG18" s="99"/>
      <c r="EJH18" s="99"/>
      <c r="EJI18" s="99"/>
      <c r="EJJ18" s="99"/>
      <c r="EJK18" s="99"/>
      <c r="EJL18" s="99"/>
      <c r="EJM18" s="99"/>
      <c r="EJN18" s="99"/>
      <c r="EJO18" s="99"/>
      <c r="EJP18" s="99"/>
      <c r="EJQ18" s="99"/>
      <c r="EJR18" s="99"/>
      <c r="EJS18" s="99"/>
      <c r="EJT18" s="99"/>
      <c r="EJU18" s="99"/>
      <c r="EJV18" s="99"/>
      <c r="EJW18" s="99"/>
      <c r="EJX18" s="99"/>
      <c r="EJY18" s="99"/>
      <c r="EJZ18" s="99"/>
      <c r="EKA18" s="99"/>
      <c r="EKB18" s="99"/>
      <c r="EKC18" s="99"/>
      <c r="EKD18" s="99"/>
      <c r="EKE18" s="99"/>
      <c r="EKF18" s="99"/>
      <c r="EKG18" s="99"/>
      <c r="EKH18" s="99"/>
      <c r="EKI18" s="99"/>
      <c r="EKJ18" s="99"/>
      <c r="EKK18" s="99"/>
      <c r="EKL18" s="99"/>
      <c r="EKM18" s="99"/>
      <c r="EKN18" s="99"/>
      <c r="EKO18" s="99"/>
      <c r="EKP18" s="99"/>
      <c r="EKQ18" s="99"/>
      <c r="EKR18" s="99"/>
      <c r="EKS18" s="99"/>
      <c r="EKT18" s="99"/>
      <c r="EKU18" s="99"/>
      <c r="EKV18" s="99"/>
      <c r="EKW18" s="99"/>
      <c r="EKX18" s="99"/>
      <c r="EKY18" s="99"/>
      <c r="EKZ18" s="99"/>
      <c r="ELA18" s="99"/>
      <c r="ELB18" s="99"/>
      <c r="ELC18" s="99"/>
      <c r="ELD18" s="99"/>
      <c r="ELE18" s="99"/>
      <c r="ELF18" s="99"/>
      <c r="ELG18" s="99"/>
      <c r="ELH18" s="99"/>
      <c r="ELI18" s="99"/>
      <c r="ELJ18" s="99"/>
      <c r="ELK18" s="99"/>
      <c r="ELL18" s="99"/>
      <c r="ELM18" s="99"/>
      <c r="ELN18" s="99"/>
      <c r="ELO18" s="99"/>
      <c r="ELP18" s="99"/>
      <c r="ELQ18" s="99"/>
      <c r="ELR18" s="99"/>
      <c r="ELS18" s="99"/>
      <c r="ELT18" s="99"/>
      <c r="ELU18" s="99"/>
      <c r="ELV18" s="99"/>
      <c r="ELW18" s="99"/>
      <c r="ELX18" s="99"/>
      <c r="ELY18" s="99"/>
      <c r="ELZ18" s="99"/>
      <c r="EMA18" s="99"/>
      <c r="EMB18" s="99"/>
      <c r="EMC18" s="99"/>
      <c r="EMD18" s="99"/>
      <c r="EME18" s="99"/>
      <c r="EMF18" s="99"/>
      <c r="EMG18" s="99"/>
      <c r="EMH18" s="99"/>
      <c r="EMI18" s="99"/>
      <c r="EMJ18" s="99"/>
      <c r="EMK18" s="99"/>
      <c r="EML18" s="99"/>
      <c r="EMM18" s="99"/>
      <c r="EMN18" s="99"/>
      <c r="EMO18" s="99"/>
      <c r="EMP18" s="99"/>
      <c r="EMQ18" s="99"/>
      <c r="EMR18" s="99"/>
      <c r="EMS18" s="99"/>
      <c r="EMT18" s="99"/>
      <c r="EMU18" s="99"/>
      <c r="EMV18" s="99"/>
      <c r="EMW18" s="99"/>
      <c r="EMX18" s="99"/>
      <c r="EMY18" s="99"/>
      <c r="EMZ18" s="99"/>
      <c r="ENA18" s="99"/>
      <c r="ENB18" s="99"/>
      <c r="ENC18" s="99"/>
      <c r="END18" s="99"/>
      <c r="ENE18" s="99"/>
      <c r="ENF18" s="99"/>
      <c r="ENG18" s="99"/>
      <c r="ENH18" s="99"/>
      <c r="ENI18" s="99"/>
      <c r="ENJ18" s="99"/>
      <c r="ENK18" s="99"/>
      <c r="ENL18" s="99"/>
      <c r="ENM18" s="99"/>
      <c r="ENN18" s="99"/>
      <c r="ENO18" s="99"/>
      <c r="ENP18" s="99"/>
      <c r="ENQ18" s="99"/>
      <c r="ENR18" s="99"/>
      <c r="ENS18" s="99"/>
      <c r="ENT18" s="99"/>
      <c r="ENU18" s="99"/>
      <c r="ENV18" s="99"/>
      <c r="ENW18" s="99"/>
      <c r="ENX18" s="99"/>
      <c r="ENY18" s="99"/>
      <c r="ENZ18" s="99"/>
      <c r="EOA18" s="99"/>
      <c r="EOB18" s="99"/>
      <c r="EOC18" s="99"/>
      <c r="EOD18" s="99"/>
      <c r="EOE18" s="99"/>
      <c r="EOF18" s="99"/>
      <c r="EOG18" s="99"/>
      <c r="EOH18" s="99"/>
      <c r="EOI18" s="99"/>
      <c r="EOJ18" s="99"/>
      <c r="EOK18" s="99"/>
      <c r="EOL18" s="99"/>
      <c r="EOM18" s="99"/>
      <c r="EON18" s="99"/>
      <c r="EOO18" s="99"/>
      <c r="EOP18" s="99"/>
      <c r="EOQ18" s="99"/>
      <c r="EOR18" s="99"/>
      <c r="EOS18" s="99"/>
      <c r="EOT18" s="99"/>
      <c r="EOU18" s="99"/>
      <c r="EOV18" s="99"/>
      <c r="EOW18" s="99"/>
      <c r="EOX18" s="99"/>
      <c r="EOY18" s="99"/>
      <c r="EOZ18" s="99"/>
      <c r="EPA18" s="99"/>
      <c r="EPB18" s="99"/>
      <c r="EPC18" s="99"/>
      <c r="EPD18" s="99"/>
      <c r="EPE18" s="99"/>
      <c r="EPF18" s="99"/>
      <c r="EPG18" s="99"/>
      <c r="EPH18" s="99"/>
      <c r="EPI18" s="99"/>
      <c r="EPJ18" s="99"/>
      <c r="EPK18" s="99"/>
      <c r="EPL18" s="99"/>
      <c r="EPM18" s="99"/>
      <c r="EPN18" s="99"/>
      <c r="EPO18" s="99"/>
      <c r="EPP18" s="99"/>
      <c r="EPQ18" s="99"/>
      <c r="EPR18" s="99"/>
      <c r="EPS18" s="99"/>
      <c r="EPT18" s="99"/>
      <c r="EPU18" s="99"/>
      <c r="EPV18" s="99"/>
      <c r="EPW18" s="99"/>
      <c r="EPX18" s="99"/>
      <c r="EPY18" s="99"/>
      <c r="EPZ18" s="99"/>
      <c r="EQA18" s="99"/>
      <c r="EQB18" s="99"/>
      <c r="EQC18" s="99"/>
      <c r="EQD18" s="99"/>
      <c r="EQE18" s="99"/>
      <c r="EQF18" s="99"/>
      <c r="EQG18" s="99"/>
      <c r="EQH18" s="99"/>
      <c r="EQI18" s="99"/>
      <c r="EQJ18" s="99"/>
      <c r="EQK18" s="99"/>
      <c r="EQL18" s="99"/>
      <c r="EQM18" s="99"/>
      <c r="EQN18" s="99"/>
      <c r="EQO18" s="99"/>
      <c r="EQP18" s="99"/>
      <c r="EQQ18" s="99"/>
      <c r="EQR18" s="99"/>
      <c r="EQS18" s="99"/>
      <c r="EQT18" s="99"/>
      <c r="EQU18" s="99"/>
      <c r="EQV18" s="99"/>
      <c r="EQW18" s="99"/>
      <c r="EQX18" s="99"/>
      <c r="EQY18" s="99"/>
      <c r="EQZ18" s="99"/>
      <c r="ERA18" s="99"/>
      <c r="ERB18" s="99"/>
      <c r="ERC18" s="99"/>
      <c r="ERD18" s="99"/>
      <c r="ERE18" s="99"/>
      <c r="ERF18" s="99"/>
      <c r="ERG18" s="99"/>
      <c r="ERH18" s="99"/>
      <c r="ERI18" s="99"/>
      <c r="ERJ18" s="99"/>
      <c r="ERK18" s="99"/>
      <c r="ERL18" s="99"/>
      <c r="ERM18" s="99"/>
      <c r="ERN18" s="99"/>
      <c r="ERO18" s="99"/>
      <c r="ERP18" s="99"/>
      <c r="ERQ18" s="99"/>
      <c r="ERR18" s="99"/>
      <c r="ERS18" s="99"/>
      <c r="ERT18" s="99"/>
      <c r="ERU18" s="99"/>
      <c r="ERV18" s="99"/>
      <c r="ERW18" s="99"/>
      <c r="ERX18" s="99"/>
      <c r="ERY18" s="99"/>
      <c r="ERZ18" s="99"/>
      <c r="ESA18" s="99"/>
      <c r="ESB18" s="99"/>
      <c r="ESC18" s="99"/>
      <c r="ESD18" s="99"/>
      <c r="ESE18" s="99"/>
      <c r="ESF18" s="99"/>
      <c r="ESG18" s="99"/>
      <c r="ESH18" s="99"/>
      <c r="ESI18" s="99"/>
      <c r="ESJ18" s="99"/>
      <c r="ESK18" s="99"/>
      <c r="ESL18" s="99"/>
      <c r="ESM18" s="99"/>
      <c r="ESN18" s="99"/>
      <c r="ESO18" s="99"/>
      <c r="ESP18" s="99"/>
      <c r="ESQ18" s="99"/>
      <c r="ESR18" s="99"/>
      <c r="ESS18" s="99"/>
      <c r="EST18" s="99"/>
      <c r="ESU18" s="99"/>
      <c r="ESV18" s="99"/>
      <c r="ESW18" s="99"/>
      <c r="ESX18" s="99"/>
      <c r="ESY18" s="99"/>
      <c r="ESZ18" s="99"/>
      <c r="ETA18" s="99"/>
      <c r="ETB18" s="99"/>
      <c r="ETC18" s="99"/>
      <c r="ETD18" s="99"/>
      <c r="ETE18" s="99"/>
      <c r="ETF18" s="99"/>
      <c r="ETG18" s="99"/>
      <c r="ETH18" s="99"/>
      <c r="ETI18" s="99"/>
      <c r="ETJ18" s="99"/>
      <c r="ETK18" s="99"/>
      <c r="ETL18" s="99"/>
      <c r="ETM18" s="99"/>
      <c r="ETN18" s="99"/>
      <c r="ETO18" s="99"/>
      <c r="ETP18" s="99"/>
      <c r="ETQ18" s="99"/>
      <c r="ETR18" s="99"/>
      <c r="ETS18" s="99"/>
      <c r="ETT18" s="99"/>
      <c r="ETU18" s="99"/>
      <c r="ETV18" s="99"/>
      <c r="ETW18" s="99"/>
      <c r="ETX18" s="99"/>
      <c r="ETY18" s="99"/>
      <c r="ETZ18" s="99"/>
      <c r="EUA18" s="99"/>
      <c r="EUB18" s="99"/>
      <c r="EUC18" s="99"/>
      <c r="EUD18" s="99"/>
      <c r="EUE18" s="99"/>
      <c r="EUF18" s="99"/>
      <c r="EUG18" s="99"/>
      <c r="EUH18" s="99"/>
      <c r="EUI18" s="99"/>
      <c r="EUJ18" s="99"/>
      <c r="EUK18" s="99"/>
      <c r="EUL18" s="99"/>
      <c r="EUM18" s="99"/>
      <c r="EUN18" s="99"/>
      <c r="EUO18" s="99"/>
      <c r="EUP18" s="99"/>
      <c r="EUQ18" s="99"/>
      <c r="EUR18" s="99"/>
      <c r="EUS18" s="99"/>
      <c r="EUT18" s="99"/>
      <c r="EUU18" s="99"/>
      <c r="EUV18" s="99"/>
      <c r="EUW18" s="99"/>
      <c r="EUX18" s="99"/>
      <c r="EUY18" s="99"/>
      <c r="EUZ18" s="99"/>
      <c r="EVA18" s="99"/>
      <c r="EVB18" s="99"/>
      <c r="EVC18" s="99"/>
      <c r="EVD18" s="99"/>
      <c r="EVE18" s="99"/>
      <c r="EVF18" s="99"/>
      <c r="EVG18" s="99"/>
      <c r="EVH18" s="99"/>
      <c r="EVI18" s="99"/>
      <c r="EVJ18" s="99"/>
      <c r="EVK18" s="99"/>
      <c r="EVL18" s="99"/>
      <c r="EVM18" s="99"/>
      <c r="EVN18" s="99"/>
      <c r="EVO18" s="99"/>
      <c r="EVP18" s="99"/>
      <c r="EVQ18" s="99"/>
      <c r="EVR18" s="99"/>
      <c r="EVS18" s="99"/>
      <c r="EVT18" s="99"/>
      <c r="EVU18" s="99"/>
      <c r="EVV18" s="99"/>
      <c r="EVW18" s="99"/>
      <c r="EVX18" s="99"/>
      <c r="EVY18" s="99"/>
      <c r="EVZ18" s="99"/>
      <c r="EWA18" s="99"/>
      <c r="EWB18" s="99"/>
      <c r="EWC18" s="99"/>
      <c r="EWD18" s="99"/>
      <c r="EWE18" s="99"/>
      <c r="EWF18" s="99"/>
      <c r="EWG18" s="99"/>
      <c r="EWH18" s="99"/>
      <c r="EWI18" s="99"/>
      <c r="EWJ18" s="99"/>
      <c r="EWK18" s="99"/>
      <c r="EWL18" s="99"/>
      <c r="EWM18" s="99"/>
      <c r="EWN18" s="99"/>
      <c r="EWO18" s="99"/>
      <c r="EWP18" s="99"/>
      <c r="EWQ18" s="99"/>
      <c r="EWR18" s="99"/>
      <c r="EWS18" s="99"/>
      <c r="EWT18" s="99"/>
      <c r="EWU18" s="99"/>
      <c r="EWV18" s="99"/>
      <c r="EWW18" s="99"/>
      <c r="EWX18" s="99"/>
      <c r="EWY18" s="99"/>
      <c r="EWZ18" s="99"/>
      <c r="EXA18" s="99"/>
      <c r="EXB18" s="99"/>
      <c r="EXC18" s="99"/>
      <c r="EXD18" s="99"/>
      <c r="EXE18" s="99"/>
      <c r="EXF18" s="99"/>
      <c r="EXG18" s="99"/>
      <c r="EXH18" s="99"/>
      <c r="EXI18" s="99"/>
      <c r="EXJ18" s="99"/>
      <c r="EXK18" s="99"/>
      <c r="EXL18" s="99"/>
      <c r="EXM18" s="99"/>
      <c r="EXN18" s="99"/>
      <c r="EXO18" s="99"/>
      <c r="EXP18" s="99"/>
      <c r="EXQ18" s="99"/>
      <c r="EXR18" s="99"/>
      <c r="EXS18" s="99"/>
      <c r="EXT18" s="99"/>
      <c r="EXU18" s="99"/>
      <c r="EXV18" s="99"/>
      <c r="EXW18" s="99"/>
      <c r="EXX18" s="99"/>
      <c r="EXY18" s="99"/>
      <c r="EXZ18" s="99"/>
      <c r="EYA18" s="99"/>
      <c r="EYB18" s="99"/>
      <c r="EYC18" s="99"/>
      <c r="EYD18" s="99"/>
      <c r="EYE18" s="99"/>
      <c r="EYF18" s="99"/>
      <c r="EYG18" s="99"/>
      <c r="EYH18" s="99"/>
      <c r="EYI18" s="99"/>
      <c r="EYJ18" s="99"/>
      <c r="EYK18" s="99"/>
      <c r="EYL18" s="99"/>
      <c r="EYM18" s="99"/>
      <c r="EYN18" s="99"/>
      <c r="EYO18" s="99"/>
      <c r="EYP18" s="99"/>
      <c r="EYQ18" s="99"/>
      <c r="EYR18" s="99"/>
      <c r="EYS18" s="99"/>
      <c r="EYT18" s="99"/>
      <c r="EYU18" s="99"/>
      <c r="EYV18" s="99"/>
      <c r="EYW18" s="99"/>
      <c r="EYX18" s="99"/>
      <c r="EYY18" s="99"/>
      <c r="EYZ18" s="99"/>
      <c r="EZA18" s="99"/>
      <c r="EZB18" s="99"/>
      <c r="EZC18" s="99"/>
      <c r="EZD18" s="99"/>
      <c r="EZE18" s="99"/>
      <c r="EZF18" s="99"/>
      <c r="EZG18" s="99"/>
      <c r="EZH18" s="99"/>
      <c r="EZI18" s="99"/>
      <c r="EZJ18" s="99"/>
      <c r="EZK18" s="99"/>
      <c r="EZL18" s="99"/>
      <c r="EZM18" s="99"/>
      <c r="EZN18" s="99"/>
      <c r="EZO18" s="99"/>
      <c r="EZP18" s="99"/>
      <c r="EZQ18" s="99"/>
      <c r="EZR18" s="99"/>
      <c r="EZS18" s="99"/>
      <c r="EZT18" s="99"/>
      <c r="EZU18" s="99"/>
      <c r="EZV18" s="99"/>
      <c r="EZW18" s="99"/>
      <c r="EZX18" s="99"/>
      <c r="EZY18" s="99"/>
      <c r="EZZ18" s="99"/>
      <c r="FAA18" s="99"/>
      <c r="FAB18" s="99"/>
      <c r="FAC18" s="99"/>
      <c r="FAD18" s="99"/>
      <c r="FAE18" s="99"/>
      <c r="FAF18" s="99"/>
      <c r="FAG18" s="99"/>
      <c r="FAH18" s="99"/>
      <c r="FAI18" s="99"/>
      <c r="FAJ18" s="99"/>
      <c r="FAK18" s="99"/>
      <c r="FAL18" s="99"/>
      <c r="FAM18" s="99"/>
      <c r="FAN18" s="99"/>
      <c r="FAO18" s="99"/>
      <c r="FAP18" s="99"/>
      <c r="FAQ18" s="99"/>
      <c r="FAR18" s="99"/>
      <c r="FAS18" s="99"/>
      <c r="FAT18" s="99"/>
      <c r="FAU18" s="99"/>
      <c r="FAV18" s="99"/>
      <c r="FAW18" s="99"/>
      <c r="FAX18" s="99"/>
      <c r="FAY18" s="99"/>
      <c r="FAZ18" s="99"/>
      <c r="FBA18" s="99"/>
      <c r="FBB18" s="99"/>
      <c r="FBC18" s="99"/>
      <c r="FBD18" s="99"/>
      <c r="FBE18" s="99"/>
      <c r="FBF18" s="99"/>
      <c r="FBG18" s="99"/>
      <c r="FBH18" s="99"/>
      <c r="FBI18" s="99"/>
      <c r="FBJ18" s="99"/>
      <c r="FBK18" s="99"/>
      <c r="FBL18" s="99"/>
      <c r="FBM18" s="99"/>
      <c r="FBN18" s="99"/>
      <c r="FBO18" s="99"/>
      <c r="FBP18" s="99"/>
      <c r="FBQ18" s="99"/>
      <c r="FBR18" s="99"/>
      <c r="FBS18" s="99"/>
      <c r="FBT18" s="99"/>
      <c r="FBU18" s="99"/>
      <c r="FBV18" s="99"/>
      <c r="FBW18" s="99"/>
      <c r="FBX18" s="99"/>
      <c r="FBY18" s="99"/>
      <c r="FBZ18" s="99"/>
      <c r="FCA18" s="99"/>
      <c r="FCB18" s="99"/>
      <c r="FCC18" s="99"/>
      <c r="FCD18" s="99"/>
      <c r="FCE18" s="99"/>
      <c r="FCF18" s="99"/>
      <c r="FCG18" s="99"/>
      <c r="FCH18" s="99"/>
      <c r="FCI18" s="99"/>
      <c r="FCJ18" s="99"/>
      <c r="FCK18" s="99"/>
      <c r="FCL18" s="99"/>
      <c r="FCM18" s="99"/>
      <c r="FCN18" s="99"/>
      <c r="FCO18" s="99"/>
      <c r="FCP18" s="99"/>
      <c r="FCQ18" s="99"/>
      <c r="FCR18" s="99"/>
      <c r="FCS18" s="99"/>
      <c r="FCT18" s="99"/>
      <c r="FCU18" s="99"/>
      <c r="FCV18" s="99"/>
      <c r="FCW18" s="99"/>
      <c r="FCX18" s="99"/>
      <c r="FCY18" s="99"/>
      <c r="FCZ18" s="99"/>
      <c r="FDA18" s="99"/>
      <c r="FDB18" s="99"/>
      <c r="FDC18" s="99"/>
      <c r="FDD18" s="99"/>
      <c r="FDE18" s="99"/>
      <c r="FDF18" s="99"/>
      <c r="FDG18" s="99"/>
      <c r="FDH18" s="99"/>
      <c r="FDI18" s="99"/>
      <c r="FDJ18" s="99"/>
      <c r="FDK18" s="99"/>
      <c r="FDL18" s="99"/>
      <c r="FDM18" s="99"/>
      <c r="FDN18" s="99"/>
      <c r="FDO18" s="99"/>
      <c r="FDP18" s="99"/>
      <c r="FDQ18" s="99"/>
      <c r="FDR18" s="99"/>
      <c r="FDS18" s="99"/>
      <c r="FDT18" s="99"/>
      <c r="FDU18" s="99"/>
      <c r="FDV18" s="99"/>
      <c r="FDW18" s="99"/>
      <c r="FDX18" s="99"/>
      <c r="FDY18" s="99"/>
      <c r="FDZ18" s="99"/>
      <c r="FEA18" s="99"/>
      <c r="FEB18" s="99"/>
      <c r="FEC18" s="99"/>
      <c r="FED18" s="99"/>
      <c r="FEE18" s="99"/>
      <c r="FEF18" s="99"/>
      <c r="FEG18" s="99"/>
      <c r="FEH18" s="99"/>
      <c r="FEI18" s="99"/>
      <c r="FEJ18" s="99"/>
      <c r="FEK18" s="99"/>
      <c r="FEL18" s="99"/>
      <c r="FEM18" s="99"/>
      <c r="FEN18" s="99"/>
      <c r="FEO18" s="99"/>
      <c r="FEP18" s="99"/>
      <c r="FEQ18" s="99"/>
      <c r="FER18" s="99"/>
      <c r="FES18" s="99"/>
      <c r="FET18" s="99"/>
      <c r="FEU18" s="99"/>
      <c r="FEV18" s="99"/>
      <c r="FEW18" s="99"/>
      <c r="FEX18" s="99"/>
      <c r="FEY18" s="99"/>
      <c r="FEZ18" s="99"/>
      <c r="FFA18" s="99"/>
      <c r="FFB18" s="99"/>
      <c r="FFC18" s="99"/>
      <c r="FFD18" s="99"/>
      <c r="FFE18" s="99"/>
      <c r="FFF18" s="99"/>
      <c r="FFG18" s="99"/>
      <c r="FFH18" s="99"/>
      <c r="FFI18" s="99"/>
      <c r="FFJ18" s="99"/>
      <c r="FFK18" s="99"/>
      <c r="FFL18" s="99"/>
      <c r="FFM18" s="99"/>
      <c r="FFN18" s="99"/>
      <c r="FFO18" s="99"/>
      <c r="FFP18" s="99"/>
      <c r="FFQ18" s="99"/>
      <c r="FFR18" s="99"/>
      <c r="FFS18" s="99"/>
      <c r="FFT18" s="99"/>
      <c r="FFU18" s="99"/>
      <c r="FFV18" s="99"/>
      <c r="FFW18" s="99"/>
      <c r="FFX18" s="99"/>
      <c r="FFY18" s="99"/>
      <c r="FFZ18" s="99"/>
      <c r="FGA18" s="99"/>
      <c r="FGB18" s="99"/>
      <c r="FGC18" s="99"/>
      <c r="FGD18" s="99"/>
      <c r="FGE18" s="99"/>
      <c r="FGF18" s="99"/>
      <c r="FGG18" s="99"/>
      <c r="FGH18" s="99"/>
      <c r="FGI18" s="99"/>
      <c r="FGJ18" s="99"/>
      <c r="FGK18" s="99"/>
      <c r="FGL18" s="99"/>
      <c r="FGM18" s="99"/>
      <c r="FGN18" s="99"/>
      <c r="FGO18" s="99"/>
      <c r="FGP18" s="99"/>
      <c r="FGQ18" s="99"/>
      <c r="FGR18" s="99"/>
      <c r="FGS18" s="99"/>
      <c r="FGT18" s="99"/>
      <c r="FGU18" s="99"/>
      <c r="FGV18" s="99"/>
      <c r="FGW18" s="99"/>
      <c r="FGX18" s="99"/>
      <c r="FGY18" s="99"/>
      <c r="FGZ18" s="99"/>
      <c r="FHA18" s="99"/>
      <c r="FHB18" s="99"/>
      <c r="FHC18" s="99"/>
      <c r="FHD18" s="99"/>
      <c r="FHE18" s="99"/>
      <c r="FHF18" s="99"/>
      <c r="FHG18" s="99"/>
      <c r="FHH18" s="99"/>
      <c r="FHI18" s="99"/>
      <c r="FHJ18" s="99"/>
      <c r="FHK18" s="99"/>
      <c r="FHL18" s="99"/>
      <c r="FHM18" s="99"/>
      <c r="FHN18" s="99"/>
      <c r="FHO18" s="99"/>
      <c r="FHP18" s="99"/>
      <c r="FHQ18" s="99"/>
      <c r="FHR18" s="99"/>
      <c r="FHS18" s="99"/>
      <c r="FHT18" s="99"/>
      <c r="FHU18" s="99"/>
      <c r="FHV18" s="99"/>
      <c r="FHW18" s="99"/>
      <c r="FHX18" s="99"/>
      <c r="FHY18" s="99"/>
      <c r="FHZ18" s="99"/>
      <c r="FIA18" s="99"/>
      <c r="FIB18" s="99"/>
      <c r="FIC18" s="99"/>
      <c r="FID18" s="99"/>
      <c r="FIE18" s="99"/>
      <c r="FIF18" s="99"/>
      <c r="FIG18" s="99"/>
      <c r="FIH18" s="99"/>
      <c r="FII18" s="99"/>
      <c r="FIJ18" s="99"/>
      <c r="FIK18" s="99"/>
      <c r="FIL18" s="99"/>
      <c r="FIM18" s="99"/>
      <c r="FIN18" s="99"/>
      <c r="FIO18" s="99"/>
      <c r="FIP18" s="99"/>
      <c r="FIQ18" s="99"/>
      <c r="FIR18" s="99"/>
      <c r="FIS18" s="99"/>
      <c r="FIT18" s="99"/>
      <c r="FIU18" s="99"/>
      <c r="FIV18" s="99"/>
      <c r="FIW18" s="99"/>
      <c r="FIX18" s="99"/>
      <c r="FIY18" s="99"/>
      <c r="FIZ18" s="99"/>
      <c r="FJA18" s="99"/>
      <c r="FJB18" s="99"/>
      <c r="FJC18" s="99"/>
      <c r="FJD18" s="99"/>
      <c r="FJE18" s="99"/>
      <c r="FJF18" s="99"/>
      <c r="FJG18" s="99"/>
      <c r="FJH18" s="99"/>
      <c r="FJI18" s="99"/>
      <c r="FJJ18" s="99"/>
      <c r="FJK18" s="99"/>
      <c r="FJL18" s="99"/>
      <c r="FJM18" s="99"/>
      <c r="FJN18" s="99"/>
      <c r="FJO18" s="99"/>
      <c r="FJP18" s="99"/>
      <c r="FJQ18" s="99"/>
      <c r="FJR18" s="99"/>
      <c r="FJS18" s="99"/>
      <c r="FJT18" s="99"/>
      <c r="FJU18" s="99"/>
      <c r="FJV18" s="99"/>
      <c r="FJW18" s="99"/>
      <c r="FJX18" s="99"/>
      <c r="FJY18" s="99"/>
      <c r="FJZ18" s="99"/>
      <c r="FKA18" s="99"/>
      <c r="FKB18" s="99"/>
      <c r="FKC18" s="99"/>
      <c r="FKD18" s="99"/>
      <c r="FKE18" s="99"/>
      <c r="FKF18" s="99"/>
      <c r="FKG18" s="99"/>
      <c r="FKH18" s="99"/>
      <c r="FKI18" s="99"/>
      <c r="FKJ18" s="99"/>
      <c r="FKK18" s="99"/>
      <c r="FKL18" s="99"/>
      <c r="FKM18" s="99"/>
      <c r="FKN18" s="99"/>
      <c r="FKO18" s="99"/>
      <c r="FKP18" s="99"/>
      <c r="FKQ18" s="99"/>
      <c r="FKR18" s="99"/>
      <c r="FKS18" s="99"/>
      <c r="FKT18" s="99"/>
      <c r="FKU18" s="99"/>
      <c r="FKV18" s="99"/>
      <c r="FKW18" s="99"/>
      <c r="FKX18" s="99"/>
      <c r="FKY18" s="99"/>
      <c r="FKZ18" s="99"/>
      <c r="FLA18" s="99"/>
      <c r="FLB18" s="99"/>
      <c r="FLC18" s="99"/>
      <c r="FLD18" s="99"/>
      <c r="FLE18" s="99"/>
      <c r="FLF18" s="99"/>
      <c r="FLG18" s="99"/>
      <c r="FLH18" s="99"/>
      <c r="FLI18" s="99"/>
      <c r="FLJ18" s="99"/>
      <c r="FLK18" s="99"/>
      <c r="FLL18" s="99"/>
      <c r="FLM18" s="99"/>
      <c r="FLN18" s="99"/>
      <c r="FLO18" s="99"/>
      <c r="FLP18" s="99"/>
      <c r="FLQ18" s="99"/>
      <c r="FLR18" s="99"/>
      <c r="FLS18" s="99"/>
      <c r="FLT18" s="99"/>
      <c r="FLU18" s="99"/>
      <c r="FLV18" s="99"/>
      <c r="FLW18" s="99"/>
      <c r="FLX18" s="99"/>
      <c r="FLY18" s="99"/>
      <c r="FLZ18" s="99"/>
      <c r="FMA18" s="99"/>
      <c r="FMB18" s="99"/>
      <c r="FMC18" s="99"/>
      <c r="FMD18" s="99"/>
      <c r="FME18" s="99"/>
      <c r="FMF18" s="99"/>
      <c r="FMG18" s="99"/>
      <c r="FMH18" s="99"/>
      <c r="FMI18" s="99"/>
      <c r="FMJ18" s="99"/>
      <c r="FMK18" s="99"/>
      <c r="FML18" s="99"/>
      <c r="FMM18" s="99"/>
      <c r="FMN18" s="99"/>
      <c r="FMO18" s="99"/>
      <c r="FMP18" s="99"/>
      <c r="FMQ18" s="99"/>
      <c r="FMR18" s="99"/>
      <c r="FMS18" s="99"/>
      <c r="FMT18" s="99"/>
      <c r="FMU18" s="99"/>
      <c r="FMV18" s="99"/>
      <c r="FMW18" s="99"/>
      <c r="FMX18" s="99"/>
      <c r="FMY18" s="99"/>
      <c r="FMZ18" s="99"/>
      <c r="FNA18" s="99"/>
      <c r="FNB18" s="99"/>
      <c r="FNC18" s="99"/>
      <c r="FND18" s="99"/>
      <c r="FNE18" s="99"/>
      <c r="FNF18" s="99"/>
      <c r="FNG18" s="99"/>
      <c r="FNH18" s="99"/>
      <c r="FNI18" s="99"/>
      <c r="FNJ18" s="99"/>
      <c r="FNK18" s="99"/>
      <c r="FNL18" s="99"/>
      <c r="FNM18" s="99"/>
      <c r="FNN18" s="99"/>
      <c r="FNO18" s="99"/>
      <c r="FNP18" s="99"/>
      <c r="FNQ18" s="99"/>
      <c r="FNR18" s="99"/>
      <c r="FNS18" s="99"/>
      <c r="FNT18" s="99"/>
      <c r="FNU18" s="99"/>
      <c r="FNV18" s="99"/>
      <c r="FNW18" s="99"/>
      <c r="FNX18" s="99"/>
      <c r="FNY18" s="99"/>
      <c r="FNZ18" s="99"/>
      <c r="FOA18" s="99"/>
      <c r="FOB18" s="99"/>
      <c r="FOC18" s="99"/>
      <c r="FOD18" s="99"/>
      <c r="FOE18" s="99"/>
      <c r="FOF18" s="99"/>
      <c r="FOG18" s="99"/>
      <c r="FOH18" s="99"/>
      <c r="FOI18" s="99"/>
      <c r="FOJ18" s="99"/>
      <c r="FOK18" s="99"/>
      <c r="FOL18" s="99"/>
      <c r="FOM18" s="99"/>
      <c r="FON18" s="99"/>
      <c r="FOO18" s="99"/>
      <c r="FOP18" s="99"/>
      <c r="FOQ18" s="99"/>
      <c r="FOR18" s="99"/>
      <c r="FOS18" s="99"/>
      <c r="FOT18" s="99"/>
      <c r="FOU18" s="99"/>
      <c r="FOV18" s="99"/>
      <c r="FOW18" s="99"/>
      <c r="FOX18" s="99"/>
      <c r="FOY18" s="99"/>
      <c r="FOZ18" s="99"/>
      <c r="FPA18" s="99"/>
      <c r="FPB18" s="99"/>
      <c r="FPC18" s="99"/>
      <c r="FPD18" s="99"/>
      <c r="FPE18" s="99"/>
      <c r="FPF18" s="99"/>
      <c r="FPG18" s="99"/>
      <c r="FPH18" s="99"/>
      <c r="FPI18" s="99"/>
      <c r="FPJ18" s="99"/>
      <c r="FPK18" s="99"/>
      <c r="FPL18" s="99"/>
      <c r="FPM18" s="99"/>
      <c r="FPN18" s="99"/>
      <c r="FPO18" s="99"/>
      <c r="FPP18" s="99"/>
      <c r="FPQ18" s="99"/>
      <c r="FPR18" s="99"/>
      <c r="FPS18" s="99"/>
      <c r="FPT18" s="99"/>
      <c r="FPU18" s="99"/>
      <c r="FPV18" s="99"/>
      <c r="FPW18" s="99"/>
      <c r="FPX18" s="99"/>
      <c r="FPY18" s="99"/>
      <c r="FPZ18" s="99"/>
      <c r="FQA18" s="99"/>
      <c r="FQB18" s="99"/>
      <c r="FQC18" s="99"/>
      <c r="FQD18" s="99"/>
      <c r="FQE18" s="99"/>
      <c r="FQF18" s="99"/>
      <c r="FQG18" s="99"/>
      <c r="FQH18" s="99"/>
      <c r="FQI18" s="99"/>
      <c r="FQJ18" s="99"/>
      <c r="FQK18" s="99"/>
      <c r="FQL18" s="99"/>
      <c r="FQM18" s="99"/>
      <c r="FQN18" s="99"/>
      <c r="FQO18" s="99"/>
      <c r="FQP18" s="99"/>
      <c r="FQQ18" s="99"/>
      <c r="FQR18" s="99"/>
      <c r="FQS18" s="99"/>
      <c r="FQT18" s="99"/>
      <c r="FQU18" s="99"/>
      <c r="FQV18" s="99"/>
      <c r="FQW18" s="99"/>
      <c r="FQX18" s="99"/>
      <c r="FQY18" s="99"/>
      <c r="FQZ18" s="99"/>
      <c r="FRA18" s="99"/>
      <c r="FRB18" s="99"/>
      <c r="FRC18" s="99"/>
      <c r="FRD18" s="99"/>
      <c r="FRE18" s="99"/>
      <c r="FRF18" s="99"/>
      <c r="FRG18" s="99"/>
      <c r="FRH18" s="99"/>
      <c r="FRI18" s="99"/>
      <c r="FRJ18" s="99"/>
      <c r="FRK18" s="99"/>
      <c r="FRL18" s="99"/>
      <c r="FRM18" s="99"/>
      <c r="FRN18" s="99"/>
      <c r="FRO18" s="99"/>
      <c r="FRP18" s="99"/>
      <c r="FRQ18" s="99"/>
      <c r="FRR18" s="99"/>
      <c r="FRS18" s="99"/>
      <c r="FRT18" s="99"/>
      <c r="FRU18" s="99"/>
      <c r="FRV18" s="99"/>
      <c r="FRW18" s="99"/>
      <c r="FRX18" s="99"/>
      <c r="FRY18" s="99"/>
      <c r="FRZ18" s="99"/>
      <c r="FSA18" s="99"/>
      <c r="FSB18" s="99"/>
      <c r="FSC18" s="99"/>
      <c r="FSD18" s="99"/>
      <c r="FSE18" s="99"/>
      <c r="FSF18" s="99"/>
      <c r="FSG18" s="99"/>
      <c r="FSH18" s="99"/>
      <c r="FSI18" s="99"/>
      <c r="FSJ18" s="99"/>
      <c r="FSK18" s="99"/>
      <c r="FSL18" s="99"/>
      <c r="FSM18" s="99"/>
      <c r="FSN18" s="99"/>
      <c r="FSO18" s="99"/>
      <c r="FSP18" s="99"/>
      <c r="FSQ18" s="99"/>
      <c r="FSR18" s="99"/>
      <c r="FSS18" s="99"/>
      <c r="FST18" s="99"/>
      <c r="FSU18" s="99"/>
      <c r="FSV18" s="99"/>
      <c r="FSW18" s="99"/>
      <c r="FSX18" s="99"/>
      <c r="FSY18" s="99"/>
      <c r="FSZ18" s="99"/>
      <c r="FTA18" s="99"/>
      <c r="FTB18" s="99"/>
      <c r="FTC18" s="99"/>
      <c r="FTD18" s="99"/>
      <c r="FTE18" s="99"/>
      <c r="FTF18" s="99"/>
      <c r="FTG18" s="99"/>
      <c r="FTH18" s="99"/>
      <c r="FTI18" s="99"/>
      <c r="FTJ18" s="99"/>
      <c r="FTK18" s="99"/>
      <c r="FTL18" s="99"/>
      <c r="FTM18" s="99"/>
      <c r="FTN18" s="99"/>
      <c r="FTO18" s="99"/>
      <c r="FTP18" s="99"/>
      <c r="FTQ18" s="99"/>
      <c r="FTR18" s="99"/>
      <c r="FTS18" s="99"/>
      <c r="FTT18" s="99"/>
      <c r="FTU18" s="99"/>
      <c r="FTV18" s="99"/>
      <c r="FTW18" s="99"/>
      <c r="FTX18" s="99"/>
      <c r="FTY18" s="99"/>
      <c r="FTZ18" s="99"/>
      <c r="FUA18" s="99"/>
      <c r="FUB18" s="99"/>
      <c r="FUC18" s="99"/>
      <c r="FUD18" s="99"/>
      <c r="FUE18" s="99"/>
      <c r="FUF18" s="99"/>
      <c r="FUG18" s="99"/>
      <c r="FUH18" s="99"/>
      <c r="FUI18" s="99"/>
      <c r="FUJ18" s="99"/>
      <c r="FUK18" s="99"/>
      <c r="FUL18" s="99"/>
      <c r="FUM18" s="99"/>
      <c r="FUN18" s="99"/>
      <c r="FUO18" s="99"/>
      <c r="FUP18" s="99"/>
      <c r="FUQ18" s="99"/>
      <c r="FUR18" s="99"/>
      <c r="FUS18" s="99"/>
      <c r="FUT18" s="99"/>
      <c r="FUU18" s="99"/>
      <c r="FUV18" s="99"/>
      <c r="FUW18" s="99"/>
      <c r="FUX18" s="99"/>
      <c r="FUY18" s="99"/>
      <c r="FUZ18" s="99"/>
      <c r="FVA18" s="99"/>
      <c r="FVB18" s="99"/>
      <c r="FVC18" s="99"/>
      <c r="FVD18" s="99"/>
      <c r="FVE18" s="99"/>
      <c r="FVF18" s="99"/>
      <c r="FVG18" s="99"/>
      <c r="FVH18" s="99"/>
      <c r="FVI18" s="99"/>
      <c r="FVJ18" s="99"/>
      <c r="FVK18" s="99"/>
      <c r="FVL18" s="99"/>
      <c r="FVM18" s="99"/>
      <c r="FVN18" s="99"/>
      <c r="FVO18" s="99"/>
      <c r="FVP18" s="99"/>
      <c r="FVQ18" s="99"/>
      <c r="FVR18" s="99"/>
      <c r="FVS18" s="99"/>
      <c r="FVT18" s="99"/>
      <c r="FVU18" s="99"/>
      <c r="FVV18" s="99"/>
      <c r="FVW18" s="99"/>
      <c r="FVX18" s="99"/>
      <c r="FVY18" s="99"/>
      <c r="FVZ18" s="99"/>
      <c r="FWA18" s="99"/>
      <c r="FWB18" s="99"/>
      <c r="FWC18" s="99"/>
      <c r="FWD18" s="99"/>
      <c r="FWE18" s="99"/>
      <c r="FWF18" s="99"/>
      <c r="FWG18" s="99"/>
      <c r="FWH18" s="99"/>
      <c r="FWI18" s="99"/>
      <c r="FWJ18" s="99"/>
      <c r="FWK18" s="99"/>
      <c r="FWL18" s="99"/>
      <c r="FWM18" s="99"/>
      <c r="FWN18" s="99"/>
      <c r="FWO18" s="99"/>
      <c r="FWP18" s="99"/>
      <c r="FWQ18" s="99"/>
      <c r="FWR18" s="99"/>
      <c r="FWS18" s="99"/>
      <c r="FWT18" s="99"/>
      <c r="FWU18" s="99"/>
      <c r="FWV18" s="99"/>
      <c r="FWW18" s="99"/>
      <c r="FWX18" s="99"/>
      <c r="FWY18" s="99"/>
      <c r="FWZ18" s="99"/>
      <c r="FXA18" s="99"/>
      <c r="FXB18" s="99"/>
      <c r="FXC18" s="99"/>
      <c r="FXD18" s="99"/>
      <c r="FXE18" s="99"/>
      <c r="FXF18" s="99"/>
      <c r="FXG18" s="99"/>
      <c r="FXH18" s="99"/>
      <c r="FXI18" s="99"/>
      <c r="FXJ18" s="99"/>
      <c r="FXK18" s="99"/>
      <c r="FXL18" s="99"/>
      <c r="FXM18" s="99"/>
      <c r="FXN18" s="99"/>
      <c r="FXO18" s="99"/>
      <c r="FXP18" s="99"/>
      <c r="FXQ18" s="99"/>
      <c r="FXR18" s="99"/>
      <c r="FXS18" s="99"/>
      <c r="FXT18" s="99"/>
      <c r="FXU18" s="99"/>
      <c r="FXV18" s="99"/>
      <c r="FXW18" s="99"/>
      <c r="FXX18" s="99"/>
      <c r="FXY18" s="99"/>
      <c r="FXZ18" s="99"/>
      <c r="FYA18" s="99"/>
      <c r="FYB18" s="99"/>
      <c r="FYC18" s="99"/>
      <c r="FYD18" s="99"/>
      <c r="FYE18" s="99"/>
      <c r="FYF18" s="99"/>
      <c r="FYG18" s="99"/>
      <c r="FYH18" s="99"/>
      <c r="FYI18" s="99"/>
      <c r="FYJ18" s="99"/>
      <c r="FYK18" s="99"/>
      <c r="FYL18" s="99"/>
      <c r="FYM18" s="99"/>
      <c r="FYN18" s="99"/>
      <c r="FYO18" s="99"/>
      <c r="FYP18" s="99"/>
      <c r="FYQ18" s="99"/>
      <c r="FYR18" s="99"/>
      <c r="FYS18" s="99"/>
      <c r="FYT18" s="99"/>
      <c r="FYU18" s="99"/>
      <c r="FYV18" s="99"/>
      <c r="FYW18" s="99"/>
      <c r="FYX18" s="99"/>
      <c r="FYY18" s="99"/>
      <c r="FYZ18" s="99"/>
      <c r="FZA18" s="99"/>
      <c r="FZB18" s="99"/>
      <c r="FZC18" s="99"/>
      <c r="FZD18" s="99"/>
      <c r="FZE18" s="99"/>
      <c r="FZF18" s="99"/>
      <c r="FZG18" s="99"/>
      <c r="FZH18" s="99"/>
      <c r="FZI18" s="99"/>
      <c r="FZJ18" s="99"/>
      <c r="FZK18" s="99"/>
      <c r="FZL18" s="99"/>
      <c r="FZM18" s="99"/>
      <c r="FZN18" s="99"/>
      <c r="FZO18" s="99"/>
      <c r="FZP18" s="99"/>
      <c r="FZQ18" s="99"/>
      <c r="FZR18" s="99"/>
      <c r="FZS18" s="99"/>
      <c r="FZT18" s="99"/>
      <c r="FZU18" s="99"/>
      <c r="FZV18" s="99"/>
      <c r="FZW18" s="99"/>
      <c r="FZX18" s="99"/>
      <c r="FZY18" s="99"/>
      <c r="FZZ18" s="99"/>
      <c r="GAA18" s="99"/>
      <c r="GAB18" s="99"/>
      <c r="GAC18" s="99"/>
      <c r="GAD18" s="99"/>
      <c r="GAE18" s="99"/>
      <c r="GAF18" s="99"/>
      <c r="GAG18" s="99"/>
      <c r="GAH18" s="99"/>
      <c r="GAI18" s="99"/>
      <c r="GAJ18" s="99"/>
      <c r="GAK18" s="99"/>
      <c r="GAL18" s="99"/>
      <c r="GAM18" s="99"/>
      <c r="GAN18" s="99"/>
      <c r="GAO18" s="99"/>
      <c r="GAP18" s="99"/>
      <c r="GAQ18" s="99"/>
      <c r="GAR18" s="99"/>
      <c r="GAS18" s="99"/>
      <c r="GAT18" s="99"/>
      <c r="GAU18" s="99"/>
      <c r="GAV18" s="99"/>
      <c r="GAW18" s="99"/>
      <c r="GAX18" s="99"/>
      <c r="GAY18" s="99"/>
      <c r="GAZ18" s="99"/>
      <c r="GBA18" s="99"/>
      <c r="GBB18" s="99"/>
      <c r="GBC18" s="99"/>
      <c r="GBD18" s="99"/>
      <c r="GBE18" s="99"/>
      <c r="GBF18" s="99"/>
      <c r="GBG18" s="99"/>
      <c r="GBH18" s="99"/>
      <c r="GBI18" s="99"/>
      <c r="GBJ18" s="99"/>
      <c r="GBK18" s="99"/>
      <c r="GBL18" s="99"/>
      <c r="GBM18" s="99"/>
      <c r="GBN18" s="99"/>
      <c r="GBO18" s="99"/>
      <c r="GBP18" s="99"/>
      <c r="GBQ18" s="99"/>
      <c r="GBR18" s="99"/>
      <c r="GBS18" s="99"/>
      <c r="GBT18" s="99"/>
      <c r="GBU18" s="99"/>
      <c r="GBV18" s="99"/>
      <c r="GBW18" s="99"/>
      <c r="GBX18" s="99"/>
      <c r="GBY18" s="99"/>
      <c r="GBZ18" s="99"/>
      <c r="GCA18" s="99"/>
      <c r="GCB18" s="99"/>
      <c r="GCC18" s="99"/>
      <c r="GCD18" s="99"/>
      <c r="GCE18" s="99"/>
      <c r="GCF18" s="99"/>
      <c r="GCG18" s="99"/>
      <c r="GCH18" s="99"/>
      <c r="GCI18" s="99"/>
      <c r="GCJ18" s="99"/>
      <c r="GCK18" s="99"/>
      <c r="GCL18" s="99"/>
      <c r="GCM18" s="99"/>
      <c r="GCN18" s="99"/>
      <c r="GCO18" s="99"/>
      <c r="GCP18" s="99"/>
      <c r="GCQ18" s="99"/>
      <c r="GCR18" s="99"/>
      <c r="GCS18" s="99"/>
      <c r="GCT18" s="99"/>
      <c r="GCU18" s="99"/>
      <c r="GCV18" s="99"/>
      <c r="GCW18" s="99"/>
      <c r="GCX18" s="99"/>
      <c r="GCY18" s="99"/>
      <c r="GCZ18" s="99"/>
      <c r="GDA18" s="99"/>
      <c r="GDB18" s="99"/>
      <c r="GDC18" s="99"/>
      <c r="GDD18" s="99"/>
      <c r="GDE18" s="99"/>
      <c r="GDF18" s="99"/>
      <c r="GDG18" s="99"/>
      <c r="GDH18" s="99"/>
      <c r="GDI18" s="99"/>
      <c r="GDJ18" s="99"/>
      <c r="GDK18" s="99"/>
      <c r="GDL18" s="99"/>
      <c r="GDM18" s="99"/>
      <c r="GDN18" s="99"/>
      <c r="GDO18" s="99"/>
      <c r="GDP18" s="99"/>
      <c r="GDQ18" s="99"/>
      <c r="GDR18" s="99"/>
      <c r="GDS18" s="99"/>
      <c r="GDT18" s="99"/>
      <c r="GDU18" s="99"/>
      <c r="GDV18" s="99"/>
      <c r="GDW18" s="99"/>
      <c r="GDX18" s="99"/>
      <c r="GDY18" s="99"/>
      <c r="GDZ18" s="99"/>
      <c r="GEA18" s="99"/>
      <c r="GEB18" s="99"/>
      <c r="GEC18" s="99"/>
      <c r="GED18" s="99"/>
      <c r="GEE18" s="99"/>
      <c r="GEF18" s="99"/>
      <c r="GEG18" s="99"/>
      <c r="GEH18" s="99"/>
      <c r="GEI18" s="99"/>
      <c r="GEJ18" s="99"/>
      <c r="GEK18" s="99"/>
      <c r="GEL18" s="99"/>
      <c r="GEM18" s="99"/>
      <c r="GEN18" s="99"/>
      <c r="GEO18" s="99"/>
      <c r="GEP18" s="99"/>
      <c r="GEQ18" s="99"/>
      <c r="GER18" s="99"/>
      <c r="GES18" s="99"/>
      <c r="GET18" s="99"/>
      <c r="GEU18" s="99"/>
      <c r="GEV18" s="99"/>
      <c r="GEW18" s="99"/>
      <c r="GEX18" s="99"/>
      <c r="GEY18" s="99"/>
      <c r="GEZ18" s="99"/>
      <c r="GFA18" s="99"/>
      <c r="GFB18" s="99"/>
      <c r="GFC18" s="99"/>
      <c r="GFD18" s="99"/>
      <c r="GFE18" s="99"/>
      <c r="GFF18" s="99"/>
      <c r="GFG18" s="99"/>
      <c r="GFH18" s="99"/>
      <c r="GFI18" s="99"/>
      <c r="GFJ18" s="99"/>
      <c r="GFK18" s="99"/>
      <c r="GFL18" s="99"/>
      <c r="GFM18" s="99"/>
      <c r="GFN18" s="99"/>
      <c r="GFO18" s="99"/>
      <c r="GFP18" s="99"/>
      <c r="GFQ18" s="99"/>
      <c r="GFR18" s="99"/>
      <c r="GFS18" s="99"/>
      <c r="GFT18" s="99"/>
      <c r="GFU18" s="99"/>
      <c r="GFV18" s="99"/>
      <c r="GFW18" s="99"/>
      <c r="GFX18" s="99"/>
      <c r="GFY18" s="99"/>
      <c r="GFZ18" s="99"/>
      <c r="GGA18" s="99"/>
      <c r="GGB18" s="99"/>
      <c r="GGC18" s="99"/>
      <c r="GGD18" s="99"/>
      <c r="GGE18" s="99"/>
      <c r="GGF18" s="99"/>
      <c r="GGG18" s="99"/>
      <c r="GGH18" s="99"/>
      <c r="GGI18" s="99"/>
      <c r="GGJ18" s="99"/>
      <c r="GGK18" s="99"/>
      <c r="GGL18" s="99"/>
      <c r="GGM18" s="99"/>
      <c r="GGN18" s="99"/>
      <c r="GGO18" s="99"/>
      <c r="GGP18" s="99"/>
      <c r="GGQ18" s="99"/>
      <c r="GGR18" s="99"/>
      <c r="GGS18" s="99"/>
      <c r="GGT18" s="99"/>
      <c r="GGU18" s="99"/>
      <c r="GGV18" s="99"/>
      <c r="GGW18" s="99"/>
      <c r="GGX18" s="99"/>
      <c r="GGY18" s="99"/>
      <c r="GGZ18" s="99"/>
      <c r="GHA18" s="99"/>
      <c r="GHB18" s="99"/>
      <c r="GHC18" s="99"/>
      <c r="GHD18" s="99"/>
      <c r="GHE18" s="99"/>
      <c r="GHF18" s="99"/>
      <c r="GHG18" s="99"/>
      <c r="GHH18" s="99"/>
      <c r="GHI18" s="99"/>
      <c r="GHJ18" s="99"/>
      <c r="GHK18" s="99"/>
      <c r="GHL18" s="99"/>
      <c r="GHM18" s="99"/>
      <c r="GHN18" s="99"/>
      <c r="GHO18" s="99"/>
      <c r="GHP18" s="99"/>
      <c r="GHQ18" s="99"/>
      <c r="GHR18" s="99"/>
      <c r="GHS18" s="99"/>
      <c r="GHT18" s="99"/>
      <c r="GHU18" s="99"/>
      <c r="GHV18" s="99"/>
      <c r="GHW18" s="99"/>
      <c r="GHX18" s="99"/>
      <c r="GHY18" s="99"/>
      <c r="GHZ18" s="99"/>
      <c r="GIA18" s="99"/>
      <c r="GIB18" s="99"/>
      <c r="GIC18" s="99"/>
      <c r="GID18" s="99"/>
      <c r="GIE18" s="99"/>
      <c r="GIF18" s="99"/>
      <c r="GIG18" s="99"/>
      <c r="GIH18" s="99"/>
      <c r="GII18" s="99"/>
      <c r="GIJ18" s="99"/>
      <c r="GIK18" s="99"/>
      <c r="GIL18" s="99"/>
      <c r="GIM18" s="99"/>
      <c r="GIN18" s="99"/>
      <c r="GIO18" s="99"/>
      <c r="GIP18" s="99"/>
      <c r="GIQ18" s="99"/>
      <c r="GIR18" s="99"/>
      <c r="GIS18" s="99"/>
      <c r="GIT18" s="99"/>
      <c r="GIU18" s="99"/>
      <c r="GIV18" s="99"/>
      <c r="GIW18" s="99"/>
      <c r="GIX18" s="99"/>
      <c r="GIY18" s="99"/>
      <c r="GIZ18" s="99"/>
      <c r="GJA18" s="99"/>
      <c r="GJB18" s="99"/>
      <c r="GJC18" s="99"/>
      <c r="GJD18" s="99"/>
      <c r="GJE18" s="99"/>
      <c r="GJF18" s="99"/>
      <c r="GJG18" s="99"/>
      <c r="GJH18" s="99"/>
      <c r="GJI18" s="99"/>
      <c r="GJJ18" s="99"/>
      <c r="GJK18" s="99"/>
      <c r="GJL18" s="99"/>
      <c r="GJM18" s="99"/>
      <c r="GJN18" s="99"/>
      <c r="GJO18" s="99"/>
      <c r="GJP18" s="99"/>
      <c r="GJQ18" s="99"/>
      <c r="GJR18" s="99"/>
      <c r="GJS18" s="99"/>
      <c r="GJT18" s="99"/>
      <c r="GJU18" s="99"/>
      <c r="GJV18" s="99"/>
      <c r="GJW18" s="99"/>
      <c r="GJX18" s="99"/>
      <c r="GJY18" s="99"/>
      <c r="GJZ18" s="99"/>
      <c r="GKA18" s="99"/>
      <c r="GKB18" s="99"/>
      <c r="GKC18" s="99"/>
      <c r="GKD18" s="99"/>
      <c r="GKE18" s="99"/>
      <c r="GKF18" s="99"/>
      <c r="GKG18" s="99"/>
      <c r="GKH18" s="99"/>
      <c r="GKI18" s="99"/>
      <c r="GKJ18" s="99"/>
      <c r="GKK18" s="99"/>
      <c r="GKL18" s="99"/>
      <c r="GKM18" s="99"/>
      <c r="GKN18" s="99"/>
      <c r="GKO18" s="99"/>
      <c r="GKP18" s="99"/>
      <c r="GKQ18" s="99"/>
      <c r="GKR18" s="99"/>
      <c r="GKS18" s="99"/>
      <c r="GKT18" s="99"/>
      <c r="GKU18" s="99"/>
      <c r="GKV18" s="99"/>
      <c r="GKW18" s="99"/>
      <c r="GKX18" s="99"/>
      <c r="GKY18" s="99"/>
      <c r="GKZ18" s="99"/>
      <c r="GLA18" s="99"/>
      <c r="GLB18" s="99"/>
      <c r="GLC18" s="99"/>
      <c r="GLD18" s="99"/>
      <c r="GLE18" s="99"/>
      <c r="GLF18" s="99"/>
      <c r="GLG18" s="99"/>
      <c r="GLH18" s="99"/>
      <c r="GLI18" s="99"/>
      <c r="GLJ18" s="99"/>
      <c r="GLK18" s="99"/>
      <c r="GLL18" s="99"/>
      <c r="GLM18" s="99"/>
      <c r="GLN18" s="99"/>
      <c r="GLO18" s="99"/>
      <c r="GLP18" s="99"/>
      <c r="GLQ18" s="99"/>
      <c r="GLR18" s="99"/>
      <c r="GLS18" s="99"/>
      <c r="GLT18" s="99"/>
      <c r="GLU18" s="99"/>
      <c r="GLV18" s="99"/>
      <c r="GLW18" s="99"/>
      <c r="GLX18" s="99"/>
      <c r="GLY18" s="99"/>
      <c r="GLZ18" s="99"/>
      <c r="GMA18" s="99"/>
      <c r="GMB18" s="99"/>
      <c r="GMC18" s="99"/>
      <c r="GMD18" s="99"/>
      <c r="GME18" s="99"/>
      <c r="GMF18" s="99"/>
      <c r="GMG18" s="99"/>
      <c r="GMH18" s="99"/>
      <c r="GMI18" s="99"/>
      <c r="GMJ18" s="99"/>
      <c r="GMK18" s="99"/>
      <c r="GML18" s="99"/>
      <c r="GMM18" s="99"/>
      <c r="GMN18" s="99"/>
      <c r="GMO18" s="99"/>
      <c r="GMP18" s="99"/>
      <c r="GMQ18" s="99"/>
      <c r="GMR18" s="99"/>
      <c r="GMS18" s="99"/>
      <c r="GMT18" s="99"/>
      <c r="GMU18" s="99"/>
      <c r="GMV18" s="99"/>
      <c r="GMW18" s="99"/>
      <c r="GMX18" s="99"/>
      <c r="GMY18" s="99"/>
      <c r="GMZ18" s="99"/>
      <c r="GNA18" s="99"/>
      <c r="GNB18" s="99"/>
      <c r="GNC18" s="99"/>
      <c r="GND18" s="99"/>
      <c r="GNE18" s="99"/>
      <c r="GNF18" s="99"/>
      <c r="GNG18" s="99"/>
      <c r="GNH18" s="99"/>
      <c r="GNI18" s="99"/>
      <c r="GNJ18" s="99"/>
      <c r="GNK18" s="99"/>
      <c r="GNL18" s="99"/>
      <c r="GNM18" s="99"/>
      <c r="GNN18" s="99"/>
      <c r="GNO18" s="99"/>
      <c r="GNP18" s="99"/>
      <c r="GNQ18" s="99"/>
      <c r="GNR18" s="99"/>
      <c r="GNS18" s="99"/>
      <c r="GNT18" s="99"/>
      <c r="GNU18" s="99"/>
      <c r="GNV18" s="99"/>
      <c r="GNW18" s="99"/>
      <c r="GNX18" s="99"/>
      <c r="GNY18" s="99"/>
      <c r="GNZ18" s="99"/>
      <c r="GOA18" s="99"/>
      <c r="GOB18" s="99"/>
      <c r="GOC18" s="99"/>
      <c r="GOD18" s="99"/>
      <c r="GOE18" s="99"/>
      <c r="GOF18" s="99"/>
      <c r="GOG18" s="99"/>
      <c r="GOH18" s="99"/>
      <c r="GOI18" s="99"/>
      <c r="GOJ18" s="99"/>
      <c r="GOK18" s="99"/>
      <c r="GOL18" s="99"/>
      <c r="GOM18" s="99"/>
      <c r="GON18" s="99"/>
      <c r="GOO18" s="99"/>
      <c r="GOP18" s="99"/>
      <c r="GOQ18" s="99"/>
      <c r="GOR18" s="99"/>
      <c r="GOS18" s="99"/>
      <c r="GOT18" s="99"/>
      <c r="GOU18" s="99"/>
      <c r="GOV18" s="99"/>
      <c r="GOW18" s="99"/>
      <c r="GOX18" s="99"/>
      <c r="GOY18" s="99"/>
      <c r="GOZ18" s="99"/>
      <c r="GPA18" s="99"/>
      <c r="GPB18" s="99"/>
      <c r="GPC18" s="99"/>
      <c r="GPD18" s="99"/>
      <c r="GPE18" s="99"/>
      <c r="GPF18" s="99"/>
      <c r="GPG18" s="99"/>
      <c r="GPH18" s="99"/>
      <c r="GPI18" s="99"/>
      <c r="GPJ18" s="99"/>
      <c r="GPK18" s="99"/>
      <c r="GPL18" s="99"/>
      <c r="GPM18" s="99"/>
      <c r="GPN18" s="99"/>
      <c r="GPO18" s="99"/>
      <c r="GPP18" s="99"/>
      <c r="GPQ18" s="99"/>
      <c r="GPR18" s="99"/>
      <c r="GPS18" s="99"/>
      <c r="GPT18" s="99"/>
      <c r="GPU18" s="99"/>
      <c r="GPV18" s="99"/>
      <c r="GPW18" s="99"/>
      <c r="GPX18" s="99"/>
      <c r="GPY18" s="99"/>
      <c r="GPZ18" s="99"/>
      <c r="GQA18" s="99"/>
      <c r="GQB18" s="99"/>
      <c r="GQC18" s="99"/>
      <c r="GQD18" s="99"/>
      <c r="GQE18" s="99"/>
      <c r="GQF18" s="99"/>
      <c r="GQG18" s="99"/>
      <c r="GQH18" s="99"/>
      <c r="GQI18" s="99"/>
      <c r="GQJ18" s="99"/>
      <c r="GQK18" s="99"/>
      <c r="GQL18" s="99"/>
      <c r="GQM18" s="99"/>
      <c r="GQN18" s="99"/>
      <c r="GQO18" s="99"/>
      <c r="GQP18" s="99"/>
      <c r="GQQ18" s="99"/>
      <c r="GQR18" s="99"/>
      <c r="GQS18" s="99"/>
      <c r="GQT18" s="99"/>
      <c r="GQU18" s="99"/>
      <c r="GQV18" s="99"/>
      <c r="GQW18" s="99"/>
      <c r="GQX18" s="99"/>
      <c r="GQY18" s="99"/>
      <c r="GQZ18" s="99"/>
      <c r="GRA18" s="99"/>
      <c r="GRB18" s="99"/>
      <c r="GRC18" s="99"/>
      <c r="GRD18" s="99"/>
      <c r="GRE18" s="99"/>
      <c r="GRF18" s="99"/>
      <c r="GRG18" s="99"/>
      <c r="GRH18" s="99"/>
      <c r="GRI18" s="99"/>
      <c r="GRJ18" s="99"/>
      <c r="GRK18" s="99"/>
      <c r="GRL18" s="99"/>
      <c r="GRM18" s="99"/>
      <c r="GRN18" s="99"/>
      <c r="GRO18" s="99"/>
      <c r="GRP18" s="99"/>
      <c r="GRQ18" s="99"/>
      <c r="GRR18" s="99"/>
      <c r="GRS18" s="99"/>
      <c r="GRT18" s="99"/>
      <c r="GRU18" s="99"/>
      <c r="GRV18" s="99"/>
      <c r="GRW18" s="99"/>
      <c r="GRX18" s="99"/>
      <c r="GRY18" s="99"/>
      <c r="GRZ18" s="99"/>
      <c r="GSA18" s="99"/>
      <c r="GSB18" s="99"/>
      <c r="GSC18" s="99"/>
      <c r="GSD18" s="99"/>
      <c r="GSE18" s="99"/>
      <c r="GSF18" s="99"/>
      <c r="GSG18" s="99"/>
      <c r="GSH18" s="99"/>
      <c r="GSI18" s="99"/>
      <c r="GSJ18" s="99"/>
      <c r="GSK18" s="99"/>
      <c r="GSL18" s="99"/>
      <c r="GSM18" s="99"/>
      <c r="GSN18" s="99"/>
      <c r="GSO18" s="99"/>
      <c r="GSP18" s="99"/>
      <c r="GSQ18" s="99"/>
      <c r="GSR18" s="99"/>
      <c r="GSS18" s="99"/>
      <c r="GST18" s="99"/>
      <c r="GSU18" s="99"/>
      <c r="GSV18" s="99"/>
      <c r="GSW18" s="99"/>
      <c r="GSX18" s="99"/>
      <c r="GSY18" s="99"/>
      <c r="GSZ18" s="99"/>
      <c r="GTA18" s="99"/>
      <c r="GTB18" s="99"/>
      <c r="GTC18" s="99"/>
      <c r="GTD18" s="99"/>
      <c r="GTE18" s="99"/>
      <c r="GTF18" s="99"/>
      <c r="GTG18" s="99"/>
      <c r="GTH18" s="99"/>
      <c r="GTI18" s="99"/>
      <c r="GTJ18" s="99"/>
      <c r="GTK18" s="99"/>
      <c r="GTL18" s="99"/>
      <c r="GTM18" s="99"/>
      <c r="GTN18" s="99"/>
      <c r="GTO18" s="99"/>
      <c r="GTP18" s="99"/>
      <c r="GTQ18" s="99"/>
      <c r="GTR18" s="99"/>
      <c r="GTS18" s="99"/>
      <c r="GTT18" s="99"/>
      <c r="GTU18" s="99"/>
      <c r="GTV18" s="99"/>
      <c r="GTW18" s="99"/>
      <c r="GTX18" s="99"/>
      <c r="GTY18" s="99"/>
      <c r="GTZ18" s="99"/>
      <c r="GUA18" s="99"/>
      <c r="GUB18" s="99"/>
      <c r="GUC18" s="99"/>
      <c r="GUD18" s="99"/>
      <c r="GUE18" s="99"/>
      <c r="GUF18" s="99"/>
      <c r="GUG18" s="99"/>
      <c r="GUH18" s="99"/>
      <c r="GUI18" s="99"/>
      <c r="GUJ18" s="99"/>
      <c r="GUK18" s="99"/>
      <c r="GUL18" s="99"/>
      <c r="GUM18" s="99"/>
      <c r="GUN18" s="99"/>
      <c r="GUO18" s="99"/>
      <c r="GUP18" s="99"/>
      <c r="GUQ18" s="99"/>
      <c r="GUR18" s="99"/>
      <c r="GUS18" s="99"/>
      <c r="GUT18" s="99"/>
      <c r="GUU18" s="99"/>
      <c r="GUV18" s="99"/>
      <c r="GUW18" s="99"/>
      <c r="GUX18" s="99"/>
      <c r="GUY18" s="99"/>
      <c r="GUZ18" s="99"/>
      <c r="GVA18" s="99"/>
      <c r="GVB18" s="99"/>
      <c r="GVC18" s="99"/>
      <c r="GVD18" s="99"/>
      <c r="GVE18" s="99"/>
      <c r="GVF18" s="99"/>
      <c r="GVG18" s="99"/>
      <c r="GVH18" s="99"/>
      <c r="GVI18" s="99"/>
      <c r="GVJ18" s="99"/>
      <c r="GVK18" s="99"/>
      <c r="GVL18" s="99"/>
      <c r="GVM18" s="99"/>
      <c r="GVN18" s="99"/>
      <c r="GVO18" s="99"/>
      <c r="GVP18" s="99"/>
      <c r="GVQ18" s="99"/>
      <c r="GVR18" s="99"/>
      <c r="GVS18" s="99"/>
      <c r="GVT18" s="99"/>
      <c r="GVU18" s="99"/>
      <c r="GVV18" s="99"/>
      <c r="GVW18" s="99"/>
      <c r="GVX18" s="99"/>
      <c r="GVY18" s="99"/>
      <c r="GVZ18" s="99"/>
      <c r="GWA18" s="99"/>
      <c r="GWB18" s="99"/>
      <c r="GWC18" s="99"/>
      <c r="GWD18" s="99"/>
      <c r="GWE18" s="99"/>
      <c r="GWF18" s="99"/>
      <c r="GWG18" s="99"/>
      <c r="GWH18" s="99"/>
      <c r="GWI18" s="99"/>
      <c r="GWJ18" s="99"/>
      <c r="GWK18" s="99"/>
      <c r="GWL18" s="99"/>
      <c r="GWM18" s="99"/>
      <c r="GWN18" s="99"/>
      <c r="GWO18" s="99"/>
      <c r="GWP18" s="99"/>
      <c r="GWQ18" s="99"/>
      <c r="GWR18" s="99"/>
      <c r="GWS18" s="99"/>
      <c r="GWT18" s="99"/>
      <c r="GWU18" s="99"/>
      <c r="GWV18" s="99"/>
      <c r="GWW18" s="99"/>
      <c r="GWX18" s="99"/>
      <c r="GWY18" s="99"/>
      <c r="GWZ18" s="99"/>
      <c r="GXA18" s="99"/>
      <c r="GXB18" s="99"/>
      <c r="GXC18" s="99"/>
      <c r="GXD18" s="99"/>
      <c r="GXE18" s="99"/>
      <c r="GXF18" s="99"/>
      <c r="GXG18" s="99"/>
      <c r="GXH18" s="99"/>
      <c r="GXI18" s="99"/>
      <c r="GXJ18" s="99"/>
      <c r="GXK18" s="99"/>
      <c r="GXL18" s="99"/>
      <c r="GXM18" s="99"/>
      <c r="GXN18" s="99"/>
      <c r="GXO18" s="99"/>
      <c r="GXP18" s="99"/>
      <c r="GXQ18" s="99"/>
      <c r="GXR18" s="99"/>
      <c r="GXS18" s="99"/>
      <c r="GXT18" s="99"/>
      <c r="GXU18" s="99"/>
      <c r="GXV18" s="99"/>
      <c r="GXW18" s="99"/>
      <c r="GXX18" s="99"/>
      <c r="GXY18" s="99"/>
      <c r="GXZ18" s="99"/>
      <c r="GYA18" s="99"/>
      <c r="GYB18" s="99"/>
      <c r="GYC18" s="99"/>
      <c r="GYD18" s="99"/>
      <c r="GYE18" s="99"/>
      <c r="GYF18" s="99"/>
      <c r="GYG18" s="99"/>
      <c r="GYH18" s="99"/>
      <c r="GYI18" s="99"/>
      <c r="GYJ18" s="99"/>
      <c r="GYK18" s="99"/>
      <c r="GYL18" s="99"/>
      <c r="GYM18" s="99"/>
      <c r="GYN18" s="99"/>
      <c r="GYO18" s="99"/>
      <c r="GYP18" s="99"/>
      <c r="GYQ18" s="99"/>
      <c r="GYR18" s="99"/>
      <c r="GYS18" s="99"/>
      <c r="GYT18" s="99"/>
      <c r="GYU18" s="99"/>
      <c r="GYV18" s="99"/>
      <c r="GYW18" s="99"/>
      <c r="GYX18" s="99"/>
      <c r="GYY18" s="99"/>
      <c r="GYZ18" s="99"/>
      <c r="GZA18" s="99"/>
      <c r="GZB18" s="99"/>
      <c r="GZC18" s="99"/>
      <c r="GZD18" s="99"/>
      <c r="GZE18" s="99"/>
      <c r="GZF18" s="99"/>
      <c r="GZG18" s="99"/>
      <c r="GZH18" s="99"/>
      <c r="GZI18" s="99"/>
      <c r="GZJ18" s="99"/>
      <c r="GZK18" s="99"/>
      <c r="GZL18" s="99"/>
      <c r="GZM18" s="99"/>
      <c r="GZN18" s="99"/>
      <c r="GZO18" s="99"/>
      <c r="GZP18" s="99"/>
      <c r="GZQ18" s="99"/>
      <c r="GZR18" s="99"/>
      <c r="GZS18" s="99"/>
      <c r="GZT18" s="99"/>
      <c r="GZU18" s="99"/>
      <c r="GZV18" s="99"/>
      <c r="GZW18" s="99"/>
      <c r="GZX18" s="99"/>
      <c r="GZY18" s="99"/>
      <c r="GZZ18" s="99"/>
      <c r="HAA18" s="99"/>
      <c r="HAB18" s="99"/>
      <c r="HAC18" s="99"/>
      <c r="HAD18" s="99"/>
      <c r="HAE18" s="99"/>
      <c r="HAF18" s="99"/>
      <c r="HAG18" s="99"/>
      <c r="HAH18" s="99"/>
      <c r="HAI18" s="99"/>
      <c r="HAJ18" s="99"/>
      <c r="HAK18" s="99"/>
      <c r="HAL18" s="99"/>
      <c r="HAM18" s="99"/>
      <c r="HAN18" s="99"/>
      <c r="HAO18" s="99"/>
      <c r="HAP18" s="99"/>
      <c r="HAQ18" s="99"/>
      <c r="HAR18" s="99"/>
      <c r="HAS18" s="99"/>
      <c r="HAT18" s="99"/>
      <c r="HAU18" s="99"/>
      <c r="HAV18" s="99"/>
      <c r="HAW18" s="99"/>
      <c r="HAX18" s="99"/>
      <c r="HAY18" s="99"/>
      <c r="HAZ18" s="99"/>
      <c r="HBA18" s="99"/>
      <c r="HBB18" s="99"/>
      <c r="HBC18" s="99"/>
      <c r="HBD18" s="99"/>
      <c r="HBE18" s="99"/>
      <c r="HBF18" s="99"/>
      <c r="HBG18" s="99"/>
      <c r="HBH18" s="99"/>
      <c r="HBI18" s="99"/>
      <c r="HBJ18" s="99"/>
      <c r="HBK18" s="99"/>
      <c r="HBL18" s="99"/>
      <c r="HBM18" s="99"/>
      <c r="HBN18" s="99"/>
      <c r="HBO18" s="99"/>
      <c r="HBP18" s="99"/>
      <c r="HBQ18" s="99"/>
      <c r="HBR18" s="99"/>
      <c r="HBS18" s="99"/>
      <c r="HBT18" s="99"/>
      <c r="HBU18" s="99"/>
      <c r="HBV18" s="99"/>
      <c r="HBW18" s="99"/>
      <c r="HBX18" s="99"/>
      <c r="HBY18" s="99"/>
      <c r="HBZ18" s="99"/>
      <c r="HCA18" s="99"/>
      <c r="HCB18" s="99"/>
      <c r="HCC18" s="99"/>
      <c r="HCD18" s="99"/>
      <c r="HCE18" s="99"/>
      <c r="HCF18" s="99"/>
      <c r="HCG18" s="99"/>
      <c r="HCH18" s="99"/>
      <c r="HCI18" s="99"/>
      <c r="HCJ18" s="99"/>
      <c r="HCK18" s="99"/>
      <c r="HCL18" s="99"/>
      <c r="HCM18" s="99"/>
      <c r="HCN18" s="99"/>
      <c r="HCO18" s="99"/>
      <c r="HCP18" s="99"/>
      <c r="HCQ18" s="99"/>
      <c r="HCR18" s="99"/>
      <c r="HCS18" s="99"/>
      <c r="HCT18" s="99"/>
      <c r="HCU18" s="99"/>
      <c r="HCV18" s="99"/>
      <c r="HCW18" s="99"/>
      <c r="HCX18" s="99"/>
      <c r="HCY18" s="99"/>
      <c r="HCZ18" s="99"/>
      <c r="HDA18" s="99"/>
      <c r="HDB18" s="99"/>
      <c r="HDC18" s="99"/>
      <c r="HDD18" s="99"/>
      <c r="HDE18" s="99"/>
      <c r="HDF18" s="99"/>
      <c r="HDG18" s="99"/>
      <c r="HDH18" s="99"/>
      <c r="HDI18" s="99"/>
      <c r="HDJ18" s="99"/>
      <c r="HDK18" s="99"/>
      <c r="HDL18" s="99"/>
      <c r="HDM18" s="99"/>
      <c r="HDN18" s="99"/>
      <c r="HDO18" s="99"/>
      <c r="HDP18" s="99"/>
      <c r="HDQ18" s="99"/>
      <c r="HDR18" s="99"/>
      <c r="HDS18" s="99"/>
      <c r="HDT18" s="99"/>
      <c r="HDU18" s="99"/>
      <c r="HDV18" s="99"/>
      <c r="HDW18" s="99"/>
      <c r="HDX18" s="99"/>
      <c r="HDY18" s="99"/>
      <c r="HDZ18" s="99"/>
      <c r="HEA18" s="99"/>
      <c r="HEB18" s="99"/>
      <c r="HEC18" s="99"/>
      <c r="HED18" s="99"/>
      <c r="HEE18" s="99"/>
      <c r="HEF18" s="99"/>
      <c r="HEG18" s="99"/>
      <c r="HEH18" s="99"/>
      <c r="HEI18" s="99"/>
      <c r="HEJ18" s="99"/>
      <c r="HEK18" s="99"/>
      <c r="HEL18" s="99"/>
      <c r="HEM18" s="99"/>
      <c r="HEN18" s="99"/>
      <c r="HEO18" s="99"/>
      <c r="HEP18" s="99"/>
      <c r="HEQ18" s="99"/>
      <c r="HER18" s="99"/>
      <c r="HES18" s="99"/>
      <c r="HET18" s="99"/>
      <c r="HEU18" s="99"/>
      <c r="HEV18" s="99"/>
      <c r="HEW18" s="99"/>
      <c r="HEX18" s="99"/>
      <c r="HEY18" s="99"/>
      <c r="HEZ18" s="99"/>
      <c r="HFA18" s="99"/>
      <c r="HFB18" s="99"/>
      <c r="HFC18" s="99"/>
      <c r="HFD18" s="99"/>
      <c r="HFE18" s="99"/>
      <c r="HFF18" s="99"/>
      <c r="HFG18" s="99"/>
      <c r="HFH18" s="99"/>
      <c r="HFI18" s="99"/>
      <c r="HFJ18" s="99"/>
      <c r="HFK18" s="99"/>
      <c r="HFL18" s="99"/>
      <c r="HFM18" s="99"/>
      <c r="HFN18" s="99"/>
      <c r="HFO18" s="99"/>
      <c r="HFP18" s="99"/>
      <c r="HFQ18" s="99"/>
      <c r="HFR18" s="99"/>
      <c r="HFS18" s="99"/>
      <c r="HFT18" s="99"/>
      <c r="HFU18" s="99"/>
      <c r="HFV18" s="99"/>
      <c r="HFW18" s="99"/>
      <c r="HFX18" s="99"/>
      <c r="HFY18" s="99"/>
      <c r="HFZ18" s="99"/>
      <c r="HGA18" s="99"/>
      <c r="HGB18" s="99"/>
      <c r="HGC18" s="99"/>
      <c r="HGD18" s="99"/>
      <c r="HGE18" s="99"/>
      <c r="HGF18" s="99"/>
      <c r="HGG18" s="99"/>
      <c r="HGH18" s="99"/>
      <c r="HGI18" s="99"/>
      <c r="HGJ18" s="99"/>
      <c r="HGK18" s="99"/>
      <c r="HGL18" s="99"/>
      <c r="HGM18" s="99"/>
      <c r="HGN18" s="99"/>
      <c r="HGO18" s="99"/>
      <c r="HGP18" s="99"/>
      <c r="HGQ18" s="99"/>
      <c r="HGR18" s="99"/>
      <c r="HGS18" s="99"/>
      <c r="HGT18" s="99"/>
      <c r="HGU18" s="99"/>
      <c r="HGV18" s="99"/>
      <c r="HGW18" s="99"/>
      <c r="HGX18" s="99"/>
      <c r="HGY18" s="99"/>
      <c r="HGZ18" s="99"/>
      <c r="HHA18" s="99"/>
      <c r="HHB18" s="99"/>
      <c r="HHC18" s="99"/>
      <c r="HHD18" s="99"/>
      <c r="HHE18" s="99"/>
      <c r="HHF18" s="99"/>
      <c r="HHG18" s="99"/>
      <c r="HHH18" s="99"/>
      <c r="HHI18" s="99"/>
      <c r="HHJ18" s="99"/>
      <c r="HHK18" s="99"/>
      <c r="HHL18" s="99"/>
      <c r="HHM18" s="99"/>
      <c r="HHN18" s="99"/>
      <c r="HHO18" s="99"/>
      <c r="HHP18" s="99"/>
      <c r="HHQ18" s="99"/>
      <c r="HHR18" s="99"/>
      <c r="HHS18" s="99"/>
      <c r="HHT18" s="99"/>
      <c r="HHU18" s="99"/>
      <c r="HHV18" s="99"/>
      <c r="HHW18" s="99"/>
      <c r="HHX18" s="99"/>
      <c r="HHY18" s="99"/>
      <c r="HHZ18" s="99"/>
      <c r="HIA18" s="99"/>
      <c r="HIB18" s="99"/>
      <c r="HIC18" s="99"/>
      <c r="HID18" s="99"/>
      <c r="HIE18" s="99"/>
      <c r="HIF18" s="99"/>
      <c r="HIG18" s="99"/>
      <c r="HIH18" s="99"/>
      <c r="HII18" s="99"/>
      <c r="HIJ18" s="99"/>
      <c r="HIK18" s="99"/>
      <c r="HIL18" s="99"/>
      <c r="HIM18" s="99"/>
      <c r="HIN18" s="99"/>
      <c r="HIO18" s="99"/>
      <c r="HIP18" s="99"/>
      <c r="HIQ18" s="99"/>
      <c r="HIR18" s="99"/>
      <c r="HIS18" s="99"/>
      <c r="HIT18" s="99"/>
      <c r="HIU18" s="99"/>
      <c r="HIV18" s="99"/>
      <c r="HIW18" s="99"/>
      <c r="HIX18" s="99"/>
      <c r="HIY18" s="99"/>
      <c r="HIZ18" s="99"/>
      <c r="HJA18" s="99"/>
      <c r="HJB18" s="99"/>
      <c r="HJC18" s="99"/>
      <c r="HJD18" s="99"/>
      <c r="HJE18" s="99"/>
      <c r="HJF18" s="99"/>
      <c r="HJG18" s="99"/>
      <c r="HJH18" s="99"/>
      <c r="HJI18" s="99"/>
      <c r="HJJ18" s="99"/>
      <c r="HJK18" s="99"/>
      <c r="HJL18" s="99"/>
      <c r="HJM18" s="99"/>
      <c r="HJN18" s="99"/>
      <c r="HJO18" s="99"/>
      <c r="HJP18" s="99"/>
      <c r="HJQ18" s="99"/>
      <c r="HJR18" s="99"/>
      <c r="HJS18" s="99"/>
      <c r="HJT18" s="99"/>
      <c r="HJU18" s="99"/>
      <c r="HJV18" s="99"/>
      <c r="HJW18" s="99"/>
      <c r="HJX18" s="99"/>
      <c r="HJY18" s="99"/>
      <c r="HJZ18" s="99"/>
      <c r="HKA18" s="99"/>
      <c r="HKB18" s="99"/>
      <c r="HKC18" s="99"/>
      <c r="HKD18" s="99"/>
      <c r="HKE18" s="99"/>
      <c r="HKF18" s="99"/>
      <c r="HKG18" s="99"/>
      <c r="HKH18" s="99"/>
      <c r="HKI18" s="99"/>
      <c r="HKJ18" s="99"/>
      <c r="HKK18" s="99"/>
      <c r="HKL18" s="99"/>
      <c r="HKM18" s="99"/>
      <c r="HKN18" s="99"/>
      <c r="HKO18" s="99"/>
      <c r="HKP18" s="99"/>
      <c r="HKQ18" s="99"/>
      <c r="HKR18" s="99"/>
      <c r="HKS18" s="99"/>
      <c r="HKT18" s="99"/>
      <c r="HKU18" s="99"/>
      <c r="HKV18" s="99"/>
      <c r="HKW18" s="99"/>
      <c r="HKX18" s="99"/>
      <c r="HKY18" s="99"/>
      <c r="HKZ18" s="99"/>
      <c r="HLA18" s="99"/>
      <c r="HLB18" s="99"/>
      <c r="HLC18" s="99"/>
      <c r="HLD18" s="99"/>
      <c r="HLE18" s="99"/>
      <c r="HLF18" s="99"/>
      <c r="HLG18" s="99"/>
      <c r="HLH18" s="99"/>
      <c r="HLI18" s="99"/>
      <c r="HLJ18" s="99"/>
      <c r="HLK18" s="99"/>
      <c r="HLL18" s="99"/>
      <c r="HLM18" s="99"/>
      <c r="HLN18" s="99"/>
      <c r="HLO18" s="99"/>
      <c r="HLP18" s="99"/>
      <c r="HLQ18" s="99"/>
      <c r="HLR18" s="99"/>
      <c r="HLS18" s="99"/>
      <c r="HLT18" s="99"/>
      <c r="HLU18" s="99"/>
      <c r="HLV18" s="99"/>
      <c r="HLW18" s="99"/>
      <c r="HLX18" s="99"/>
      <c r="HLY18" s="99"/>
      <c r="HLZ18" s="99"/>
      <c r="HMA18" s="99"/>
      <c r="HMB18" s="99"/>
      <c r="HMC18" s="99"/>
      <c r="HMD18" s="99"/>
      <c r="HME18" s="99"/>
      <c r="HMF18" s="99"/>
      <c r="HMG18" s="99"/>
      <c r="HMH18" s="99"/>
      <c r="HMI18" s="99"/>
      <c r="HMJ18" s="99"/>
      <c r="HMK18" s="99"/>
      <c r="HML18" s="99"/>
      <c r="HMM18" s="99"/>
      <c r="HMN18" s="99"/>
      <c r="HMO18" s="99"/>
      <c r="HMP18" s="99"/>
      <c r="HMQ18" s="99"/>
      <c r="HMR18" s="99"/>
      <c r="HMS18" s="99"/>
      <c r="HMT18" s="99"/>
      <c r="HMU18" s="99"/>
      <c r="HMV18" s="99"/>
      <c r="HMW18" s="99"/>
      <c r="HMX18" s="99"/>
      <c r="HMY18" s="99"/>
      <c r="HMZ18" s="99"/>
      <c r="HNA18" s="99"/>
      <c r="HNB18" s="99"/>
      <c r="HNC18" s="99"/>
      <c r="HND18" s="99"/>
      <c r="HNE18" s="99"/>
      <c r="HNF18" s="99"/>
      <c r="HNG18" s="99"/>
      <c r="HNH18" s="99"/>
      <c r="HNI18" s="99"/>
      <c r="HNJ18" s="99"/>
      <c r="HNK18" s="99"/>
      <c r="HNL18" s="99"/>
      <c r="HNM18" s="99"/>
      <c r="HNN18" s="99"/>
      <c r="HNO18" s="99"/>
      <c r="HNP18" s="99"/>
      <c r="HNQ18" s="99"/>
      <c r="HNR18" s="99"/>
      <c r="HNS18" s="99"/>
      <c r="HNT18" s="99"/>
      <c r="HNU18" s="99"/>
      <c r="HNV18" s="99"/>
      <c r="HNW18" s="99"/>
      <c r="HNX18" s="99"/>
      <c r="HNY18" s="99"/>
      <c r="HNZ18" s="99"/>
      <c r="HOA18" s="99"/>
      <c r="HOB18" s="99"/>
      <c r="HOC18" s="99"/>
      <c r="HOD18" s="99"/>
      <c r="HOE18" s="99"/>
      <c r="HOF18" s="99"/>
      <c r="HOG18" s="99"/>
      <c r="HOH18" s="99"/>
      <c r="HOI18" s="99"/>
      <c r="HOJ18" s="99"/>
      <c r="HOK18" s="99"/>
      <c r="HOL18" s="99"/>
      <c r="HOM18" s="99"/>
      <c r="HON18" s="99"/>
      <c r="HOO18" s="99"/>
      <c r="HOP18" s="99"/>
      <c r="HOQ18" s="99"/>
      <c r="HOR18" s="99"/>
      <c r="HOS18" s="99"/>
      <c r="HOT18" s="99"/>
      <c r="HOU18" s="99"/>
      <c r="HOV18" s="99"/>
      <c r="HOW18" s="99"/>
      <c r="HOX18" s="99"/>
      <c r="HOY18" s="99"/>
      <c r="HOZ18" s="99"/>
      <c r="HPA18" s="99"/>
      <c r="HPB18" s="99"/>
      <c r="HPC18" s="99"/>
      <c r="HPD18" s="99"/>
      <c r="HPE18" s="99"/>
      <c r="HPF18" s="99"/>
      <c r="HPG18" s="99"/>
      <c r="HPH18" s="99"/>
      <c r="HPI18" s="99"/>
      <c r="HPJ18" s="99"/>
      <c r="HPK18" s="99"/>
      <c r="HPL18" s="99"/>
      <c r="HPM18" s="99"/>
      <c r="HPN18" s="99"/>
      <c r="HPO18" s="99"/>
      <c r="HPP18" s="99"/>
      <c r="HPQ18" s="99"/>
      <c r="HPR18" s="99"/>
      <c r="HPS18" s="99"/>
      <c r="HPT18" s="99"/>
      <c r="HPU18" s="99"/>
      <c r="HPV18" s="99"/>
      <c r="HPW18" s="99"/>
      <c r="HPX18" s="99"/>
      <c r="HPY18" s="99"/>
      <c r="HPZ18" s="99"/>
      <c r="HQA18" s="99"/>
      <c r="HQB18" s="99"/>
      <c r="HQC18" s="99"/>
      <c r="HQD18" s="99"/>
      <c r="HQE18" s="99"/>
      <c r="HQF18" s="99"/>
      <c r="HQG18" s="99"/>
      <c r="HQH18" s="99"/>
      <c r="HQI18" s="99"/>
      <c r="HQJ18" s="99"/>
      <c r="HQK18" s="99"/>
      <c r="HQL18" s="99"/>
      <c r="HQM18" s="99"/>
      <c r="HQN18" s="99"/>
      <c r="HQO18" s="99"/>
      <c r="HQP18" s="99"/>
      <c r="HQQ18" s="99"/>
      <c r="HQR18" s="99"/>
      <c r="HQS18" s="99"/>
      <c r="HQT18" s="99"/>
      <c r="HQU18" s="99"/>
      <c r="HQV18" s="99"/>
      <c r="HQW18" s="99"/>
      <c r="HQX18" s="99"/>
      <c r="HQY18" s="99"/>
      <c r="HQZ18" s="99"/>
      <c r="HRA18" s="99"/>
      <c r="HRB18" s="99"/>
      <c r="HRC18" s="99"/>
      <c r="HRD18" s="99"/>
      <c r="HRE18" s="99"/>
      <c r="HRF18" s="99"/>
      <c r="HRG18" s="99"/>
      <c r="HRH18" s="99"/>
      <c r="HRI18" s="99"/>
      <c r="HRJ18" s="99"/>
      <c r="HRK18" s="99"/>
      <c r="HRL18" s="99"/>
      <c r="HRM18" s="99"/>
      <c r="HRN18" s="99"/>
      <c r="HRO18" s="99"/>
      <c r="HRP18" s="99"/>
      <c r="HRQ18" s="99"/>
      <c r="HRR18" s="99"/>
      <c r="HRS18" s="99"/>
      <c r="HRT18" s="99"/>
      <c r="HRU18" s="99"/>
      <c r="HRV18" s="99"/>
      <c r="HRW18" s="99"/>
      <c r="HRX18" s="99"/>
      <c r="HRY18" s="99"/>
      <c r="HRZ18" s="99"/>
      <c r="HSA18" s="99"/>
      <c r="HSB18" s="99"/>
      <c r="HSC18" s="99"/>
      <c r="HSD18" s="99"/>
      <c r="HSE18" s="99"/>
      <c r="HSF18" s="99"/>
      <c r="HSG18" s="99"/>
      <c r="HSH18" s="99"/>
      <c r="HSI18" s="99"/>
      <c r="HSJ18" s="99"/>
      <c r="HSK18" s="99"/>
      <c r="HSL18" s="99"/>
      <c r="HSM18" s="99"/>
      <c r="HSN18" s="99"/>
      <c r="HSO18" s="99"/>
      <c r="HSP18" s="99"/>
      <c r="HSQ18" s="99"/>
      <c r="HSR18" s="99"/>
      <c r="HSS18" s="99"/>
      <c r="HST18" s="99"/>
      <c r="HSU18" s="99"/>
      <c r="HSV18" s="99"/>
      <c r="HSW18" s="99"/>
      <c r="HSX18" s="99"/>
      <c r="HSY18" s="99"/>
      <c r="HSZ18" s="99"/>
      <c r="HTA18" s="99"/>
      <c r="HTB18" s="99"/>
      <c r="HTC18" s="99"/>
      <c r="HTD18" s="99"/>
      <c r="HTE18" s="99"/>
      <c r="HTF18" s="99"/>
      <c r="HTG18" s="99"/>
      <c r="HTH18" s="99"/>
      <c r="HTI18" s="99"/>
      <c r="HTJ18" s="99"/>
      <c r="HTK18" s="99"/>
      <c r="HTL18" s="99"/>
      <c r="HTM18" s="99"/>
      <c r="HTN18" s="99"/>
      <c r="HTO18" s="99"/>
      <c r="HTP18" s="99"/>
      <c r="HTQ18" s="99"/>
      <c r="HTR18" s="99"/>
      <c r="HTS18" s="99"/>
      <c r="HTT18" s="99"/>
      <c r="HTU18" s="99"/>
      <c r="HTV18" s="99"/>
      <c r="HTW18" s="99"/>
      <c r="HTX18" s="99"/>
      <c r="HTY18" s="99"/>
      <c r="HTZ18" s="99"/>
      <c r="HUA18" s="99"/>
      <c r="HUB18" s="99"/>
      <c r="HUC18" s="99"/>
      <c r="HUD18" s="99"/>
      <c r="HUE18" s="99"/>
      <c r="HUF18" s="99"/>
      <c r="HUG18" s="99"/>
      <c r="HUH18" s="99"/>
      <c r="HUI18" s="99"/>
      <c r="HUJ18" s="99"/>
      <c r="HUK18" s="99"/>
      <c r="HUL18" s="99"/>
      <c r="HUM18" s="99"/>
      <c r="HUN18" s="99"/>
      <c r="HUO18" s="99"/>
      <c r="HUP18" s="99"/>
      <c r="HUQ18" s="99"/>
      <c r="HUR18" s="99"/>
      <c r="HUS18" s="99"/>
      <c r="HUT18" s="99"/>
      <c r="HUU18" s="99"/>
      <c r="HUV18" s="99"/>
      <c r="HUW18" s="99"/>
      <c r="HUX18" s="99"/>
      <c r="HUY18" s="99"/>
      <c r="HUZ18" s="99"/>
      <c r="HVA18" s="99"/>
      <c r="HVB18" s="99"/>
      <c r="HVC18" s="99"/>
      <c r="HVD18" s="99"/>
      <c r="HVE18" s="99"/>
      <c r="HVF18" s="99"/>
      <c r="HVG18" s="99"/>
      <c r="HVH18" s="99"/>
      <c r="HVI18" s="99"/>
      <c r="HVJ18" s="99"/>
      <c r="HVK18" s="99"/>
      <c r="HVL18" s="99"/>
      <c r="HVM18" s="99"/>
      <c r="HVN18" s="99"/>
      <c r="HVO18" s="99"/>
      <c r="HVP18" s="99"/>
      <c r="HVQ18" s="99"/>
      <c r="HVR18" s="99"/>
      <c r="HVS18" s="99"/>
      <c r="HVT18" s="99"/>
      <c r="HVU18" s="99"/>
      <c r="HVV18" s="99"/>
      <c r="HVW18" s="99"/>
      <c r="HVX18" s="99"/>
      <c r="HVY18" s="99"/>
      <c r="HVZ18" s="99"/>
      <c r="HWA18" s="99"/>
      <c r="HWB18" s="99"/>
      <c r="HWC18" s="99"/>
      <c r="HWD18" s="99"/>
      <c r="HWE18" s="99"/>
      <c r="HWF18" s="99"/>
      <c r="HWG18" s="99"/>
      <c r="HWH18" s="99"/>
      <c r="HWI18" s="99"/>
      <c r="HWJ18" s="99"/>
      <c r="HWK18" s="99"/>
      <c r="HWL18" s="99"/>
      <c r="HWM18" s="99"/>
      <c r="HWN18" s="99"/>
      <c r="HWO18" s="99"/>
      <c r="HWP18" s="99"/>
      <c r="HWQ18" s="99"/>
      <c r="HWR18" s="99"/>
      <c r="HWS18" s="99"/>
      <c r="HWT18" s="99"/>
      <c r="HWU18" s="99"/>
      <c r="HWV18" s="99"/>
      <c r="HWW18" s="99"/>
      <c r="HWX18" s="99"/>
      <c r="HWY18" s="99"/>
      <c r="HWZ18" s="99"/>
      <c r="HXA18" s="99"/>
      <c r="HXB18" s="99"/>
      <c r="HXC18" s="99"/>
      <c r="HXD18" s="99"/>
      <c r="HXE18" s="99"/>
      <c r="HXF18" s="99"/>
      <c r="HXG18" s="99"/>
      <c r="HXH18" s="99"/>
      <c r="HXI18" s="99"/>
      <c r="HXJ18" s="99"/>
      <c r="HXK18" s="99"/>
      <c r="HXL18" s="99"/>
      <c r="HXM18" s="99"/>
      <c r="HXN18" s="99"/>
      <c r="HXO18" s="99"/>
      <c r="HXP18" s="99"/>
      <c r="HXQ18" s="99"/>
      <c r="HXR18" s="99"/>
      <c r="HXS18" s="99"/>
      <c r="HXT18" s="99"/>
      <c r="HXU18" s="99"/>
      <c r="HXV18" s="99"/>
      <c r="HXW18" s="99"/>
      <c r="HXX18" s="99"/>
      <c r="HXY18" s="99"/>
      <c r="HXZ18" s="99"/>
      <c r="HYA18" s="99"/>
      <c r="HYB18" s="99"/>
      <c r="HYC18" s="99"/>
      <c r="HYD18" s="99"/>
      <c r="HYE18" s="99"/>
      <c r="HYF18" s="99"/>
      <c r="HYG18" s="99"/>
      <c r="HYH18" s="99"/>
      <c r="HYI18" s="99"/>
      <c r="HYJ18" s="99"/>
      <c r="HYK18" s="99"/>
      <c r="HYL18" s="99"/>
      <c r="HYM18" s="99"/>
      <c r="HYN18" s="99"/>
      <c r="HYO18" s="99"/>
      <c r="HYP18" s="99"/>
      <c r="HYQ18" s="99"/>
      <c r="HYR18" s="99"/>
      <c r="HYS18" s="99"/>
      <c r="HYT18" s="99"/>
      <c r="HYU18" s="99"/>
      <c r="HYV18" s="99"/>
      <c r="HYW18" s="99"/>
      <c r="HYX18" s="99"/>
      <c r="HYY18" s="99"/>
      <c r="HYZ18" s="99"/>
      <c r="HZA18" s="99"/>
      <c r="HZB18" s="99"/>
      <c r="HZC18" s="99"/>
      <c r="HZD18" s="99"/>
      <c r="HZE18" s="99"/>
      <c r="HZF18" s="99"/>
      <c r="HZG18" s="99"/>
      <c r="HZH18" s="99"/>
      <c r="HZI18" s="99"/>
      <c r="HZJ18" s="99"/>
      <c r="HZK18" s="99"/>
      <c r="HZL18" s="99"/>
      <c r="HZM18" s="99"/>
      <c r="HZN18" s="99"/>
      <c r="HZO18" s="99"/>
      <c r="HZP18" s="99"/>
      <c r="HZQ18" s="99"/>
      <c r="HZR18" s="99"/>
      <c r="HZS18" s="99"/>
      <c r="HZT18" s="99"/>
      <c r="HZU18" s="99"/>
      <c r="HZV18" s="99"/>
      <c r="HZW18" s="99"/>
      <c r="HZX18" s="99"/>
      <c r="HZY18" s="99"/>
      <c r="HZZ18" s="99"/>
      <c r="IAA18" s="99"/>
      <c r="IAB18" s="99"/>
      <c r="IAC18" s="99"/>
      <c r="IAD18" s="99"/>
      <c r="IAE18" s="99"/>
      <c r="IAF18" s="99"/>
      <c r="IAG18" s="99"/>
      <c r="IAH18" s="99"/>
      <c r="IAI18" s="99"/>
      <c r="IAJ18" s="99"/>
      <c r="IAK18" s="99"/>
      <c r="IAL18" s="99"/>
      <c r="IAM18" s="99"/>
      <c r="IAN18" s="99"/>
      <c r="IAO18" s="99"/>
      <c r="IAP18" s="99"/>
      <c r="IAQ18" s="99"/>
      <c r="IAR18" s="99"/>
      <c r="IAS18" s="99"/>
      <c r="IAT18" s="99"/>
      <c r="IAU18" s="99"/>
      <c r="IAV18" s="99"/>
      <c r="IAW18" s="99"/>
      <c r="IAX18" s="99"/>
      <c r="IAY18" s="99"/>
      <c r="IAZ18" s="99"/>
      <c r="IBA18" s="99"/>
      <c r="IBB18" s="99"/>
      <c r="IBC18" s="99"/>
      <c r="IBD18" s="99"/>
      <c r="IBE18" s="99"/>
      <c r="IBF18" s="99"/>
      <c r="IBG18" s="99"/>
      <c r="IBH18" s="99"/>
      <c r="IBI18" s="99"/>
      <c r="IBJ18" s="99"/>
      <c r="IBK18" s="99"/>
      <c r="IBL18" s="99"/>
      <c r="IBM18" s="99"/>
      <c r="IBN18" s="99"/>
      <c r="IBO18" s="99"/>
      <c r="IBP18" s="99"/>
      <c r="IBQ18" s="99"/>
      <c r="IBR18" s="99"/>
      <c r="IBS18" s="99"/>
      <c r="IBT18" s="99"/>
      <c r="IBU18" s="99"/>
      <c r="IBV18" s="99"/>
      <c r="IBW18" s="99"/>
      <c r="IBX18" s="99"/>
      <c r="IBY18" s="99"/>
      <c r="IBZ18" s="99"/>
      <c r="ICA18" s="99"/>
      <c r="ICB18" s="99"/>
      <c r="ICC18" s="99"/>
      <c r="ICD18" s="99"/>
      <c r="ICE18" s="99"/>
      <c r="ICF18" s="99"/>
      <c r="ICG18" s="99"/>
      <c r="ICH18" s="99"/>
      <c r="ICI18" s="99"/>
      <c r="ICJ18" s="99"/>
      <c r="ICK18" s="99"/>
      <c r="ICL18" s="99"/>
      <c r="ICM18" s="99"/>
      <c r="ICN18" s="99"/>
      <c r="ICO18" s="99"/>
      <c r="ICP18" s="99"/>
      <c r="ICQ18" s="99"/>
      <c r="ICR18" s="99"/>
      <c r="ICS18" s="99"/>
      <c r="ICT18" s="99"/>
      <c r="ICU18" s="99"/>
      <c r="ICV18" s="99"/>
      <c r="ICW18" s="99"/>
      <c r="ICX18" s="99"/>
      <c r="ICY18" s="99"/>
      <c r="ICZ18" s="99"/>
      <c r="IDA18" s="99"/>
      <c r="IDB18" s="99"/>
      <c r="IDC18" s="99"/>
      <c r="IDD18" s="99"/>
      <c r="IDE18" s="99"/>
      <c r="IDF18" s="99"/>
      <c r="IDG18" s="99"/>
      <c r="IDH18" s="99"/>
      <c r="IDI18" s="99"/>
      <c r="IDJ18" s="99"/>
      <c r="IDK18" s="99"/>
      <c r="IDL18" s="99"/>
      <c r="IDM18" s="99"/>
      <c r="IDN18" s="99"/>
      <c r="IDO18" s="99"/>
      <c r="IDP18" s="99"/>
      <c r="IDQ18" s="99"/>
      <c r="IDR18" s="99"/>
      <c r="IDS18" s="99"/>
      <c r="IDT18" s="99"/>
      <c r="IDU18" s="99"/>
      <c r="IDV18" s="99"/>
      <c r="IDW18" s="99"/>
      <c r="IDX18" s="99"/>
      <c r="IDY18" s="99"/>
      <c r="IDZ18" s="99"/>
      <c r="IEA18" s="99"/>
      <c r="IEB18" s="99"/>
      <c r="IEC18" s="99"/>
      <c r="IED18" s="99"/>
      <c r="IEE18" s="99"/>
      <c r="IEF18" s="99"/>
      <c r="IEG18" s="99"/>
      <c r="IEH18" s="99"/>
      <c r="IEI18" s="99"/>
      <c r="IEJ18" s="99"/>
      <c r="IEK18" s="99"/>
      <c r="IEL18" s="99"/>
      <c r="IEM18" s="99"/>
      <c r="IEN18" s="99"/>
      <c r="IEO18" s="99"/>
      <c r="IEP18" s="99"/>
      <c r="IEQ18" s="99"/>
      <c r="IER18" s="99"/>
      <c r="IES18" s="99"/>
      <c r="IET18" s="99"/>
      <c r="IEU18" s="99"/>
      <c r="IEV18" s="99"/>
      <c r="IEW18" s="99"/>
      <c r="IEX18" s="99"/>
      <c r="IEY18" s="99"/>
      <c r="IEZ18" s="99"/>
      <c r="IFA18" s="99"/>
      <c r="IFB18" s="99"/>
      <c r="IFC18" s="99"/>
      <c r="IFD18" s="99"/>
      <c r="IFE18" s="99"/>
      <c r="IFF18" s="99"/>
      <c r="IFG18" s="99"/>
      <c r="IFH18" s="99"/>
      <c r="IFI18" s="99"/>
      <c r="IFJ18" s="99"/>
      <c r="IFK18" s="99"/>
      <c r="IFL18" s="99"/>
      <c r="IFM18" s="99"/>
      <c r="IFN18" s="99"/>
      <c r="IFO18" s="99"/>
      <c r="IFP18" s="99"/>
      <c r="IFQ18" s="99"/>
      <c r="IFR18" s="99"/>
      <c r="IFS18" s="99"/>
      <c r="IFT18" s="99"/>
      <c r="IFU18" s="99"/>
      <c r="IFV18" s="99"/>
      <c r="IFW18" s="99"/>
      <c r="IFX18" s="99"/>
      <c r="IFY18" s="99"/>
      <c r="IFZ18" s="99"/>
      <c r="IGA18" s="99"/>
      <c r="IGB18" s="99"/>
      <c r="IGC18" s="99"/>
      <c r="IGD18" s="99"/>
      <c r="IGE18" s="99"/>
      <c r="IGF18" s="99"/>
      <c r="IGG18" s="99"/>
      <c r="IGH18" s="99"/>
      <c r="IGI18" s="99"/>
      <c r="IGJ18" s="99"/>
      <c r="IGK18" s="99"/>
      <c r="IGL18" s="99"/>
      <c r="IGM18" s="99"/>
      <c r="IGN18" s="99"/>
      <c r="IGO18" s="99"/>
      <c r="IGP18" s="99"/>
      <c r="IGQ18" s="99"/>
      <c r="IGR18" s="99"/>
      <c r="IGS18" s="99"/>
      <c r="IGT18" s="99"/>
      <c r="IGU18" s="99"/>
      <c r="IGV18" s="99"/>
      <c r="IGW18" s="99"/>
      <c r="IGX18" s="99"/>
      <c r="IGY18" s="99"/>
      <c r="IGZ18" s="99"/>
      <c r="IHA18" s="99"/>
      <c r="IHB18" s="99"/>
      <c r="IHC18" s="99"/>
      <c r="IHD18" s="99"/>
      <c r="IHE18" s="99"/>
      <c r="IHF18" s="99"/>
      <c r="IHG18" s="99"/>
      <c r="IHH18" s="99"/>
      <c r="IHI18" s="99"/>
      <c r="IHJ18" s="99"/>
      <c r="IHK18" s="99"/>
      <c r="IHL18" s="99"/>
      <c r="IHM18" s="99"/>
      <c r="IHN18" s="99"/>
      <c r="IHO18" s="99"/>
      <c r="IHP18" s="99"/>
      <c r="IHQ18" s="99"/>
      <c r="IHR18" s="99"/>
      <c r="IHS18" s="99"/>
      <c r="IHT18" s="99"/>
      <c r="IHU18" s="99"/>
      <c r="IHV18" s="99"/>
      <c r="IHW18" s="99"/>
      <c r="IHX18" s="99"/>
      <c r="IHY18" s="99"/>
      <c r="IHZ18" s="99"/>
      <c r="IIA18" s="99"/>
      <c r="IIB18" s="99"/>
      <c r="IIC18" s="99"/>
      <c r="IID18" s="99"/>
      <c r="IIE18" s="99"/>
      <c r="IIF18" s="99"/>
      <c r="IIG18" s="99"/>
      <c r="IIH18" s="99"/>
      <c r="III18" s="99"/>
      <c r="IIJ18" s="99"/>
      <c r="IIK18" s="99"/>
      <c r="IIL18" s="99"/>
      <c r="IIM18" s="99"/>
      <c r="IIN18" s="99"/>
      <c r="IIO18" s="99"/>
      <c r="IIP18" s="99"/>
      <c r="IIQ18" s="99"/>
      <c r="IIR18" s="99"/>
      <c r="IIS18" s="99"/>
      <c r="IIT18" s="99"/>
      <c r="IIU18" s="99"/>
      <c r="IIV18" s="99"/>
      <c r="IIW18" s="99"/>
      <c r="IIX18" s="99"/>
      <c r="IIY18" s="99"/>
      <c r="IIZ18" s="99"/>
      <c r="IJA18" s="99"/>
      <c r="IJB18" s="99"/>
      <c r="IJC18" s="99"/>
      <c r="IJD18" s="99"/>
      <c r="IJE18" s="99"/>
      <c r="IJF18" s="99"/>
      <c r="IJG18" s="99"/>
      <c r="IJH18" s="99"/>
      <c r="IJI18" s="99"/>
      <c r="IJJ18" s="99"/>
      <c r="IJK18" s="99"/>
      <c r="IJL18" s="99"/>
      <c r="IJM18" s="99"/>
      <c r="IJN18" s="99"/>
      <c r="IJO18" s="99"/>
      <c r="IJP18" s="99"/>
      <c r="IJQ18" s="99"/>
      <c r="IJR18" s="99"/>
      <c r="IJS18" s="99"/>
      <c r="IJT18" s="99"/>
      <c r="IJU18" s="99"/>
      <c r="IJV18" s="99"/>
      <c r="IJW18" s="99"/>
      <c r="IJX18" s="99"/>
      <c r="IJY18" s="99"/>
      <c r="IJZ18" s="99"/>
      <c r="IKA18" s="99"/>
      <c r="IKB18" s="99"/>
      <c r="IKC18" s="99"/>
      <c r="IKD18" s="99"/>
      <c r="IKE18" s="99"/>
      <c r="IKF18" s="99"/>
      <c r="IKG18" s="99"/>
      <c r="IKH18" s="99"/>
      <c r="IKI18" s="99"/>
      <c r="IKJ18" s="99"/>
      <c r="IKK18" s="99"/>
      <c r="IKL18" s="99"/>
      <c r="IKM18" s="99"/>
      <c r="IKN18" s="99"/>
      <c r="IKO18" s="99"/>
      <c r="IKP18" s="99"/>
      <c r="IKQ18" s="99"/>
      <c r="IKR18" s="99"/>
      <c r="IKS18" s="99"/>
      <c r="IKT18" s="99"/>
      <c r="IKU18" s="99"/>
      <c r="IKV18" s="99"/>
      <c r="IKW18" s="99"/>
      <c r="IKX18" s="99"/>
      <c r="IKY18" s="99"/>
      <c r="IKZ18" s="99"/>
      <c r="ILA18" s="99"/>
      <c r="ILB18" s="99"/>
      <c r="ILC18" s="99"/>
      <c r="ILD18" s="99"/>
      <c r="ILE18" s="99"/>
      <c r="ILF18" s="99"/>
      <c r="ILG18" s="99"/>
      <c r="ILH18" s="99"/>
      <c r="ILI18" s="99"/>
      <c r="ILJ18" s="99"/>
      <c r="ILK18" s="99"/>
      <c r="ILL18" s="99"/>
      <c r="ILM18" s="99"/>
      <c r="ILN18" s="99"/>
      <c r="ILO18" s="99"/>
      <c r="ILP18" s="99"/>
      <c r="ILQ18" s="99"/>
      <c r="ILR18" s="99"/>
      <c r="ILS18" s="99"/>
      <c r="ILT18" s="99"/>
      <c r="ILU18" s="99"/>
      <c r="ILV18" s="99"/>
      <c r="ILW18" s="99"/>
      <c r="ILX18" s="99"/>
      <c r="ILY18" s="99"/>
      <c r="ILZ18" s="99"/>
      <c r="IMA18" s="99"/>
      <c r="IMB18" s="99"/>
      <c r="IMC18" s="99"/>
      <c r="IMD18" s="99"/>
      <c r="IME18" s="99"/>
      <c r="IMF18" s="99"/>
      <c r="IMG18" s="99"/>
      <c r="IMH18" s="99"/>
      <c r="IMI18" s="99"/>
      <c r="IMJ18" s="99"/>
      <c r="IMK18" s="99"/>
      <c r="IML18" s="99"/>
      <c r="IMM18" s="99"/>
      <c r="IMN18" s="99"/>
      <c r="IMO18" s="99"/>
      <c r="IMP18" s="99"/>
      <c r="IMQ18" s="99"/>
      <c r="IMR18" s="99"/>
      <c r="IMS18" s="99"/>
      <c r="IMT18" s="99"/>
      <c r="IMU18" s="99"/>
      <c r="IMV18" s="99"/>
      <c r="IMW18" s="99"/>
      <c r="IMX18" s="99"/>
      <c r="IMY18" s="99"/>
      <c r="IMZ18" s="99"/>
      <c r="INA18" s="99"/>
      <c r="INB18" s="99"/>
      <c r="INC18" s="99"/>
      <c r="IND18" s="99"/>
      <c r="INE18" s="99"/>
      <c r="INF18" s="99"/>
      <c r="ING18" s="99"/>
      <c r="INH18" s="99"/>
      <c r="INI18" s="99"/>
      <c r="INJ18" s="99"/>
      <c r="INK18" s="99"/>
      <c r="INL18" s="99"/>
      <c r="INM18" s="99"/>
      <c r="INN18" s="99"/>
      <c r="INO18" s="99"/>
      <c r="INP18" s="99"/>
      <c r="INQ18" s="99"/>
      <c r="INR18" s="99"/>
      <c r="INS18" s="99"/>
      <c r="INT18" s="99"/>
      <c r="INU18" s="99"/>
      <c r="INV18" s="99"/>
      <c r="INW18" s="99"/>
      <c r="INX18" s="99"/>
      <c r="INY18" s="99"/>
      <c r="INZ18" s="99"/>
      <c r="IOA18" s="99"/>
      <c r="IOB18" s="99"/>
      <c r="IOC18" s="99"/>
      <c r="IOD18" s="99"/>
      <c r="IOE18" s="99"/>
      <c r="IOF18" s="99"/>
      <c r="IOG18" s="99"/>
      <c r="IOH18" s="99"/>
      <c r="IOI18" s="99"/>
      <c r="IOJ18" s="99"/>
      <c r="IOK18" s="99"/>
      <c r="IOL18" s="99"/>
      <c r="IOM18" s="99"/>
      <c r="ION18" s="99"/>
      <c r="IOO18" s="99"/>
      <c r="IOP18" s="99"/>
      <c r="IOQ18" s="99"/>
      <c r="IOR18" s="99"/>
      <c r="IOS18" s="99"/>
      <c r="IOT18" s="99"/>
      <c r="IOU18" s="99"/>
      <c r="IOV18" s="99"/>
      <c r="IOW18" s="99"/>
      <c r="IOX18" s="99"/>
      <c r="IOY18" s="99"/>
      <c r="IOZ18" s="99"/>
      <c r="IPA18" s="99"/>
      <c r="IPB18" s="99"/>
      <c r="IPC18" s="99"/>
      <c r="IPD18" s="99"/>
      <c r="IPE18" s="99"/>
      <c r="IPF18" s="99"/>
      <c r="IPG18" s="99"/>
      <c r="IPH18" s="99"/>
      <c r="IPI18" s="99"/>
      <c r="IPJ18" s="99"/>
      <c r="IPK18" s="99"/>
      <c r="IPL18" s="99"/>
      <c r="IPM18" s="99"/>
      <c r="IPN18" s="99"/>
      <c r="IPO18" s="99"/>
      <c r="IPP18" s="99"/>
      <c r="IPQ18" s="99"/>
      <c r="IPR18" s="99"/>
      <c r="IPS18" s="99"/>
      <c r="IPT18" s="99"/>
      <c r="IPU18" s="99"/>
      <c r="IPV18" s="99"/>
      <c r="IPW18" s="99"/>
      <c r="IPX18" s="99"/>
      <c r="IPY18" s="99"/>
      <c r="IPZ18" s="99"/>
      <c r="IQA18" s="99"/>
      <c r="IQB18" s="99"/>
      <c r="IQC18" s="99"/>
      <c r="IQD18" s="99"/>
      <c r="IQE18" s="99"/>
      <c r="IQF18" s="99"/>
      <c r="IQG18" s="99"/>
      <c r="IQH18" s="99"/>
      <c r="IQI18" s="99"/>
      <c r="IQJ18" s="99"/>
      <c r="IQK18" s="99"/>
      <c r="IQL18" s="99"/>
      <c r="IQM18" s="99"/>
      <c r="IQN18" s="99"/>
      <c r="IQO18" s="99"/>
      <c r="IQP18" s="99"/>
      <c r="IQQ18" s="99"/>
      <c r="IQR18" s="99"/>
      <c r="IQS18" s="99"/>
      <c r="IQT18" s="99"/>
      <c r="IQU18" s="99"/>
      <c r="IQV18" s="99"/>
      <c r="IQW18" s="99"/>
      <c r="IQX18" s="99"/>
      <c r="IQY18" s="99"/>
      <c r="IQZ18" s="99"/>
      <c r="IRA18" s="99"/>
      <c r="IRB18" s="99"/>
      <c r="IRC18" s="99"/>
      <c r="IRD18" s="99"/>
      <c r="IRE18" s="99"/>
      <c r="IRF18" s="99"/>
      <c r="IRG18" s="99"/>
      <c r="IRH18" s="99"/>
      <c r="IRI18" s="99"/>
      <c r="IRJ18" s="99"/>
      <c r="IRK18" s="99"/>
      <c r="IRL18" s="99"/>
      <c r="IRM18" s="99"/>
      <c r="IRN18" s="99"/>
      <c r="IRO18" s="99"/>
      <c r="IRP18" s="99"/>
      <c r="IRQ18" s="99"/>
      <c r="IRR18" s="99"/>
      <c r="IRS18" s="99"/>
      <c r="IRT18" s="99"/>
      <c r="IRU18" s="99"/>
      <c r="IRV18" s="99"/>
      <c r="IRW18" s="99"/>
      <c r="IRX18" s="99"/>
      <c r="IRY18" s="99"/>
      <c r="IRZ18" s="99"/>
      <c r="ISA18" s="99"/>
      <c r="ISB18" s="99"/>
      <c r="ISC18" s="99"/>
      <c r="ISD18" s="99"/>
      <c r="ISE18" s="99"/>
      <c r="ISF18" s="99"/>
      <c r="ISG18" s="99"/>
      <c r="ISH18" s="99"/>
      <c r="ISI18" s="99"/>
      <c r="ISJ18" s="99"/>
      <c r="ISK18" s="99"/>
      <c r="ISL18" s="99"/>
      <c r="ISM18" s="99"/>
      <c r="ISN18" s="99"/>
      <c r="ISO18" s="99"/>
      <c r="ISP18" s="99"/>
      <c r="ISQ18" s="99"/>
      <c r="ISR18" s="99"/>
      <c r="ISS18" s="99"/>
      <c r="IST18" s="99"/>
      <c r="ISU18" s="99"/>
      <c r="ISV18" s="99"/>
      <c r="ISW18" s="99"/>
      <c r="ISX18" s="99"/>
      <c r="ISY18" s="99"/>
      <c r="ISZ18" s="99"/>
      <c r="ITA18" s="99"/>
      <c r="ITB18" s="99"/>
      <c r="ITC18" s="99"/>
      <c r="ITD18" s="99"/>
      <c r="ITE18" s="99"/>
      <c r="ITF18" s="99"/>
      <c r="ITG18" s="99"/>
      <c r="ITH18" s="99"/>
      <c r="ITI18" s="99"/>
      <c r="ITJ18" s="99"/>
      <c r="ITK18" s="99"/>
      <c r="ITL18" s="99"/>
      <c r="ITM18" s="99"/>
      <c r="ITN18" s="99"/>
      <c r="ITO18" s="99"/>
      <c r="ITP18" s="99"/>
      <c r="ITQ18" s="99"/>
      <c r="ITR18" s="99"/>
      <c r="ITS18" s="99"/>
      <c r="ITT18" s="99"/>
      <c r="ITU18" s="99"/>
      <c r="ITV18" s="99"/>
      <c r="ITW18" s="99"/>
      <c r="ITX18" s="99"/>
      <c r="ITY18" s="99"/>
      <c r="ITZ18" s="99"/>
      <c r="IUA18" s="99"/>
      <c r="IUB18" s="99"/>
      <c r="IUC18" s="99"/>
      <c r="IUD18" s="99"/>
      <c r="IUE18" s="99"/>
      <c r="IUF18" s="99"/>
      <c r="IUG18" s="99"/>
      <c r="IUH18" s="99"/>
      <c r="IUI18" s="99"/>
      <c r="IUJ18" s="99"/>
      <c r="IUK18" s="99"/>
      <c r="IUL18" s="99"/>
      <c r="IUM18" s="99"/>
      <c r="IUN18" s="99"/>
      <c r="IUO18" s="99"/>
      <c r="IUP18" s="99"/>
      <c r="IUQ18" s="99"/>
      <c r="IUR18" s="99"/>
      <c r="IUS18" s="99"/>
      <c r="IUT18" s="99"/>
      <c r="IUU18" s="99"/>
      <c r="IUV18" s="99"/>
      <c r="IUW18" s="99"/>
      <c r="IUX18" s="99"/>
      <c r="IUY18" s="99"/>
      <c r="IUZ18" s="99"/>
      <c r="IVA18" s="99"/>
      <c r="IVB18" s="99"/>
      <c r="IVC18" s="99"/>
      <c r="IVD18" s="99"/>
      <c r="IVE18" s="99"/>
      <c r="IVF18" s="99"/>
      <c r="IVG18" s="99"/>
      <c r="IVH18" s="99"/>
      <c r="IVI18" s="99"/>
      <c r="IVJ18" s="99"/>
      <c r="IVK18" s="99"/>
      <c r="IVL18" s="99"/>
      <c r="IVM18" s="99"/>
      <c r="IVN18" s="99"/>
      <c r="IVO18" s="99"/>
      <c r="IVP18" s="99"/>
      <c r="IVQ18" s="99"/>
      <c r="IVR18" s="99"/>
      <c r="IVS18" s="99"/>
      <c r="IVT18" s="99"/>
      <c r="IVU18" s="99"/>
      <c r="IVV18" s="99"/>
      <c r="IVW18" s="99"/>
      <c r="IVX18" s="99"/>
      <c r="IVY18" s="99"/>
      <c r="IVZ18" s="99"/>
      <c r="IWA18" s="99"/>
      <c r="IWB18" s="99"/>
      <c r="IWC18" s="99"/>
      <c r="IWD18" s="99"/>
      <c r="IWE18" s="99"/>
      <c r="IWF18" s="99"/>
      <c r="IWG18" s="99"/>
      <c r="IWH18" s="99"/>
      <c r="IWI18" s="99"/>
      <c r="IWJ18" s="99"/>
      <c r="IWK18" s="99"/>
      <c r="IWL18" s="99"/>
      <c r="IWM18" s="99"/>
      <c r="IWN18" s="99"/>
      <c r="IWO18" s="99"/>
      <c r="IWP18" s="99"/>
      <c r="IWQ18" s="99"/>
      <c r="IWR18" s="99"/>
      <c r="IWS18" s="99"/>
      <c r="IWT18" s="99"/>
      <c r="IWU18" s="99"/>
      <c r="IWV18" s="99"/>
      <c r="IWW18" s="99"/>
      <c r="IWX18" s="99"/>
      <c r="IWY18" s="99"/>
      <c r="IWZ18" s="99"/>
      <c r="IXA18" s="99"/>
      <c r="IXB18" s="99"/>
      <c r="IXC18" s="99"/>
      <c r="IXD18" s="99"/>
      <c r="IXE18" s="99"/>
      <c r="IXF18" s="99"/>
      <c r="IXG18" s="99"/>
      <c r="IXH18" s="99"/>
      <c r="IXI18" s="99"/>
      <c r="IXJ18" s="99"/>
      <c r="IXK18" s="99"/>
      <c r="IXL18" s="99"/>
      <c r="IXM18" s="99"/>
      <c r="IXN18" s="99"/>
      <c r="IXO18" s="99"/>
      <c r="IXP18" s="99"/>
      <c r="IXQ18" s="99"/>
      <c r="IXR18" s="99"/>
      <c r="IXS18" s="99"/>
      <c r="IXT18" s="99"/>
      <c r="IXU18" s="99"/>
      <c r="IXV18" s="99"/>
      <c r="IXW18" s="99"/>
      <c r="IXX18" s="99"/>
      <c r="IXY18" s="99"/>
      <c r="IXZ18" s="99"/>
      <c r="IYA18" s="99"/>
      <c r="IYB18" s="99"/>
      <c r="IYC18" s="99"/>
      <c r="IYD18" s="99"/>
      <c r="IYE18" s="99"/>
      <c r="IYF18" s="99"/>
      <c r="IYG18" s="99"/>
      <c r="IYH18" s="99"/>
      <c r="IYI18" s="99"/>
      <c r="IYJ18" s="99"/>
      <c r="IYK18" s="99"/>
      <c r="IYL18" s="99"/>
      <c r="IYM18" s="99"/>
      <c r="IYN18" s="99"/>
      <c r="IYO18" s="99"/>
      <c r="IYP18" s="99"/>
      <c r="IYQ18" s="99"/>
      <c r="IYR18" s="99"/>
      <c r="IYS18" s="99"/>
      <c r="IYT18" s="99"/>
      <c r="IYU18" s="99"/>
      <c r="IYV18" s="99"/>
      <c r="IYW18" s="99"/>
      <c r="IYX18" s="99"/>
      <c r="IYY18" s="99"/>
      <c r="IYZ18" s="99"/>
      <c r="IZA18" s="99"/>
      <c r="IZB18" s="99"/>
      <c r="IZC18" s="99"/>
      <c r="IZD18" s="99"/>
      <c r="IZE18" s="99"/>
      <c r="IZF18" s="99"/>
      <c r="IZG18" s="99"/>
      <c r="IZH18" s="99"/>
      <c r="IZI18" s="99"/>
      <c r="IZJ18" s="99"/>
      <c r="IZK18" s="99"/>
      <c r="IZL18" s="99"/>
      <c r="IZM18" s="99"/>
      <c r="IZN18" s="99"/>
      <c r="IZO18" s="99"/>
      <c r="IZP18" s="99"/>
      <c r="IZQ18" s="99"/>
      <c r="IZR18" s="99"/>
      <c r="IZS18" s="99"/>
      <c r="IZT18" s="99"/>
      <c r="IZU18" s="99"/>
      <c r="IZV18" s="99"/>
      <c r="IZW18" s="99"/>
      <c r="IZX18" s="99"/>
      <c r="IZY18" s="99"/>
      <c r="IZZ18" s="99"/>
      <c r="JAA18" s="99"/>
      <c r="JAB18" s="99"/>
      <c r="JAC18" s="99"/>
      <c r="JAD18" s="99"/>
      <c r="JAE18" s="99"/>
      <c r="JAF18" s="99"/>
      <c r="JAG18" s="99"/>
      <c r="JAH18" s="99"/>
      <c r="JAI18" s="99"/>
      <c r="JAJ18" s="99"/>
      <c r="JAK18" s="99"/>
      <c r="JAL18" s="99"/>
      <c r="JAM18" s="99"/>
      <c r="JAN18" s="99"/>
      <c r="JAO18" s="99"/>
      <c r="JAP18" s="99"/>
      <c r="JAQ18" s="99"/>
      <c r="JAR18" s="99"/>
      <c r="JAS18" s="99"/>
      <c r="JAT18" s="99"/>
      <c r="JAU18" s="99"/>
      <c r="JAV18" s="99"/>
      <c r="JAW18" s="99"/>
      <c r="JAX18" s="99"/>
      <c r="JAY18" s="99"/>
      <c r="JAZ18" s="99"/>
      <c r="JBA18" s="99"/>
      <c r="JBB18" s="99"/>
      <c r="JBC18" s="99"/>
      <c r="JBD18" s="99"/>
      <c r="JBE18" s="99"/>
      <c r="JBF18" s="99"/>
      <c r="JBG18" s="99"/>
      <c r="JBH18" s="99"/>
      <c r="JBI18" s="99"/>
      <c r="JBJ18" s="99"/>
      <c r="JBK18" s="99"/>
      <c r="JBL18" s="99"/>
      <c r="JBM18" s="99"/>
      <c r="JBN18" s="99"/>
      <c r="JBO18" s="99"/>
      <c r="JBP18" s="99"/>
      <c r="JBQ18" s="99"/>
      <c r="JBR18" s="99"/>
      <c r="JBS18" s="99"/>
      <c r="JBT18" s="99"/>
      <c r="JBU18" s="99"/>
      <c r="JBV18" s="99"/>
      <c r="JBW18" s="99"/>
      <c r="JBX18" s="99"/>
      <c r="JBY18" s="99"/>
      <c r="JBZ18" s="99"/>
      <c r="JCA18" s="99"/>
      <c r="JCB18" s="99"/>
      <c r="JCC18" s="99"/>
      <c r="JCD18" s="99"/>
      <c r="JCE18" s="99"/>
      <c r="JCF18" s="99"/>
      <c r="JCG18" s="99"/>
      <c r="JCH18" s="99"/>
      <c r="JCI18" s="99"/>
      <c r="JCJ18" s="99"/>
      <c r="JCK18" s="99"/>
      <c r="JCL18" s="99"/>
      <c r="JCM18" s="99"/>
      <c r="JCN18" s="99"/>
      <c r="JCO18" s="99"/>
      <c r="JCP18" s="99"/>
      <c r="JCQ18" s="99"/>
      <c r="JCR18" s="99"/>
      <c r="JCS18" s="99"/>
      <c r="JCT18" s="99"/>
      <c r="JCU18" s="99"/>
      <c r="JCV18" s="99"/>
      <c r="JCW18" s="99"/>
      <c r="JCX18" s="99"/>
      <c r="JCY18" s="99"/>
      <c r="JCZ18" s="99"/>
      <c r="JDA18" s="99"/>
      <c r="JDB18" s="99"/>
      <c r="JDC18" s="99"/>
      <c r="JDD18" s="99"/>
      <c r="JDE18" s="99"/>
      <c r="JDF18" s="99"/>
      <c r="JDG18" s="99"/>
      <c r="JDH18" s="99"/>
      <c r="JDI18" s="99"/>
      <c r="JDJ18" s="99"/>
      <c r="JDK18" s="99"/>
      <c r="JDL18" s="99"/>
      <c r="JDM18" s="99"/>
      <c r="JDN18" s="99"/>
      <c r="JDO18" s="99"/>
      <c r="JDP18" s="99"/>
      <c r="JDQ18" s="99"/>
      <c r="JDR18" s="99"/>
      <c r="JDS18" s="99"/>
      <c r="JDT18" s="99"/>
      <c r="JDU18" s="99"/>
      <c r="JDV18" s="99"/>
      <c r="JDW18" s="99"/>
      <c r="JDX18" s="99"/>
      <c r="JDY18" s="99"/>
      <c r="JDZ18" s="99"/>
      <c r="JEA18" s="99"/>
      <c r="JEB18" s="99"/>
      <c r="JEC18" s="99"/>
      <c r="JED18" s="99"/>
      <c r="JEE18" s="99"/>
      <c r="JEF18" s="99"/>
      <c r="JEG18" s="99"/>
      <c r="JEH18" s="99"/>
      <c r="JEI18" s="99"/>
      <c r="JEJ18" s="99"/>
      <c r="JEK18" s="99"/>
      <c r="JEL18" s="99"/>
      <c r="JEM18" s="99"/>
      <c r="JEN18" s="99"/>
      <c r="JEO18" s="99"/>
      <c r="JEP18" s="99"/>
      <c r="JEQ18" s="99"/>
      <c r="JER18" s="99"/>
      <c r="JES18" s="99"/>
      <c r="JET18" s="99"/>
      <c r="JEU18" s="99"/>
      <c r="JEV18" s="99"/>
      <c r="JEW18" s="99"/>
      <c r="JEX18" s="99"/>
      <c r="JEY18" s="99"/>
      <c r="JEZ18" s="99"/>
      <c r="JFA18" s="99"/>
      <c r="JFB18" s="99"/>
      <c r="JFC18" s="99"/>
      <c r="JFD18" s="99"/>
      <c r="JFE18" s="99"/>
      <c r="JFF18" s="99"/>
      <c r="JFG18" s="99"/>
      <c r="JFH18" s="99"/>
      <c r="JFI18" s="99"/>
      <c r="JFJ18" s="99"/>
      <c r="JFK18" s="99"/>
      <c r="JFL18" s="99"/>
      <c r="JFM18" s="99"/>
      <c r="JFN18" s="99"/>
      <c r="JFO18" s="99"/>
      <c r="JFP18" s="99"/>
      <c r="JFQ18" s="99"/>
      <c r="JFR18" s="99"/>
      <c r="JFS18" s="99"/>
      <c r="JFT18" s="99"/>
      <c r="JFU18" s="99"/>
      <c r="JFV18" s="99"/>
      <c r="JFW18" s="99"/>
      <c r="JFX18" s="99"/>
      <c r="JFY18" s="99"/>
      <c r="JFZ18" s="99"/>
      <c r="JGA18" s="99"/>
      <c r="JGB18" s="99"/>
      <c r="JGC18" s="99"/>
      <c r="JGD18" s="99"/>
      <c r="JGE18" s="99"/>
      <c r="JGF18" s="99"/>
      <c r="JGG18" s="99"/>
      <c r="JGH18" s="99"/>
      <c r="JGI18" s="99"/>
      <c r="JGJ18" s="99"/>
      <c r="JGK18" s="99"/>
      <c r="JGL18" s="99"/>
      <c r="JGM18" s="99"/>
      <c r="JGN18" s="99"/>
      <c r="JGO18" s="99"/>
      <c r="JGP18" s="99"/>
      <c r="JGQ18" s="99"/>
      <c r="JGR18" s="99"/>
      <c r="JGS18" s="99"/>
      <c r="JGT18" s="99"/>
      <c r="JGU18" s="99"/>
      <c r="JGV18" s="99"/>
      <c r="JGW18" s="99"/>
      <c r="JGX18" s="99"/>
      <c r="JGY18" s="99"/>
      <c r="JGZ18" s="99"/>
      <c r="JHA18" s="99"/>
      <c r="JHB18" s="99"/>
      <c r="JHC18" s="99"/>
      <c r="JHD18" s="99"/>
      <c r="JHE18" s="99"/>
      <c r="JHF18" s="99"/>
      <c r="JHG18" s="99"/>
      <c r="JHH18" s="99"/>
      <c r="JHI18" s="99"/>
      <c r="JHJ18" s="99"/>
      <c r="JHK18" s="99"/>
      <c r="JHL18" s="99"/>
      <c r="JHM18" s="99"/>
      <c r="JHN18" s="99"/>
      <c r="JHO18" s="99"/>
      <c r="JHP18" s="99"/>
      <c r="JHQ18" s="99"/>
      <c r="JHR18" s="99"/>
      <c r="JHS18" s="99"/>
      <c r="JHT18" s="99"/>
      <c r="JHU18" s="99"/>
      <c r="JHV18" s="99"/>
      <c r="JHW18" s="99"/>
      <c r="JHX18" s="99"/>
      <c r="JHY18" s="99"/>
      <c r="JHZ18" s="99"/>
      <c r="JIA18" s="99"/>
      <c r="JIB18" s="99"/>
      <c r="JIC18" s="99"/>
      <c r="JID18" s="99"/>
      <c r="JIE18" s="99"/>
      <c r="JIF18" s="99"/>
      <c r="JIG18" s="99"/>
      <c r="JIH18" s="99"/>
      <c r="JII18" s="99"/>
      <c r="JIJ18" s="99"/>
      <c r="JIK18" s="99"/>
      <c r="JIL18" s="99"/>
      <c r="JIM18" s="99"/>
      <c r="JIN18" s="99"/>
      <c r="JIO18" s="99"/>
      <c r="JIP18" s="99"/>
      <c r="JIQ18" s="99"/>
      <c r="JIR18" s="99"/>
      <c r="JIS18" s="99"/>
      <c r="JIT18" s="99"/>
      <c r="JIU18" s="99"/>
      <c r="JIV18" s="99"/>
      <c r="JIW18" s="99"/>
      <c r="JIX18" s="99"/>
      <c r="JIY18" s="99"/>
      <c r="JIZ18" s="99"/>
      <c r="JJA18" s="99"/>
      <c r="JJB18" s="99"/>
      <c r="JJC18" s="99"/>
      <c r="JJD18" s="99"/>
      <c r="JJE18" s="99"/>
      <c r="JJF18" s="99"/>
      <c r="JJG18" s="99"/>
      <c r="JJH18" s="99"/>
      <c r="JJI18" s="99"/>
      <c r="JJJ18" s="99"/>
      <c r="JJK18" s="99"/>
      <c r="JJL18" s="99"/>
      <c r="JJM18" s="99"/>
      <c r="JJN18" s="99"/>
      <c r="JJO18" s="99"/>
      <c r="JJP18" s="99"/>
      <c r="JJQ18" s="99"/>
      <c r="JJR18" s="99"/>
      <c r="JJS18" s="99"/>
      <c r="JJT18" s="99"/>
      <c r="JJU18" s="99"/>
      <c r="JJV18" s="99"/>
      <c r="JJW18" s="99"/>
      <c r="JJX18" s="99"/>
      <c r="JJY18" s="99"/>
      <c r="JJZ18" s="99"/>
      <c r="JKA18" s="99"/>
      <c r="JKB18" s="99"/>
      <c r="JKC18" s="99"/>
      <c r="JKD18" s="99"/>
      <c r="JKE18" s="99"/>
      <c r="JKF18" s="99"/>
      <c r="JKG18" s="99"/>
      <c r="JKH18" s="99"/>
      <c r="JKI18" s="99"/>
      <c r="JKJ18" s="99"/>
      <c r="JKK18" s="99"/>
      <c r="JKL18" s="99"/>
      <c r="JKM18" s="99"/>
      <c r="JKN18" s="99"/>
      <c r="JKO18" s="99"/>
      <c r="JKP18" s="99"/>
      <c r="JKQ18" s="99"/>
      <c r="JKR18" s="99"/>
      <c r="JKS18" s="99"/>
      <c r="JKT18" s="99"/>
      <c r="JKU18" s="99"/>
      <c r="JKV18" s="99"/>
      <c r="JKW18" s="99"/>
      <c r="JKX18" s="99"/>
      <c r="JKY18" s="99"/>
      <c r="JKZ18" s="99"/>
      <c r="JLA18" s="99"/>
      <c r="JLB18" s="99"/>
      <c r="JLC18" s="99"/>
      <c r="JLD18" s="99"/>
      <c r="JLE18" s="99"/>
      <c r="JLF18" s="99"/>
      <c r="JLG18" s="99"/>
      <c r="JLH18" s="99"/>
      <c r="JLI18" s="99"/>
      <c r="JLJ18" s="99"/>
      <c r="JLK18" s="99"/>
      <c r="JLL18" s="99"/>
      <c r="JLM18" s="99"/>
      <c r="JLN18" s="99"/>
      <c r="JLO18" s="99"/>
      <c r="JLP18" s="99"/>
      <c r="JLQ18" s="99"/>
      <c r="JLR18" s="99"/>
      <c r="JLS18" s="99"/>
      <c r="JLT18" s="99"/>
      <c r="JLU18" s="99"/>
      <c r="JLV18" s="99"/>
      <c r="JLW18" s="99"/>
      <c r="JLX18" s="99"/>
      <c r="JLY18" s="99"/>
      <c r="JLZ18" s="99"/>
      <c r="JMA18" s="99"/>
      <c r="JMB18" s="99"/>
      <c r="JMC18" s="99"/>
      <c r="JMD18" s="99"/>
      <c r="JME18" s="99"/>
      <c r="JMF18" s="99"/>
      <c r="JMG18" s="99"/>
      <c r="JMH18" s="99"/>
      <c r="JMI18" s="99"/>
      <c r="JMJ18" s="99"/>
      <c r="JMK18" s="99"/>
      <c r="JML18" s="99"/>
      <c r="JMM18" s="99"/>
      <c r="JMN18" s="99"/>
      <c r="JMO18" s="99"/>
      <c r="JMP18" s="99"/>
      <c r="JMQ18" s="99"/>
      <c r="JMR18" s="99"/>
      <c r="JMS18" s="99"/>
      <c r="JMT18" s="99"/>
      <c r="JMU18" s="99"/>
      <c r="JMV18" s="99"/>
      <c r="JMW18" s="99"/>
      <c r="JMX18" s="99"/>
      <c r="JMY18" s="99"/>
      <c r="JMZ18" s="99"/>
      <c r="JNA18" s="99"/>
      <c r="JNB18" s="99"/>
      <c r="JNC18" s="99"/>
      <c r="JND18" s="99"/>
      <c r="JNE18" s="99"/>
      <c r="JNF18" s="99"/>
      <c r="JNG18" s="99"/>
      <c r="JNH18" s="99"/>
      <c r="JNI18" s="99"/>
      <c r="JNJ18" s="99"/>
      <c r="JNK18" s="99"/>
      <c r="JNL18" s="99"/>
      <c r="JNM18" s="99"/>
      <c r="JNN18" s="99"/>
      <c r="JNO18" s="99"/>
      <c r="JNP18" s="99"/>
      <c r="JNQ18" s="99"/>
      <c r="JNR18" s="99"/>
      <c r="JNS18" s="99"/>
      <c r="JNT18" s="99"/>
      <c r="JNU18" s="99"/>
      <c r="JNV18" s="99"/>
      <c r="JNW18" s="99"/>
      <c r="JNX18" s="99"/>
      <c r="JNY18" s="99"/>
      <c r="JNZ18" s="99"/>
      <c r="JOA18" s="99"/>
      <c r="JOB18" s="99"/>
      <c r="JOC18" s="99"/>
      <c r="JOD18" s="99"/>
      <c r="JOE18" s="99"/>
      <c r="JOF18" s="99"/>
      <c r="JOG18" s="99"/>
      <c r="JOH18" s="99"/>
      <c r="JOI18" s="99"/>
      <c r="JOJ18" s="99"/>
      <c r="JOK18" s="99"/>
      <c r="JOL18" s="99"/>
      <c r="JOM18" s="99"/>
      <c r="JON18" s="99"/>
      <c r="JOO18" s="99"/>
      <c r="JOP18" s="99"/>
      <c r="JOQ18" s="99"/>
      <c r="JOR18" s="99"/>
      <c r="JOS18" s="99"/>
      <c r="JOT18" s="99"/>
      <c r="JOU18" s="99"/>
      <c r="JOV18" s="99"/>
      <c r="JOW18" s="99"/>
      <c r="JOX18" s="99"/>
      <c r="JOY18" s="99"/>
      <c r="JOZ18" s="99"/>
      <c r="JPA18" s="99"/>
      <c r="JPB18" s="99"/>
      <c r="JPC18" s="99"/>
      <c r="JPD18" s="99"/>
      <c r="JPE18" s="99"/>
      <c r="JPF18" s="99"/>
      <c r="JPG18" s="99"/>
      <c r="JPH18" s="99"/>
      <c r="JPI18" s="99"/>
      <c r="JPJ18" s="99"/>
      <c r="JPK18" s="99"/>
      <c r="JPL18" s="99"/>
      <c r="JPM18" s="99"/>
      <c r="JPN18" s="99"/>
      <c r="JPO18" s="99"/>
      <c r="JPP18" s="99"/>
      <c r="JPQ18" s="99"/>
      <c r="JPR18" s="99"/>
      <c r="JPS18" s="99"/>
      <c r="JPT18" s="99"/>
      <c r="JPU18" s="99"/>
      <c r="JPV18" s="99"/>
      <c r="JPW18" s="99"/>
      <c r="JPX18" s="99"/>
      <c r="JPY18" s="99"/>
      <c r="JPZ18" s="99"/>
      <c r="JQA18" s="99"/>
      <c r="JQB18" s="99"/>
      <c r="JQC18" s="99"/>
      <c r="JQD18" s="99"/>
      <c r="JQE18" s="99"/>
      <c r="JQF18" s="99"/>
      <c r="JQG18" s="99"/>
      <c r="JQH18" s="99"/>
      <c r="JQI18" s="99"/>
      <c r="JQJ18" s="99"/>
      <c r="JQK18" s="99"/>
      <c r="JQL18" s="99"/>
      <c r="JQM18" s="99"/>
      <c r="JQN18" s="99"/>
      <c r="JQO18" s="99"/>
      <c r="JQP18" s="99"/>
      <c r="JQQ18" s="99"/>
      <c r="JQR18" s="99"/>
      <c r="JQS18" s="99"/>
      <c r="JQT18" s="99"/>
      <c r="JQU18" s="99"/>
      <c r="JQV18" s="99"/>
      <c r="JQW18" s="99"/>
      <c r="JQX18" s="99"/>
      <c r="JQY18" s="99"/>
      <c r="JQZ18" s="99"/>
      <c r="JRA18" s="99"/>
      <c r="JRB18" s="99"/>
      <c r="JRC18" s="99"/>
      <c r="JRD18" s="99"/>
      <c r="JRE18" s="99"/>
      <c r="JRF18" s="99"/>
      <c r="JRG18" s="99"/>
      <c r="JRH18" s="99"/>
      <c r="JRI18" s="99"/>
      <c r="JRJ18" s="99"/>
      <c r="JRK18" s="99"/>
      <c r="JRL18" s="99"/>
      <c r="JRM18" s="99"/>
      <c r="JRN18" s="99"/>
      <c r="JRO18" s="99"/>
      <c r="JRP18" s="99"/>
      <c r="JRQ18" s="99"/>
      <c r="JRR18" s="99"/>
      <c r="JRS18" s="99"/>
      <c r="JRT18" s="99"/>
      <c r="JRU18" s="99"/>
      <c r="JRV18" s="99"/>
      <c r="JRW18" s="99"/>
      <c r="JRX18" s="99"/>
      <c r="JRY18" s="99"/>
      <c r="JRZ18" s="99"/>
      <c r="JSA18" s="99"/>
      <c r="JSB18" s="99"/>
      <c r="JSC18" s="99"/>
      <c r="JSD18" s="99"/>
      <c r="JSE18" s="99"/>
      <c r="JSF18" s="99"/>
      <c r="JSG18" s="99"/>
      <c r="JSH18" s="99"/>
      <c r="JSI18" s="99"/>
      <c r="JSJ18" s="99"/>
      <c r="JSK18" s="99"/>
      <c r="JSL18" s="99"/>
      <c r="JSM18" s="99"/>
      <c r="JSN18" s="99"/>
      <c r="JSO18" s="99"/>
      <c r="JSP18" s="99"/>
      <c r="JSQ18" s="99"/>
      <c r="JSR18" s="99"/>
      <c r="JSS18" s="99"/>
      <c r="JST18" s="99"/>
      <c r="JSU18" s="99"/>
      <c r="JSV18" s="99"/>
      <c r="JSW18" s="99"/>
      <c r="JSX18" s="99"/>
      <c r="JSY18" s="99"/>
      <c r="JSZ18" s="99"/>
      <c r="JTA18" s="99"/>
      <c r="JTB18" s="99"/>
      <c r="JTC18" s="99"/>
      <c r="JTD18" s="99"/>
      <c r="JTE18" s="99"/>
      <c r="JTF18" s="99"/>
      <c r="JTG18" s="99"/>
      <c r="JTH18" s="99"/>
      <c r="JTI18" s="99"/>
      <c r="JTJ18" s="99"/>
      <c r="JTK18" s="99"/>
      <c r="JTL18" s="99"/>
      <c r="JTM18" s="99"/>
      <c r="JTN18" s="99"/>
      <c r="JTO18" s="99"/>
      <c r="JTP18" s="99"/>
      <c r="JTQ18" s="99"/>
      <c r="JTR18" s="99"/>
      <c r="JTS18" s="99"/>
      <c r="JTT18" s="99"/>
      <c r="JTU18" s="99"/>
      <c r="JTV18" s="99"/>
      <c r="JTW18" s="99"/>
      <c r="JTX18" s="99"/>
      <c r="JTY18" s="99"/>
      <c r="JTZ18" s="99"/>
      <c r="JUA18" s="99"/>
      <c r="JUB18" s="99"/>
      <c r="JUC18" s="99"/>
      <c r="JUD18" s="99"/>
      <c r="JUE18" s="99"/>
      <c r="JUF18" s="99"/>
      <c r="JUG18" s="99"/>
      <c r="JUH18" s="99"/>
      <c r="JUI18" s="99"/>
      <c r="JUJ18" s="99"/>
      <c r="JUK18" s="99"/>
      <c r="JUL18" s="99"/>
      <c r="JUM18" s="99"/>
      <c r="JUN18" s="99"/>
      <c r="JUO18" s="99"/>
      <c r="JUP18" s="99"/>
      <c r="JUQ18" s="99"/>
      <c r="JUR18" s="99"/>
      <c r="JUS18" s="99"/>
      <c r="JUT18" s="99"/>
      <c r="JUU18" s="99"/>
      <c r="JUV18" s="99"/>
      <c r="JUW18" s="99"/>
      <c r="JUX18" s="99"/>
      <c r="JUY18" s="99"/>
      <c r="JUZ18" s="99"/>
      <c r="JVA18" s="99"/>
      <c r="JVB18" s="99"/>
      <c r="JVC18" s="99"/>
      <c r="JVD18" s="99"/>
      <c r="JVE18" s="99"/>
      <c r="JVF18" s="99"/>
      <c r="JVG18" s="99"/>
      <c r="JVH18" s="99"/>
      <c r="JVI18" s="99"/>
      <c r="JVJ18" s="99"/>
      <c r="JVK18" s="99"/>
      <c r="JVL18" s="99"/>
      <c r="JVM18" s="99"/>
      <c r="JVN18" s="99"/>
      <c r="JVO18" s="99"/>
      <c r="JVP18" s="99"/>
      <c r="JVQ18" s="99"/>
      <c r="JVR18" s="99"/>
      <c r="JVS18" s="99"/>
      <c r="JVT18" s="99"/>
      <c r="JVU18" s="99"/>
      <c r="JVV18" s="99"/>
      <c r="JVW18" s="99"/>
      <c r="JVX18" s="99"/>
      <c r="JVY18" s="99"/>
      <c r="JVZ18" s="99"/>
      <c r="JWA18" s="99"/>
      <c r="JWB18" s="99"/>
      <c r="JWC18" s="99"/>
      <c r="JWD18" s="99"/>
      <c r="JWE18" s="99"/>
      <c r="JWF18" s="99"/>
      <c r="JWG18" s="99"/>
      <c r="JWH18" s="99"/>
      <c r="JWI18" s="99"/>
      <c r="JWJ18" s="99"/>
      <c r="JWK18" s="99"/>
      <c r="JWL18" s="99"/>
      <c r="JWM18" s="99"/>
      <c r="JWN18" s="99"/>
      <c r="JWO18" s="99"/>
      <c r="JWP18" s="99"/>
      <c r="JWQ18" s="99"/>
      <c r="JWR18" s="99"/>
      <c r="JWS18" s="99"/>
      <c r="JWT18" s="99"/>
      <c r="JWU18" s="99"/>
      <c r="JWV18" s="99"/>
      <c r="JWW18" s="99"/>
      <c r="JWX18" s="99"/>
      <c r="JWY18" s="99"/>
      <c r="JWZ18" s="99"/>
      <c r="JXA18" s="99"/>
      <c r="JXB18" s="99"/>
      <c r="JXC18" s="99"/>
      <c r="JXD18" s="99"/>
      <c r="JXE18" s="99"/>
      <c r="JXF18" s="99"/>
      <c r="JXG18" s="99"/>
      <c r="JXH18" s="99"/>
      <c r="JXI18" s="99"/>
      <c r="JXJ18" s="99"/>
      <c r="JXK18" s="99"/>
      <c r="JXL18" s="99"/>
      <c r="JXM18" s="99"/>
      <c r="JXN18" s="99"/>
      <c r="JXO18" s="99"/>
      <c r="JXP18" s="99"/>
      <c r="JXQ18" s="99"/>
      <c r="JXR18" s="99"/>
      <c r="JXS18" s="99"/>
      <c r="JXT18" s="99"/>
      <c r="JXU18" s="99"/>
      <c r="JXV18" s="99"/>
      <c r="JXW18" s="99"/>
      <c r="JXX18" s="99"/>
      <c r="JXY18" s="99"/>
      <c r="JXZ18" s="99"/>
      <c r="JYA18" s="99"/>
      <c r="JYB18" s="99"/>
      <c r="JYC18" s="99"/>
      <c r="JYD18" s="99"/>
      <c r="JYE18" s="99"/>
      <c r="JYF18" s="99"/>
      <c r="JYG18" s="99"/>
      <c r="JYH18" s="99"/>
      <c r="JYI18" s="99"/>
      <c r="JYJ18" s="99"/>
      <c r="JYK18" s="99"/>
      <c r="JYL18" s="99"/>
      <c r="JYM18" s="99"/>
      <c r="JYN18" s="99"/>
      <c r="JYO18" s="99"/>
      <c r="JYP18" s="99"/>
      <c r="JYQ18" s="99"/>
      <c r="JYR18" s="99"/>
      <c r="JYS18" s="99"/>
      <c r="JYT18" s="99"/>
      <c r="JYU18" s="99"/>
      <c r="JYV18" s="99"/>
      <c r="JYW18" s="99"/>
      <c r="JYX18" s="99"/>
      <c r="JYY18" s="99"/>
      <c r="JYZ18" s="99"/>
      <c r="JZA18" s="99"/>
      <c r="JZB18" s="99"/>
      <c r="JZC18" s="99"/>
      <c r="JZD18" s="99"/>
      <c r="JZE18" s="99"/>
      <c r="JZF18" s="99"/>
      <c r="JZG18" s="99"/>
      <c r="JZH18" s="99"/>
      <c r="JZI18" s="99"/>
      <c r="JZJ18" s="99"/>
      <c r="JZK18" s="99"/>
      <c r="JZL18" s="99"/>
      <c r="JZM18" s="99"/>
      <c r="JZN18" s="99"/>
      <c r="JZO18" s="99"/>
      <c r="JZP18" s="99"/>
      <c r="JZQ18" s="99"/>
      <c r="JZR18" s="99"/>
      <c r="JZS18" s="99"/>
      <c r="JZT18" s="99"/>
      <c r="JZU18" s="99"/>
      <c r="JZV18" s="99"/>
      <c r="JZW18" s="99"/>
      <c r="JZX18" s="99"/>
      <c r="JZY18" s="99"/>
      <c r="JZZ18" s="99"/>
      <c r="KAA18" s="99"/>
      <c r="KAB18" s="99"/>
      <c r="KAC18" s="99"/>
      <c r="KAD18" s="99"/>
      <c r="KAE18" s="99"/>
      <c r="KAF18" s="99"/>
      <c r="KAG18" s="99"/>
      <c r="KAH18" s="99"/>
      <c r="KAI18" s="99"/>
      <c r="KAJ18" s="99"/>
      <c r="KAK18" s="99"/>
      <c r="KAL18" s="99"/>
      <c r="KAM18" s="99"/>
      <c r="KAN18" s="99"/>
      <c r="KAO18" s="99"/>
      <c r="KAP18" s="99"/>
      <c r="KAQ18" s="99"/>
      <c r="KAR18" s="99"/>
      <c r="KAS18" s="99"/>
      <c r="KAT18" s="99"/>
      <c r="KAU18" s="99"/>
      <c r="KAV18" s="99"/>
      <c r="KAW18" s="99"/>
      <c r="KAX18" s="99"/>
      <c r="KAY18" s="99"/>
      <c r="KAZ18" s="99"/>
      <c r="KBA18" s="99"/>
      <c r="KBB18" s="99"/>
      <c r="KBC18" s="99"/>
      <c r="KBD18" s="99"/>
      <c r="KBE18" s="99"/>
      <c r="KBF18" s="99"/>
      <c r="KBG18" s="99"/>
      <c r="KBH18" s="99"/>
      <c r="KBI18" s="99"/>
      <c r="KBJ18" s="99"/>
      <c r="KBK18" s="99"/>
      <c r="KBL18" s="99"/>
      <c r="KBM18" s="99"/>
      <c r="KBN18" s="99"/>
      <c r="KBO18" s="99"/>
      <c r="KBP18" s="99"/>
      <c r="KBQ18" s="99"/>
      <c r="KBR18" s="99"/>
      <c r="KBS18" s="99"/>
      <c r="KBT18" s="99"/>
      <c r="KBU18" s="99"/>
      <c r="KBV18" s="99"/>
      <c r="KBW18" s="99"/>
      <c r="KBX18" s="99"/>
      <c r="KBY18" s="99"/>
      <c r="KBZ18" s="99"/>
      <c r="KCA18" s="99"/>
      <c r="KCB18" s="99"/>
      <c r="KCC18" s="99"/>
      <c r="KCD18" s="99"/>
      <c r="KCE18" s="99"/>
      <c r="KCF18" s="99"/>
      <c r="KCG18" s="99"/>
      <c r="KCH18" s="99"/>
      <c r="KCI18" s="99"/>
      <c r="KCJ18" s="99"/>
      <c r="KCK18" s="99"/>
      <c r="KCL18" s="99"/>
      <c r="KCM18" s="99"/>
      <c r="KCN18" s="99"/>
      <c r="KCO18" s="99"/>
      <c r="KCP18" s="99"/>
      <c r="KCQ18" s="99"/>
      <c r="KCR18" s="99"/>
      <c r="KCS18" s="99"/>
      <c r="KCT18" s="99"/>
      <c r="KCU18" s="99"/>
      <c r="KCV18" s="99"/>
      <c r="KCW18" s="99"/>
      <c r="KCX18" s="99"/>
      <c r="KCY18" s="99"/>
      <c r="KCZ18" s="99"/>
      <c r="KDA18" s="99"/>
      <c r="KDB18" s="99"/>
      <c r="KDC18" s="99"/>
      <c r="KDD18" s="99"/>
      <c r="KDE18" s="99"/>
      <c r="KDF18" s="99"/>
      <c r="KDG18" s="99"/>
      <c r="KDH18" s="99"/>
      <c r="KDI18" s="99"/>
      <c r="KDJ18" s="99"/>
      <c r="KDK18" s="99"/>
      <c r="KDL18" s="99"/>
      <c r="KDM18" s="99"/>
      <c r="KDN18" s="99"/>
      <c r="KDO18" s="99"/>
      <c r="KDP18" s="99"/>
      <c r="KDQ18" s="99"/>
      <c r="KDR18" s="99"/>
      <c r="KDS18" s="99"/>
      <c r="KDT18" s="99"/>
      <c r="KDU18" s="99"/>
      <c r="KDV18" s="99"/>
      <c r="KDW18" s="99"/>
      <c r="KDX18" s="99"/>
      <c r="KDY18" s="99"/>
      <c r="KDZ18" s="99"/>
      <c r="KEA18" s="99"/>
      <c r="KEB18" s="99"/>
      <c r="KEC18" s="99"/>
      <c r="KED18" s="99"/>
      <c r="KEE18" s="99"/>
      <c r="KEF18" s="99"/>
      <c r="KEG18" s="99"/>
      <c r="KEH18" s="99"/>
      <c r="KEI18" s="99"/>
      <c r="KEJ18" s="99"/>
      <c r="KEK18" s="99"/>
      <c r="KEL18" s="99"/>
      <c r="KEM18" s="99"/>
      <c r="KEN18" s="99"/>
      <c r="KEO18" s="99"/>
      <c r="KEP18" s="99"/>
      <c r="KEQ18" s="99"/>
      <c r="KER18" s="99"/>
      <c r="KES18" s="99"/>
      <c r="KET18" s="99"/>
      <c r="KEU18" s="99"/>
      <c r="KEV18" s="99"/>
      <c r="KEW18" s="99"/>
      <c r="KEX18" s="99"/>
      <c r="KEY18" s="99"/>
      <c r="KEZ18" s="99"/>
      <c r="KFA18" s="99"/>
      <c r="KFB18" s="99"/>
      <c r="KFC18" s="99"/>
      <c r="KFD18" s="99"/>
      <c r="KFE18" s="99"/>
      <c r="KFF18" s="99"/>
      <c r="KFG18" s="99"/>
      <c r="KFH18" s="99"/>
      <c r="KFI18" s="99"/>
      <c r="KFJ18" s="99"/>
      <c r="KFK18" s="99"/>
      <c r="KFL18" s="99"/>
      <c r="KFM18" s="99"/>
      <c r="KFN18" s="99"/>
      <c r="KFO18" s="99"/>
      <c r="KFP18" s="99"/>
      <c r="KFQ18" s="99"/>
      <c r="KFR18" s="99"/>
      <c r="KFS18" s="99"/>
      <c r="KFT18" s="99"/>
      <c r="KFU18" s="99"/>
      <c r="KFV18" s="99"/>
      <c r="KFW18" s="99"/>
      <c r="KFX18" s="99"/>
      <c r="KFY18" s="99"/>
      <c r="KFZ18" s="99"/>
      <c r="KGA18" s="99"/>
      <c r="KGB18" s="99"/>
      <c r="KGC18" s="99"/>
      <c r="KGD18" s="99"/>
      <c r="KGE18" s="99"/>
      <c r="KGF18" s="99"/>
      <c r="KGG18" s="99"/>
      <c r="KGH18" s="99"/>
      <c r="KGI18" s="99"/>
      <c r="KGJ18" s="99"/>
      <c r="KGK18" s="99"/>
      <c r="KGL18" s="99"/>
      <c r="KGM18" s="99"/>
      <c r="KGN18" s="99"/>
      <c r="KGO18" s="99"/>
      <c r="KGP18" s="99"/>
      <c r="KGQ18" s="99"/>
      <c r="KGR18" s="99"/>
      <c r="KGS18" s="99"/>
      <c r="KGT18" s="99"/>
      <c r="KGU18" s="99"/>
      <c r="KGV18" s="99"/>
      <c r="KGW18" s="99"/>
      <c r="KGX18" s="99"/>
      <c r="KGY18" s="99"/>
      <c r="KGZ18" s="99"/>
      <c r="KHA18" s="99"/>
      <c r="KHB18" s="99"/>
      <c r="KHC18" s="99"/>
      <c r="KHD18" s="99"/>
      <c r="KHE18" s="99"/>
      <c r="KHF18" s="99"/>
      <c r="KHG18" s="99"/>
      <c r="KHH18" s="99"/>
      <c r="KHI18" s="99"/>
      <c r="KHJ18" s="99"/>
      <c r="KHK18" s="99"/>
      <c r="KHL18" s="99"/>
      <c r="KHM18" s="99"/>
      <c r="KHN18" s="99"/>
      <c r="KHO18" s="99"/>
      <c r="KHP18" s="99"/>
      <c r="KHQ18" s="99"/>
      <c r="KHR18" s="99"/>
      <c r="KHS18" s="99"/>
      <c r="KHT18" s="99"/>
      <c r="KHU18" s="99"/>
      <c r="KHV18" s="99"/>
      <c r="KHW18" s="99"/>
      <c r="KHX18" s="99"/>
      <c r="KHY18" s="99"/>
      <c r="KHZ18" s="99"/>
      <c r="KIA18" s="99"/>
      <c r="KIB18" s="99"/>
      <c r="KIC18" s="99"/>
      <c r="KID18" s="99"/>
      <c r="KIE18" s="99"/>
      <c r="KIF18" s="99"/>
      <c r="KIG18" s="99"/>
      <c r="KIH18" s="99"/>
      <c r="KII18" s="99"/>
      <c r="KIJ18" s="99"/>
      <c r="KIK18" s="99"/>
      <c r="KIL18" s="99"/>
      <c r="KIM18" s="99"/>
      <c r="KIN18" s="99"/>
      <c r="KIO18" s="99"/>
      <c r="KIP18" s="99"/>
      <c r="KIQ18" s="99"/>
      <c r="KIR18" s="99"/>
      <c r="KIS18" s="99"/>
      <c r="KIT18" s="99"/>
      <c r="KIU18" s="99"/>
      <c r="KIV18" s="99"/>
      <c r="KIW18" s="99"/>
      <c r="KIX18" s="99"/>
      <c r="KIY18" s="99"/>
      <c r="KIZ18" s="99"/>
      <c r="KJA18" s="99"/>
      <c r="KJB18" s="99"/>
      <c r="KJC18" s="99"/>
      <c r="KJD18" s="99"/>
      <c r="KJE18" s="99"/>
      <c r="KJF18" s="99"/>
      <c r="KJG18" s="99"/>
      <c r="KJH18" s="99"/>
      <c r="KJI18" s="99"/>
      <c r="KJJ18" s="99"/>
      <c r="KJK18" s="99"/>
      <c r="KJL18" s="99"/>
      <c r="KJM18" s="99"/>
      <c r="KJN18" s="99"/>
      <c r="KJO18" s="99"/>
      <c r="KJP18" s="99"/>
      <c r="KJQ18" s="99"/>
      <c r="KJR18" s="99"/>
      <c r="KJS18" s="99"/>
      <c r="KJT18" s="99"/>
      <c r="KJU18" s="99"/>
      <c r="KJV18" s="99"/>
      <c r="KJW18" s="99"/>
      <c r="KJX18" s="99"/>
      <c r="KJY18" s="99"/>
      <c r="KJZ18" s="99"/>
      <c r="KKA18" s="99"/>
      <c r="KKB18" s="99"/>
      <c r="KKC18" s="99"/>
      <c r="KKD18" s="99"/>
      <c r="KKE18" s="99"/>
      <c r="KKF18" s="99"/>
      <c r="KKG18" s="99"/>
      <c r="KKH18" s="99"/>
      <c r="KKI18" s="99"/>
      <c r="KKJ18" s="99"/>
      <c r="KKK18" s="99"/>
      <c r="KKL18" s="99"/>
      <c r="KKM18" s="99"/>
      <c r="KKN18" s="99"/>
      <c r="KKO18" s="99"/>
      <c r="KKP18" s="99"/>
      <c r="KKQ18" s="99"/>
      <c r="KKR18" s="99"/>
      <c r="KKS18" s="99"/>
      <c r="KKT18" s="99"/>
      <c r="KKU18" s="99"/>
      <c r="KKV18" s="99"/>
      <c r="KKW18" s="99"/>
      <c r="KKX18" s="99"/>
      <c r="KKY18" s="99"/>
      <c r="KKZ18" s="99"/>
      <c r="KLA18" s="99"/>
      <c r="KLB18" s="99"/>
      <c r="KLC18" s="99"/>
      <c r="KLD18" s="99"/>
      <c r="KLE18" s="99"/>
      <c r="KLF18" s="99"/>
      <c r="KLG18" s="99"/>
      <c r="KLH18" s="99"/>
      <c r="KLI18" s="99"/>
      <c r="KLJ18" s="99"/>
      <c r="KLK18" s="99"/>
      <c r="KLL18" s="99"/>
      <c r="KLM18" s="99"/>
      <c r="KLN18" s="99"/>
      <c r="KLO18" s="99"/>
      <c r="KLP18" s="99"/>
      <c r="KLQ18" s="99"/>
      <c r="KLR18" s="99"/>
      <c r="KLS18" s="99"/>
      <c r="KLT18" s="99"/>
      <c r="KLU18" s="99"/>
      <c r="KLV18" s="99"/>
      <c r="KLW18" s="99"/>
      <c r="KLX18" s="99"/>
      <c r="KLY18" s="99"/>
      <c r="KLZ18" s="99"/>
      <c r="KMA18" s="99"/>
      <c r="KMB18" s="99"/>
      <c r="KMC18" s="99"/>
      <c r="KMD18" s="99"/>
      <c r="KME18" s="99"/>
      <c r="KMF18" s="99"/>
      <c r="KMG18" s="99"/>
      <c r="KMH18" s="99"/>
      <c r="KMI18" s="99"/>
      <c r="KMJ18" s="99"/>
      <c r="KMK18" s="99"/>
      <c r="KML18" s="99"/>
      <c r="KMM18" s="99"/>
      <c r="KMN18" s="99"/>
      <c r="KMO18" s="99"/>
      <c r="KMP18" s="99"/>
      <c r="KMQ18" s="99"/>
      <c r="KMR18" s="99"/>
      <c r="KMS18" s="99"/>
      <c r="KMT18" s="99"/>
      <c r="KMU18" s="99"/>
      <c r="KMV18" s="99"/>
      <c r="KMW18" s="99"/>
      <c r="KMX18" s="99"/>
      <c r="KMY18" s="99"/>
      <c r="KMZ18" s="99"/>
      <c r="KNA18" s="99"/>
      <c r="KNB18" s="99"/>
      <c r="KNC18" s="99"/>
      <c r="KND18" s="99"/>
      <c r="KNE18" s="99"/>
      <c r="KNF18" s="99"/>
      <c r="KNG18" s="99"/>
      <c r="KNH18" s="99"/>
      <c r="KNI18" s="99"/>
      <c r="KNJ18" s="99"/>
      <c r="KNK18" s="99"/>
      <c r="KNL18" s="99"/>
      <c r="KNM18" s="99"/>
      <c r="KNN18" s="99"/>
      <c r="KNO18" s="99"/>
      <c r="KNP18" s="99"/>
      <c r="KNQ18" s="99"/>
      <c r="KNR18" s="99"/>
      <c r="KNS18" s="99"/>
      <c r="KNT18" s="99"/>
      <c r="KNU18" s="99"/>
      <c r="KNV18" s="99"/>
      <c r="KNW18" s="99"/>
      <c r="KNX18" s="99"/>
      <c r="KNY18" s="99"/>
      <c r="KNZ18" s="99"/>
      <c r="KOA18" s="99"/>
      <c r="KOB18" s="99"/>
      <c r="KOC18" s="99"/>
      <c r="KOD18" s="99"/>
      <c r="KOE18" s="99"/>
      <c r="KOF18" s="99"/>
      <c r="KOG18" s="99"/>
      <c r="KOH18" s="99"/>
      <c r="KOI18" s="99"/>
      <c r="KOJ18" s="99"/>
      <c r="KOK18" s="99"/>
      <c r="KOL18" s="99"/>
      <c r="KOM18" s="99"/>
      <c r="KON18" s="99"/>
      <c r="KOO18" s="99"/>
      <c r="KOP18" s="99"/>
      <c r="KOQ18" s="99"/>
      <c r="KOR18" s="99"/>
      <c r="KOS18" s="99"/>
      <c r="KOT18" s="99"/>
      <c r="KOU18" s="99"/>
      <c r="KOV18" s="99"/>
      <c r="KOW18" s="99"/>
      <c r="KOX18" s="99"/>
      <c r="KOY18" s="99"/>
      <c r="KOZ18" s="99"/>
      <c r="KPA18" s="99"/>
      <c r="KPB18" s="99"/>
      <c r="KPC18" s="99"/>
      <c r="KPD18" s="99"/>
      <c r="KPE18" s="99"/>
      <c r="KPF18" s="99"/>
      <c r="KPG18" s="99"/>
      <c r="KPH18" s="99"/>
      <c r="KPI18" s="99"/>
      <c r="KPJ18" s="99"/>
      <c r="KPK18" s="99"/>
      <c r="KPL18" s="99"/>
      <c r="KPM18" s="99"/>
      <c r="KPN18" s="99"/>
      <c r="KPO18" s="99"/>
      <c r="KPP18" s="99"/>
      <c r="KPQ18" s="99"/>
      <c r="KPR18" s="99"/>
      <c r="KPS18" s="99"/>
      <c r="KPT18" s="99"/>
      <c r="KPU18" s="99"/>
      <c r="KPV18" s="99"/>
      <c r="KPW18" s="99"/>
      <c r="KPX18" s="99"/>
      <c r="KPY18" s="99"/>
      <c r="KPZ18" s="99"/>
      <c r="KQA18" s="99"/>
      <c r="KQB18" s="99"/>
      <c r="KQC18" s="99"/>
      <c r="KQD18" s="99"/>
      <c r="KQE18" s="99"/>
      <c r="KQF18" s="99"/>
      <c r="KQG18" s="99"/>
      <c r="KQH18" s="99"/>
      <c r="KQI18" s="99"/>
      <c r="KQJ18" s="99"/>
      <c r="KQK18" s="99"/>
      <c r="KQL18" s="99"/>
      <c r="KQM18" s="99"/>
      <c r="KQN18" s="99"/>
      <c r="KQO18" s="99"/>
      <c r="KQP18" s="99"/>
      <c r="KQQ18" s="99"/>
      <c r="KQR18" s="99"/>
      <c r="KQS18" s="99"/>
      <c r="KQT18" s="99"/>
      <c r="KQU18" s="99"/>
      <c r="KQV18" s="99"/>
      <c r="KQW18" s="99"/>
      <c r="KQX18" s="99"/>
      <c r="KQY18" s="99"/>
      <c r="KQZ18" s="99"/>
      <c r="KRA18" s="99"/>
      <c r="KRB18" s="99"/>
      <c r="KRC18" s="99"/>
      <c r="KRD18" s="99"/>
      <c r="KRE18" s="99"/>
      <c r="KRF18" s="99"/>
      <c r="KRG18" s="99"/>
      <c r="KRH18" s="99"/>
      <c r="KRI18" s="99"/>
      <c r="KRJ18" s="99"/>
      <c r="KRK18" s="99"/>
      <c r="KRL18" s="99"/>
      <c r="KRM18" s="99"/>
      <c r="KRN18" s="99"/>
      <c r="KRO18" s="99"/>
      <c r="KRP18" s="99"/>
      <c r="KRQ18" s="99"/>
      <c r="KRR18" s="99"/>
      <c r="KRS18" s="99"/>
      <c r="KRT18" s="99"/>
      <c r="KRU18" s="99"/>
      <c r="KRV18" s="99"/>
      <c r="KRW18" s="99"/>
      <c r="KRX18" s="99"/>
      <c r="KRY18" s="99"/>
      <c r="KRZ18" s="99"/>
      <c r="KSA18" s="99"/>
      <c r="KSB18" s="99"/>
      <c r="KSC18" s="99"/>
      <c r="KSD18" s="99"/>
      <c r="KSE18" s="99"/>
      <c r="KSF18" s="99"/>
      <c r="KSG18" s="99"/>
      <c r="KSH18" s="99"/>
      <c r="KSI18" s="99"/>
      <c r="KSJ18" s="99"/>
      <c r="KSK18" s="99"/>
      <c r="KSL18" s="99"/>
      <c r="KSM18" s="99"/>
      <c r="KSN18" s="99"/>
      <c r="KSO18" s="99"/>
      <c r="KSP18" s="99"/>
      <c r="KSQ18" s="99"/>
      <c r="KSR18" s="99"/>
      <c r="KSS18" s="99"/>
      <c r="KST18" s="99"/>
      <c r="KSU18" s="99"/>
      <c r="KSV18" s="99"/>
      <c r="KSW18" s="99"/>
      <c r="KSX18" s="99"/>
      <c r="KSY18" s="99"/>
      <c r="KSZ18" s="99"/>
      <c r="KTA18" s="99"/>
      <c r="KTB18" s="99"/>
      <c r="KTC18" s="99"/>
      <c r="KTD18" s="99"/>
      <c r="KTE18" s="99"/>
      <c r="KTF18" s="99"/>
      <c r="KTG18" s="99"/>
      <c r="KTH18" s="99"/>
      <c r="KTI18" s="99"/>
      <c r="KTJ18" s="99"/>
      <c r="KTK18" s="99"/>
      <c r="KTL18" s="99"/>
      <c r="KTM18" s="99"/>
      <c r="KTN18" s="99"/>
      <c r="KTO18" s="99"/>
      <c r="KTP18" s="99"/>
      <c r="KTQ18" s="99"/>
      <c r="KTR18" s="99"/>
      <c r="KTS18" s="99"/>
      <c r="KTT18" s="99"/>
      <c r="KTU18" s="99"/>
      <c r="KTV18" s="99"/>
      <c r="KTW18" s="99"/>
      <c r="KTX18" s="99"/>
      <c r="KTY18" s="99"/>
      <c r="KTZ18" s="99"/>
      <c r="KUA18" s="99"/>
      <c r="KUB18" s="99"/>
      <c r="KUC18" s="99"/>
      <c r="KUD18" s="99"/>
      <c r="KUE18" s="99"/>
      <c r="KUF18" s="99"/>
      <c r="KUG18" s="99"/>
      <c r="KUH18" s="99"/>
      <c r="KUI18" s="99"/>
      <c r="KUJ18" s="99"/>
      <c r="KUK18" s="99"/>
      <c r="KUL18" s="99"/>
      <c r="KUM18" s="99"/>
      <c r="KUN18" s="99"/>
      <c r="KUO18" s="99"/>
      <c r="KUP18" s="99"/>
      <c r="KUQ18" s="99"/>
      <c r="KUR18" s="99"/>
      <c r="KUS18" s="99"/>
      <c r="KUT18" s="99"/>
      <c r="KUU18" s="99"/>
      <c r="KUV18" s="99"/>
      <c r="KUW18" s="99"/>
      <c r="KUX18" s="99"/>
      <c r="KUY18" s="99"/>
      <c r="KUZ18" s="99"/>
      <c r="KVA18" s="99"/>
      <c r="KVB18" s="99"/>
      <c r="KVC18" s="99"/>
      <c r="KVD18" s="99"/>
      <c r="KVE18" s="99"/>
      <c r="KVF18" s="99"/>
      <c r="KVG18" s="99"/>
      <c r="KVH18" s="99"/>
      <c r="KVI18" s="99"/>
      <c r="KVJ18" s="99"/>
      <c r="KVK18" s="99"/>
      <c r="KVL18" s="99"/>
      <c r="KVM18" s="99"/>
      <c r="KVN18" s="99"/>
      <c r="KVO18" s="99"/>
      <c r="KVP18" s="99"/>
      <c r="KVQ18" s="99"/>
      <c r="KVR18" s="99"/>
      <c r="KVS18" s="99"/>
      <c r="KVT18" s="99"/>
      <c r="KVU18" s="99"/>
      <c r="KVV18" s="99"/>
      <c r="KVW18" s="99"/>
      <c r="KVX18" s="99"/>
      <c r="KVY18" s="99"/>
      <c r="KVZ18" s="99"/>
      <c r="KWA18" s="99"/>
      <c r="KWB18" s="99"/>
      <c r="KWC18" s="99"/>
      <c r="KWD18" s="99"/>
      <c r="KWE18" s="99"/>
      <c r="KWF18" s="99"/>
      <c r="KWG18" s="99"/>
      <c r="KWH18" s="99"/>
      <c r="KWI18" s="99"/>
      <c r="KWJ18" s="99"/>
      <c r="KWK18" s="99"/>
      <c r="KWL18" s="99"/>
      <c r="KWM18" s="99"/>
      <c r="KWN18" s="99"/>
      <c r="KWO18" s="99"/>
      <c r="KWP18" s="99"/>
      <c r="KWQ18" s="99"/>
      <c r="KWR18" s="99"/>
      <c r="KWS18" s="99"/>
      <c r="KWT18" s="99"/>
      <c r="KWU18" s="99"/>
      <c r="KWV18" s="99"/>
      <c r="KWW18" s="99"/>
      <c r="KWX18" s="99"/>
      <c r="KWY18" s="99"/>
      <c r="KWZ18" s="99"/>
      <c r="KXA18" s="99"/>
      <c r="KXB18" s="99"/>
      <c r="KXC18" s="99"/>
      <c r="KXD18" s="99"/>
      <c r="KXE18" s="99"/>
      <c r="KXF18" s="99"/>
      <c r="KXG18" s="99"/>
      <c r="KXH18" s="99"/>
      <c r="KXI18" s="99"/>
      <c r="KXJ18" s="99"/>
      <c r="KXK18" s="99"/>
      <c r="KXL18" s="99"/>
      <c r="KXM18" s="99"/>
      <c r="KXN18" s="99"/>
      <c r="KXO18" s="99"/>
      <c r="KXP18" s="99"/>
      <c r="KXQ18" s="99"/>
      <c r="KXR18" s="99"/>
      <c r="KXS18" s="99"/>
      <c r="KXT18" s="99"/>
      <c r="KXU18" s="99"/>
      <c r="KXV18" s="99"/>
      <c r="KXW18" s="99"/>
      <c r="KXX18" s="99"/>
      <c r="KXY18" s="99"/>
      <c r="KXZ18" s="99"/>
      <c r="KYA18" s="99"/>
      <c r="KYB18" s="99"/>
      <c r="KYC18" s="99"/>
      <c r="KYD18" s="99"/>
      <c r="KYE18" s="99"/>
      <c r="KYF18" s="99"/>
      <c r="KYG18" s="99"/>
      <c r="KYH18" s="99"/>
      <c r="KYI18" s="99"/>
      <c r="KYJ18" s="99"/>
      <c r="KYK18" s="99"/>
      <c r="KYL18" s="99"/>
      <c r="KYM18" s="99"/>
      <c r="KYN18" s="99"/>
      <c r="KYO18" s="99"/>
      <c r="KYP18" s="99"/>
      <c r="KYQ18" s="99"/>
      <c r="KYR18" s="99"/>
      <c r="KYS18" s="99"/>
      <c r="KYT18" s="99"/>
      <c r="KYU18" s="99"/>
      <c r="KYV18" s="99"/>
      <c r="KYW18" s="99"/>
      <c r="KYX18" s="99"/>
      <c r="KYY18" s="99"/>
      <c r="KYZ18" s="99"/>
      <c r="KZA18" s="99"/>
      <c r="KZB18" s="99"/>
      <c r="KZC18" s="99"/>
      <c r="KZD18" s="99"/>
      <c r="KZE18" s="99"/>
      <c r="KZF18" s="99"/>
      <c r="KZG18" s="99"/>
      <c r="KZH18" s="99"/>
      <c r="KZI18" s="99"/>
      <c r="KZJ18" s="99"/>
      <c r="KZK18" s="99"/>
      <c r="KZL18" s="99"/>
      <c r="KZM18" s="99"/>
      <c r="KZN18" s="99"/>
      <c r="KZO18" s="99"/>
      <c r="KZP18" s="99"/>
      <c r="KZQ18" s="99"/>
      <c r="KZR18" s="99"/>
      <c r="KZS18" s="99"/>
      <c r="KZT18" s="99"/>
      <c r="KZU18" s="99"/>
      <c r="KZV18" s="99"/>
      <c r="KZW18" s="99"/>
      <c r="KZX18" s="99"/>
      <c r="KZY18" s="99"/>
      <c r="KZZ18" s="99"/>
      <c r="LAA18" s="99"/>
      <c r="LAB18" s="99"/>
      <c r="LAC18" s="99"/>
      <c r="LAD18" s="99"/>
      <c r="LAE18" s="99"/>
      <c r="LAF18" s="99"/>
      <c r="LAG18" s="99"/>
      <c r="LAH18" s="99"/>
      <c r="LAI18" s="99"/>
      <c r="LAJ18" s="99"/>
      <c r="LAK18" s="99"/>
      <c r="LAL18" s="99"/>
      <c r="LAM18" s="99"/>
      <c r="LAN18" s="99"/>
      <c r="LAO18" s="99"/>
      <c r="LAP18" s="99"/>
      <c r="LAQ18" s="99"/>
      <c r="LAR18" s="99"/>
      <c r="LAS18" s="99"/>
      <c r="LAT18" s="99"/>
      <c r="LAU18" s="99"/>
      <c r="LAV18" s="99"/>
      <c r="LAW18" s="99"/>
      <c r="LAX18" s="99"/>
      <c r="LAY18" s="99"/>
      <c r="LAZ18" s="99"/>
      <c r="LBA18" s="99"/>
      <c r="LBB18" s="99"/>
      <c r="LBC18" s="99"/>
      <c r="LBD18" s="99"/>
      <c r="LBE18" s="99"/>
      <c r="LBF18" s="99"/>
      <c r="LBG18" s="99"/>
      <c r="LBH18" s="99"/>
      <c r="LBI18" s="99"/>
      <c r="LBJ18" s="99"/>
      <c r="LBK18" s="99"/>
      <c r="LBL18" s="99"/>
      <c r="LBM18" s="99"/>
      <c r="LBN18" s="99"/>
      <c r="LBO18" s="99"/>
      <c r="LBP18" s="99"/>
      <c r="LBQ18" s="99"/>
      <c r="LBR18" s="99"/>
      <c r="LBS18" s="99"/>
      <c r="LBT18" s="99"/>
      <c r="LBU18" s="99"/>
      <c r="LBV18" s="99"/>
      <c r="LBW18" s="99"/>
      <c r="LBX18" s="99"/>
      <c r="LBY18" s="99"/>
      <c r="LBZ18" s="99"/>
      <c r="LCA18" s="99"/>
      <c r="LCB18" s="99"/>
      <c r="LCC18" s="99"/>
      <c r="LCD18" s="99"/>
      <c r="LCE18" s="99"/>
      <c r="LCF18" s="99"/>
      <c r="LCG18" s="99"/>
      <c r="LCH18" s="99"/>
      <c r="LCI18" s="99"/>
      <c r="LCJ18" s="99"/>
      <c r="LCK18" s="99"/>
      <c r="LCL18" s="99"/>
      <c r="LCM18" s="99"/>
      <c r="LCN18" s="99"/>
      <c r="LCO18" s="99"/>
      <c r="LCP18" s="99"/>
      <c r="LCQ18" s="99"/>
      <c r="LCR18" s="99"/>
      <c r="LCS18" s="99"/>
      <c r="LCT18" s="99"/>
      <c r="LCU18" s="99"/>
      <c r="LCV18" s="99"/>
      <c r="LCW18" s="99"/>
      <c r="LCX18" s="99"/>
      <c r="LCY18" s="99"/>
      <c r="LCZ18" s="99"/>
      <c r="LDA18" s="99"/>
      <c r="LDB18" s="99"/>
      <c r="LDC18" s="99"/>
      <c r="LDD18" s="99"/>
      <c r="LDE18" s="99"/>
      <c r="LDF18" s="99"/>
      <c r="LDG18" s="99"/>
      <c r="LDH18" s="99"/>
      <c r="LDI18" s="99"/>
      <c r="LDJ18" s="99"/>
      <c r="LDK18" s="99"/>
      <c r="LDL18" s="99"/>
      <c r="LDM18" s="99"/>
      <c r="LDN18" s="99"/>
      <c r="LDO18" s="99"/>
      <c r="LDP18" s="99"/>
      <c r="LDQ18" s="99"/>
      <c r="LDR18" s="99"/>
      <c r="LDS18" s="99"/>
      <c r="LDT18" s="99"/>
      <c r="LDU18" s="99"/>
      <c r="LDV18" s="99"/>
      <c r="LDW18" s="99"/>
      <c r="LDX18" s="99"/>
      <c r="LDY18" s="99"/>
      <c r="LDZ18" s="99"/>
      <c r="LEA18" s="99"/>
      <c r="LEB18" s="99"/>
      <c r="LEC18" s="99"/>
      <c r="LED18" s="99"/>
      <c r="LEE18" s="99"/>
      <c r="LEF18" s="99"/>
      <c r="LEG18" s="99"/>
      <c r="LEH18" s="99"/>
      <c r="LEI18" s="99"/>
      <c r="LEJ18" s="99"/>
      <c r="LEK18" s="99"/>
      <c r="LEL18" s="99"/>
      <c r="LEM18" s="99"/>
      <c r="LEN18" s="99"/>
      <c r="LEO18" s="99"/>
      <c r="LEP18" s="99"/>
      <c r="LEQ18" s="99"/>
      <c r="LER18" s="99"/>
      <c r="LES18" s="99"/>
      <c r="LET18" s="99"/>
      <c r="LEU18" s="99"/>
      <c r="LEV18" s="99"/>
      <c r="LEW18" s="99"/>
      <c r="LEX18" s="99"/>
      <c r="LEY18" s="99"/>
      <c r="LEZ18" s="99"/>
      <c r="LFA18" s="99"/>
      <c r="LFB18" s="99"/>
      <c r="LFC18" s="99"/>
      <c r="LFD18" s="99"/>
      <c r="LFE18" s="99"/>
      <c r="LFF18" s="99"/>
      <c r="LFG18" s="99"/>
      <c r="LFH18" s="99"/>
      <c r="LFI18" s="99"/>
      <c r="LFJ18" s="99"/>
      <c r="LFK18" s="99"/>
      <c r="LFL18" s="99"/>
      <c r="LFM18" s="99"/>
      <c r="LFN18" s="99"/>
      <c r="LFO18" s="99"/>
      <c r="LFP18" s="99"/>
      <c r="LFQ18" s="99"/>
      <c r="LFR18" s="99"/>
      <c r="LFS18" s="99"/>
      <c r="LFT18" s="99"/>
      <c r="LFU18" s="99"/>
      <c r="LFV18" s="99"/>
      <c r="LFW18" s="99"/>
      <c r="LFX18" s="99"/>
      <c r="LFY18" s="99"/>
      <c r="LFZ18" s="99"/>
      <c r="LGA18" s="99"/>
      <c r="LGB18" s="99"/>
      <c r="LGC18" s="99"/>
      <c r="LGD18" s="99"/>
      <c r="LGE18" s="99"/>
      <c r="LGF18" s="99"/>
      <c r="LGG18" s="99"/>
      <c r="LGH18" s="99"/>
      <c r="LGI18" s="99"/>
      <c r="LGJ18" s="99"/>
      <c r="LGK18" s="99"/>
      <c r="LGL18" s="99"/>
      <c r="LGM18" s="99"/>
      <c r="LGN18" s="99"/>
      <c r="LGO18" s="99"/>
      <c r="LGP18" s="99"/>
      <c r="LGQ18" s="99"/>
      <c r="LGR18" s="99"/>
      <c r="LGS18" s="99"/>
      <c r="LGT18" s="99"/>
      <c r="LGU18" s="99"/>
      <c r="LGV18" s="99"/>
      <c r="LGW18" s="99"/>
      <c r="LGX18" s="99"/>
      <c r="LGY18" s="99"/>
      <c r="LGZ18" s="99"/>
      <c r="LHA18" s="99"/>
      <c r="LHB18" s="99"/>
      <c r="LHC18" s="99"/>
      <c r="LHD18" s="99"/>
      <c r="LHE18" s="99"/>
      <c r="LHF18" s="99"/>
      <c r="LHG18" s="99"/>
      <c r="LHH18" s="99"/>
      <c r="LHI18" s="99"/>
      <c r="LHJ18" s="99"/>
      <c r="LHK18" s="99"/>
      <c r="LHL18" s="99"/>
      <c r="LHM18" s="99"/>
      <c r="LHN18" s="99"/>
      <c r="LHO18" s="99"/>
      <c r="LHP18" s="99"/>
      <c r="LHQ18" s="99"/>
      <c r="LHR18" s="99"/>
      <c r="LHS18" s="99"/>
      <c r="LHT18" s="99"/>
      <c r="LHU18" s="99"/>
      <c r="LHV18" s="99"/>
      <c r="LHW18" s="99"/>
      <c r="LHX18" s="99"/>
      <c r="LHY18" s="99"/>
      <c r="LHZ18" s="99"/>
      <c r="LIA18" s="99"/>
      <c r="LIB18" s="99"/>
      <c r="LIC18" s="99"/>
      <c r="LID18" s="99"/>
      <c r="LIE18" s="99"/>
      <c r="LIF18" s="99"/>
      <c r="LIG18" s="99"/>
      <c r="LIH18" s="99"/>
      <c r="LII18" s="99"/>
      <c r="LIJ18" s="99"/>
      <c r="LIK18" s="99"/>
      <c r="LIL18" s="99"/>
      <c r="LIM18" s="99"/>
      <c r="LIN18" s="99"/>
      <c r="LIO18" s="99"/>
      <c r="LIP18" s="99"/>
      <c r="LIQ18" s="99"/>
      <c r="LIR18" s="99"/>
      <c r="LIS18" s="99"/>
      <c r="LIT18" s="99"/>
      <c r="LIU18" s="99"/>
      <c r="LIV18" s="99"/>
      <c r="LIW18" s="99"/>
      <c r="LIX18" s="99"/>
      <c r="LIY18" s="99"/>
      <c r="LIZ18" s="99"/>
      <c r="LJA18" s="99"/>
      <c r="LJB18" s="99"/>
      <c r="LJC18" s="99"/>
      <c r="LJD18" s="99"/>
      <c r="LJE18" s="99"/>
      <c r="LJF18" s="99"/>
      <c r="LJG18" s="99"/>
      <c r="LJH18" s="99"/>
      <c r="LJI18" s="99"/>
      <c r="LJJ18" s="99"/>
      <c r="LJK18" s="99"/>
      <c r="LJL18" s="99"/>
      <c r="LJM18" s="99"/>
      <c r="LJN18" s="99"/>
      <c r="LJO18" s="99"/>
      <c r="LJP18" s="99"/>
      <c r="LJQ18" s="99"/>
      <c r="LJR18" s="99"/>
      <c r="LJS18" s="99"/>
      <c r="LJT18" s="99"/>
      <c r="LJU18" s="99"/>
      <c r="LJV18" s="99"/>
      <c r="LJW18" s="99"/>
      <c r="LJX18" s="99"/>
      <c r="LJY18" s="99"/>
      <c r="LJZ18" s="99"/>
      <c r="LKA18" s="99"/>
      <c r="LKB18" s="99"/>
      <c r="LKC18" s="99"/>
      <c r="LKD18" s="99"/>
      <c r="LKE18" s="99"/>
      <c r="LKF18" s="99"/>
      <c r="LKG18" s="99"/>
      <c r="LKH18" s="99"/>
      <c r="LKI18" s="99"/>
      <c r="LKJ18" s="99"/>
      <c r="LKK18" s="99"/>
      <c r="LKL18" s="99"/>
      <c r="LKM18" s="99"/>
      <c r="LKN18" s="99"/>
      <c r="LKO18" s="99"/>
      <c r="LKP18" s="99"/>
      <c r="LKQ18" s="99"/>
      <c r="LKR18" s="99"/>
      <c r="LKS18" s="99"/>
      <c r="LKT18" s="99"/>
      <c r="LKU18" s="99"/>
      <c r="LKV18" s="99"/>
      <c r="LKW18" s="99"/>
      <c r="LKX18" s="99"/>
      <c r="LKY18" s="99"/>
      <c r="LKZ18" s="99"/>
      <c r="LLA18" s="99"/>
      <c r="LLB18" s="99"/>
      <c r="LLC18" s="99"/>
      <c r="LLD18" s="99"/>
      <c r="LLE18" s="99"/>
      <c r="LLF18" s="99"/>
      <c r="LLG18" s="99"/>
      <c r="LLH18" s="99"/>
      <c r="LLI18" s="99"/>
      <c r="LLJ18" s="99"/>
      <c r="LLK18" s="99"/>
      <c r="LLL18" s="99"/>
      <c r="LLM18" s="99"/>
      <c r="LLN18" s="99"/>
      <c r="LLO18" s="99"/>
      <c r="LLP18" s="99"/>
      <c r="LLQ18" s="99"/>
      <c r="LLR18" s="99"/>
      <c r="LLS18" s="99"/>
      <c r="LLT18" s="99"/>
      <c r="LLU18" s="99"/>
      <c r="LLV18" s="99"/>
      <c r="LLW18" s="99"/>
      <c r="LLX18" s="99"/>
      <c r="LLY18" s="99"/>
      <c r="LLZ18" s="99"/>
      <c r="LMA18" s="99"/>
      <c r="LMB18" s="99"/>
      <c r="LMC18" s="99"/>
      <c r="LMD18" s="99"/>
      <c r="LME18" s="99"/>
      <c r="LMF18" s="99"/>
      <c r="LMG18" s="99"/>
      <c r="LMH18" s="99"/>
      <c r="LMI18" s="99"/>
      <c r="LMJ18" s="99"/>
      <c r="LMK18" s="99"/>
      <c r="LML18" s="99"/>
      <c r="LMM18" s="99"/>
      <c r="LMN18" s="99"/>
      <c r="LMO18" s="99"/>
      <c r="LMP18" s="99"/>
      <c r="LMQ18" s="99"/>
      <c r="LMR18" s="99"/>
      <c r="LMS18" s="99"/>
      <c r="LMT18" s="99"/>
      <c r="LMU18" s="99"/>
      <c r="LMV18" s="99"/>
      <c r="LMW18" s="99"/>
      <c r="LMX18" s="99"/>
      <c r="LMY18" s="99"/>
      <c r="LMZ18" s="99"/>
      <c r="LNA18" s="99"/>
      <c r="LNB18" s="99"/>
      <c r="LNC18" s="99"/>
      <c r="LND18" s="99"/>
      <c r="LNE18" s="99"/>
      <c r="LNF18" s="99"/>
      <c r="LNG18" s="99"/>
      <c r="LNH18" s="99"/>
      <c r="LNI18" s="99"/>
      <c r="LNJ18" s="99"/>
      <c r="LNK18" s="99"/>
      <c r="LNL18" s="99"/>
      <c r="LNM18" s="99"/>
      <c r="LNN18" s="99"/>
      <c r="LNO18" s="99"/>
      <c r="LNP18" s="99"/>
      <c r="LNQ18" s="99"/>
      <c r="LNR18" s="99"/>
      <c r="LNS18" s="99"/>
      <c r="LNT18" s="99"/>
      <c r="LNU18" s="99"/>
      <c r="LNV18" s="99"/>
      <c r="LNW18" s="99"/>
      <c r="LNX18" s="99"/>
      <c r="LNY18" s="99"/>
      <c r="LNZ18" s="99"/>
      <c r="LOA18" s="99"/>
      <c r="LOB18" s="99"/>
      <c r="LOC18" s="99"/>
      <c r="LOD18" s="99"/>
      <c r="LOE18" s="99"/>
      <c r="LOF18" s="99"/>
      <c r="LOG18" s="99"/>
      <c r="LOH18" s="99"/>
      <c r="LOI18" s="99"/>
      <c r="LOJ18" s="99"/>
      <c r="LOK18" s="99"/>
      <c r="LOL18" s="99"/>
      <c r="LOM18" s="99"/>
      <c r="LON18" s="99"/>
      <c r="LOO18" s="99"/>
      <c r="LOP18" s="99"/>
      <c r="LOQ18" s="99"/>
      <c r="LOR18" s="99"/>
      <c r="LOS18" s="99"/>
      <c r="LOT18" s="99"/>
      <c r="LOU18" s="99"/>
      <c r="LOV18" s="99"/>
      <c r="LOW18" s="99"/>
      <c r="LOX18" s="99"/>
      <c r="LOY18" s="99"/>
      <c r="LOZ18" s="99"/>
      <c r="LPA18" s="99"/>
      <c r="LPB18" s="99"/>
      <c r="LPC18" s="99"/>
      <c r="LPD18" s="99"/>
      <c r="LPE18" s="99"/>
      <c r="LPF18" s="99"/>
      <c r="LPG18" s="99"/>
      <c r="LPH18" s="99"/>
      <c r="LPI18" s="99"/>
      <c r="LPJ18" s="99"/>
      <c r="LPK18" s="99"/>
      <c r="LPL18" s="99"/>
      <c r="LPM18" s="99"/>
      <c r="LPN18" s="99"/>
      <c r="LPO18" s="99"/>
      <c r="LPP18" s="99"/>
      <c r="LPQ18" s="99"/>
      <c r="LPR18" s="99"/>
      <c r="LPS18" s="99"/>
      <c r="LPT18" s="99"/>
      <c r="LPU18" s="99"/>
      <c r="LPV18" s="99"/>
      <c r="LPW18" s="99"/>
      <c r="LPX18" s="99"/>
      <c r="LPY18" s="99"/>
      <c r="LPZ18" s="99"/>
      <c r="LQA18" s="99"/>
      <c r="LQB18" s="99"/>
      <c r="LQC18" s="99"/>
      <c r="LQD18" s="99"/>
      <c r="LQE18" s="99"/>
      <c r="LQF18" s="99"/>
      <c r="LQG18" s="99"/>
      <c r="LQH18" s="99"/>
      <c r="LQI18" s="99"/>
      <c r="LQJ18" s="99"/>
      <c r="LQK18" s="99"/>
      <c r="LQL18" s="99"/>
      <c r="LQM18" s="99"/>
      <c r="LQN18" s="99"/>
      <c r="LQO18" s="99"/>
      <c r="LQP18" s="99"/>
      <c r="LQQ18" s="99"/>
      <c r="LQR18" s="99"/>
      <c r="LQS18" s="99"/>
      <c r="LQT18" s="99"/>
      <c r="LQU18" s="99"/>
      <c r="LQV18" s="99"/>
      <c r="LQW18" s="99"/>
      <c r="LQX18" s="99"/>
      <c r="LQY18" s="99"/>
      <c r="LQZ18" s="99"/>
      <c r="LRA18" s="99"/>
      <c r="LRB18" s="99"/>
      <c r="LRC18" s="99"/>
      <c r="LRD18" s="99"/>
      <c r="LRE18" s="99"/>
      <c r="LRF18" s="99"/>
      <c r="LRG18" s="99"/>
      <c r="LRH18" s="99"/>
      <c r="LRI18" s="99"/>
      <c r="LRJ18" s="99"/>
      <c r="LRK18" s="99"/>
      <c r="LRL18" s="99"/>
      <c r="LRM18" s="99"/>
      <c r="LRN18" s="99"/>
      <c r="LRO18" s="99"/>
      <c r="LRP18" s="99"/>
      <c r="LRQ18" s="99"/>
      <c r="LRR18" s="99"/>
      <c r="LRS18" s="99"/>
      <c r="LRT18" s="99"/>
      <c r="LRU18" s="99"/>
      <c r="LRV18" s="99"/>
      <c r="LRW18" s="99"/>
      <c r="LRX18" s="99"/>
      <c r="LRY18" s="99"/>
      <c r="LRZ18" s="99"/>
      <c r="LSA18" s="99"/>
      <c r="LSB18" s="99"/>
      <c r="LSC18" s="99"/>
      <c r="LSD18" s="99"/>
      <c r="LSE18" s="99"/>
      <c r="LSF18" s="99"/>
      <c r="LSG18" s="99"/>
      <c r="LSH18" s="99"/>
      <c r="LSI18" s="99"/>
      <c r="LSJ18" s="99"/>
      <c r="LSK18" s="99"/>
      <c r="LSL18" s="99"/>
      <c r="LSM18" s="99"/>
      <c r="LSN18" s="99"/>
      <c r="LSO18" s="99"/>
      <c r="LSP18" s="99"/>
      <c r="LSQ18" s="99"/>
      <c r="LSR18" s="99"/>
      <c r="LSS18" s="99"/>
      <c r="LST18" s="99"/>
      <c r="LSU18" s="99"/>
      <c r="LSV18" s="99"/>
      <c r="LSW18" s="99"/>
      <c r="LSX18" s="99"/>
      <c r="LSY18" s="99"/>
      <c r="LSZ18" s="99"/>
      <c r="LTA18" s="99"/>
      <c r="LTB18" s="99"/>
      <c r="LTC18" s="99"/>
      <c r="LTD18" s="99"/>
      <c r="LTE18" s="99"/>
      <c r="LTF18" s="99"/>
      <c r="LTG18" s="99"/>
      <c r="LTH18" s="99"/>
      <c r="LTI18" s="99"/>
      <c r="LTJ18" s="99"/>
      <c r="LTK18" s="99"/>
      <c r="LTL18" s="99"/>
      <c r="LTM18" s="99"/>
      <c r="LTN18" s="99"/>
      <c r="LTO18" s="99"/>
      <c r="LTP18" s="99"/>
      <c r="LTQ18" s="99"/>
      <c r="LTR18" s="99"/>
      <c r="LTS18" s="99"/>
      <c r="LTT18" s="99"/>
      <c r="LTU18" s="99"/>
      <c r="LTV18" s="99"/>
      <c r="LTW18" s="99"/>
      <c r="LTX18" s="99"/>
      <c r="LTY18" s="99"/>
      <c r="LTZ18" s="99"/>
      <c r="LUA18" s="99"/>
      <c r="LUB18" s="99"/>
      <c r="LUC18" s="99"/>
      <c r="LUD18" s="99"/>
      <c r="LUE18" s="99"/>
      <c r="LUF18" s="99"/>
      <c r="LUG18" s="99"/>
      <c r="LUH18" s="99"/>
      <c r="LUI18" s="99"/>
      <c r="LUJ18" s="99"/>
      <c r="LUK18" s="99"/>
      <c r="LUL18" s="99"/>
      <c r="LUM18" s="99"/>
      <c r="LUN18" s="99"/>
      <c r="LUO18" s="99"/>
      <c r="LUP18" s="99"/>
      <c r="LUQ18" s="99"/>
      <c r="LUR18" s="99"/>
      <c r="LUS18" s="99"/>
      <c r="LUT18" s="99"/>
      <c r="LUU18" s="99"/>
      <c r="LUV18" s="99"/>
      <c r="LUW18" s="99"/>
      <c r="LUX18" s="99"/>
      <c r="LUY18" s="99"/>
      <c r="LUZ18" s="99"/>
      <c r="LVA18" s="99"/>
      <c r="LVB18" s="99"/>
      <c r="LVC18" s="99"/>
      <c r="LVD18" s="99"/>
      <c r="LVE18" s="99"/>
      <c r="LVF18" s="99"/>
      <c r="LVG18" s="99"/>
      <c r="LVH18" s="99"/>
      <c r="LVI18" s="99"/>
      <c r="LVJ18" s="99"/>
      <c r="LVK18" s="99"/>
      <c r="LVL18" s="99"/>
      <c r="LVM18" s="99"/>
      <c r="LVN18" s="99"/>
      <c r="LVO18" s="99"/>
      <c r="LVP18" s="99"/>
      <c r="LVQ18" s="99"/>
      <c r="LVR18" s="99"/>
      <c r="LVS18" s="99"/>
      <c r="LVT18" s="99"/>
      <c r="LVU18" s="99"/>
      <c r="LVV18" s="99"/>
      <c r="LVW18" s="99"/>
      <c r="LVX18" s="99"/>
      <c r="LVY18" s="99"/>
      <c r="LVZ18" s="99"/>
      <c r="LWA18" s="99"/>
      <c r="LWB18" s="99"/>
      <c r="LWC18" s="99"/>
      <c r="LWD18" s="99"/>
      <c r="LWE18" s="99"/>
      <c r="LWF18" s="99"/>
      <c r="LWG18" s="99"/>
      <c r="LWH18" s="99"/>
      <c r="LWI18" s="99"/>
      <c r="LWJ18" s="99"/>
      <c r="LWK18" s="99"/>
      <c r="LWL18" s="99"/>
      <c r="LWM18" s="99"/>
      <c r="LWN18" s="99"/>
      <c r="LWO18" s="99"/>
      <c r="LWP18" s="99"/>
      <c r="LWQ18" s="99"/>
      <c r="LWR18" s="99"/>
      <c r="LWS18" s="99"/>
      <c r="LWT18" s="99"/>
      <c r="LWU18" s="99"/>
      <c r="LWV18" s="99"/>
      <c r="LWW18" s="99"/>
      <c r="LWX18" s="99"/>
      <c r="LWY18" s="99"/>
      <c r="LWZ18" s="99"/>
      <c r="LXA18" s="99"/>
      <c r="LXB18" s="99"/>
      <c r="LXC18" s="99"/>
      <c r="LXD18" s="99"/>
      <c r="LXE18" s="99"/>
      <c r="LXF18" s="99"/>
      <c r="LXG18" s="99"/>
      <c r="LXH18" s="99"/>
      <c r="LXI18" s="99"/>
      <c r="LXJ18" s="99"/>
      <c r="LXK18" s="99"/>
      <c r="LXL18" s="99"/>
      <c r="LXM18" s="99"/>
      <c r="LXN18" s="99"/>
      <c r="LXO18" s="99"/>
      <c r="LXP18" s="99"/>
      <c r="LXQ18" s="99"/>
      <c r="LXR18" s="99"/>
      <c r="LXS18" s="99"/>
      <c r="LXT18" s="99"/>
      <c r="LXU18" s="99"/>
      <c r="LXV18" s="99"/>
      <c r="LXW18" s="99"/>
      <c r="LXX18" s="99"/>
      <c r="LXY18" s="99"/>
      <c r="LXZ18" s="99"/>
      <c r="LYA18" s="99"/>
      <c r="LYB18" s="99"/>
      <c r="LYC18" s="99"/>
      <c r="LYD18" s="99"/>
      <c r="LYE18" s="99"/>
      <c r="LYF18" s="99"/>
      <c r="LYG18" s="99"/>
      <c r="LYH18" s="99"/>
      <c r="LYI18" s="99"/>
      <c r="LYJ18" s="99"/>
      <c r="LYK18" s="99"/>
      <c r="LYL18" s="99"/>
      <c r="LYM18" s="99"/>
      <c r="LYN18" s="99"/>
      <c r="LYO18" s="99"/>
      <c r="LYP18" s="99"/>
      <c r="LYQ18" s="99"/>
      <c r="LYR18" s="99"/>
      <c r="LYS18" s="99"/>
      <c r="LYT18" s="99"/>
      <c r="LYU18" s="99"/>
      <c r="LYV18" s="99"/>
      <c r="LYW18" s="99"/>
      <c r="LYX18" s="99"/>
      <c r="LYY18" s="99"/>
      <c r="LYZ18" s="99"/>
      <c r="LZA18" s="99"/>
      <c r="LZB18" s="99"/>
      <c r="LZC18" s="99"/>
      <c r="LZD18" s="99"/>
      <c r="LZE18" s="99"/>
      <c r="LZF18" s="99"/>
      <c r="LZG18" s="99"/>
      <c r="LZH18" s="99"/>
      <c r="LZI18" s="99"/>
      <c r="LZJ18" s="99"/>
      <c r="LZK18" s="99"/>
      <c r="LZL18" s="99"/>
      <c r="LZM18" s="99"/>
      <c r="LZN18" s="99"/>
      <c r="LZO18" s="99"/>
      <c r="LZP18" s="99"/>
      <c r="LZQ18" s="99"/>
      <c r="LZR18" s="99"/>
      <c r="LZS18" s="99"/>
      <c r="LZT18" s="99"/>
      <c r="LZU18" s="99"/>
      <c r="LZV18" s="99"/>
      <c r="LZW18" s="99"/>
      <c r="LZX18" s="99"/>
      <c r="LZY18" s="99"/>
      <c r="LZZ18" s="99"/>
      <c r="MAA18" s="99"/>
      <c r="MAB18" s="99"/>
      <c r="MAC18" s="99"/>
      <c r="MAD18" s="99"/>
      <c r="MAE18" s="99"/>
      <c r="MAF18" s="99"/>
      <c r="MAG18" s="99"/>
      <c r="MAH18" s="99"/>
      <c r="MAI18" s="99"/>
      <c r="MAJ18" s="99"/>
      <c r="MAK18" s="99"/>
      <c r="MAL18" s="99"/>
      <c r="MAM18" s="99"/>
      <c r="MAN18" s="99"/>
      <c r="MAO18" s="99"/>
      <c r="MAP18" s="99"/>
      <c r="MAQ18" s="99"/>
      <c r="MAR18" s="99"/>
      <c r="MAS18" s="99"/>
      <c r="MAT18" s="99"/>
      <c r="MAU18" s="99"/>
      <c r="MAV18" s="99"/>
      <c r="MAW18" s="99"/>
      <c r="MAX18" s="99"/>
      <c r="MAY18" s="99"/>
      <c r="MAZ18" s="99"/>
      <c r="MBA18" s="99"/>
      <c r="MBB18" s="99"/>
      <c r="MBC18" s="99"/>
      <c r="MBD18" s="99"/>
      <c r="MBE18" s="99"/>
      <c r="MBF18" s="99"/>
      <c r="MBG18" s="99"/>
      <c r="MBH18" s="99"/>
      <c r="MBI18" s="99"/>
      <c r="MBJ18" s="99"/>
      <c r="MBK18" s="99"/>
      <c r="MBL18" s="99"/>
      <c r="MBM18" s="99"/>
      <c r="MBN18" s="99"/>
      <c r="MBO18" s="99"/>
      <c r="MBP18" s="99"/>
      <c r="MBQ18" s="99"/>
      <c r="MBR18" s="99"/>
      <c r="MBS18" s="99"/>
      <c r="MBT18" s="99"/>
      <c r="MBU18" s="99"/>
      <c r="MBV18" s="99"/>
      <c r="MBW18" s="99"/>
      <c r="MBX18" s="99"/>
      <c r="MBY18" s="99"/>
      <c r="MBZ18" s="99"/>
      <c r="MCA18" s="99"/>
      <c r="MCB18" s="99"/>
      <c r="MCC18" s="99"/>
      <c r="MCD18" s="99"/>
      <c r="MCE18" s="99"/>
      <c r="MCF18" s="99"/>
      <c r="MCG18" s="99"/>
      <c r="MCH18" s="99"/>
      <c r="MCI18" s="99"/>
      <c r="MCJ18" s="99"/>
      <c r="MCK18" s="99"/>
      <c r="MCL18" s="99"/>
      <c r="MCM18" s="99"/>
      <c r="MCN18" s="99"/>
      <c r="MCO18" s="99"/>
      <c r="MCP18" s="99"/>
      <c r="MCQ18" s="99"/>
      <c r="MCR18" s="99"/>
      <c r="MCS18" s="99"/>
      <c r="MCT18" s="99"/>
      <c r="MCU18" s="99"/>
      <c r="MCV18" s="99"/>
      <c r="MCW18" s="99"/>
      <c r="MCX18" s="99"/>
      <c r="MCY18" s="99"/>
      <c r="MCZ18" s="99"/>
      <c r="MDA18" s="99"/>
      <c r="MDB18" s="99"/>
      <c r="MDC18" s="99"/>
      <c r="MDD18" s="99"/>
      <c r="MDE18" s="99"/>
      <c r="MDF18" s="99"/>
      <c r="MDG18" s="99"/>
      <c r="MDH18" s="99"/>
      <c r="MDI18" s="99"/>
      <c r="MDJ18" s="99"/>
      <c r="MDK18" s="99"/>
      <c r="MDL18" s="99"/>
      <c r="MDM18" s="99"/>
      <c r="MDN18" s="99"/>
      <c r="MDO18" s="99"/>
      <c r="MDP18" s="99"/>
      <c r="MDQ18" s="99"/>
      <c r="MDR18" s="99"/>
      <c r="MDS18" s="99"/>
      <c r="MDT18" s="99"/>
      <c r="MDU18" s="99"/>
      <c r="MDV18" s="99"/>
      <c r="MDW18" s="99"/>
      <c r="MDX18" s="99"/>
      <c r="MDY18" s="99"/>
      <c r="MDZ18" s="99"/>
      <c r="MEA18" s="99"/>
      <c r="MEB18" s="99"/>
      <c r="MEC18" s="99"/>
      <c r="MED18" s="99"/>
      <c r="MEE18" s="99"/>
      <c r="MEF18" s="99"/>
      <c r="MEG18" s="99"/>
      <c r="MEH18" s="99"/>
      <c r="MEI18" s="99"/>
      <c r="MEJ18" s="99"/>
      <c r="MEK18" s="99"/>
      <c r="MEL18" s="99"/>
      <c r="MEM18" s="99"/>
      <c r="MEN18" s="99"/>
      <c r="MEO18" s="99"/>
      <c r="MEP18" s="99"/>
      <c r="MEQ18" s="99"/>
      <c r="MER18" s="99"/>
      <c r="MES18" s="99"/>
      <c r="MET18" s="99"/>
      <c r="MEU18" s="99"/>
      <c r="MEV18" s="99"/>
      <c r="MEW18" s="99"/>
      <c r="MEX18" s="99"/>
      <c r="MEY18" s="99"/>
      <c r="MEZ18" s="99"/>
      <c r="MFA18" s="99"/>
      <c r="MFB18" s="99"/>
      <c r="MFC18" s="99"/>
      <c r="MFD18" s="99"/>
      <c r="MFE18" s="99"/>
      <c r="MFF18" s="99"/>
      <c r="MFG18" s="99"/>
      <c r="MFH18" s="99"/>
      <c r="MFI18" s="99"/>
      <c r="MFJ18" s="99"/>
      <c r="MFK18" s="99"/>
      <c r="MFL18" s="99"/>
      <c r="MFM18" s="99"/>
      <c r="MFN18" s="99"/>
      <c r="MFO18" s="99"/>
      <c r="MFP18" s="99"/>
      <c r="MFQ18" s="99"/>
      <c r="MFR18" s="99"/>
      <c r="MFS18" s="99"/>
      <c r="MFT18" s="99"/>
      <c r="MFU18" s="99"/>
      <c r="MFV18" s="99"/>
      <c r="MFW18" s="99"/>
      <c r="MFX18" s="99"/>
      <c r="MFY18" s="99"/>
      <c r="MFZ18" s="99"/>
      <c r="MGA18" s="99"/>
      <c r="MGB18" s="99"/>
      <c r="MGC18" s="99"/>
      <c r="MGD18" s="99"/>
      <c r="MGE18" s="99"/>
      <c r="MGF18" s="99"/>
      <c r="MGG18" s="99"/>
      <c r="MGH18" s="99"/>
      <c r="MGI18" s="99"/>
      <c r="MGJ18" s="99"/>
      <c r="MGK18" s="99"/>
      <c r="MGL18" s="99"/>
      <c r="MGM18" s="99"/>
      <c r="MGN18" s="99"/>
      <c r="MGO18" s="99"/>
      <c r="MGP18" s="99"/>
      <c r="MGQ18" s="99"/>
      <c r="MGR18" s="99"/>
      <c r="MGS18" s="99"/>
      <c r="MGT18" s="99"/>
      <c r="MGU18" s="99"/>
      <c r="MGV18" s="99"/>
      <c r="MGW18" s="99"/>
      <c r="MGX18" s="99"/>
      <c r="MGY18" s="99"/>
      <c r="MGZ18" s="99"/>
      <c r="MHA18" s="99"/>
      <c r="MHB18" s="99"/>
      <c r="MHC18" s="99"/>
      <c r="MHD18" s="99"/>
      <c r="MHE18" s="99"/>
      <c r="MHF18" s="99"/>
      <c r="MHG18" s="99"/>
      <c r="MHH18" s="99"/>
      <c r="MHI18" s="99"/>
      <c r="MHJ18" s="99"/>
      <c r="MHK18" s="99"/>
      <c r="MHL18" s="99"/>
      <c r="MHM18" s="99"/>
      <c r="MHN18" s="99"/>
      <c r="MHO18" s="99"/>
      <c r="MHP18" s="99"/>
      <c r="MHQ18" s="99"/>
      <c r="MHR18" s="99"/>
      <c r="MHS18" s="99"/>
      <c r="MHT18" s="99"/>
      <c r="MHU18" s="99"/>
      <c r="MHV18" s="99"/>
      <c r="MHW18" s="99"/>
      <c r="MHX18" s="99"/>
      <c r="MHY18" s="99"/>
      <c r="MHZ18" s="99"/>
      <c r="MIA18" s="99"/>
      <c r="MIB18" s="99"/>
      <c r="MIC18" s="99"/>
      <c r="MID18" s="99"/>
      <c r="MIE18" s="99"/>
      <c r="MIF18" s="99"/>
      <c r="MIG18" s="99"/>
      <c r="MIH18" s="99"/>
      <c r="MII18" s="99"/>
      <c r="MIJ18" s="99"/>
      <c r="MIK18" s="99"/>
      <c r="MIL18" s="99"/>
      <c r="MIM18" s="99"/>
      <c r="MIN18" s="99"/>
      <c r="MIO18" s="99"/>
      <c r="MIP18" s="99"/>
      <c r="MIQ18" s="99"/>
      <c r="MIR18" s="99"/>
      <c r="MIS18" s="99"/>
      <c r="MIT18" s="99"/>
      <c r="MIU18" s="99"/>
      <c r="MIV18" s="99"/>
      <c r="MIW18" s="99"/>
      <c r="MIX18" s="99"/>
      <c r="MIY18" s="99"/>
      <c r="MIZ18" s="99"/>
      <c r="MJA18" s="99"/>
      <c r="MJB18" s="99"/>
      <c r="MJC18" s="99"/>
      <c r="MJD18" s="99"/>
      <c r="MJE18" s="99"/>
      <c r="MJF18" s="99"/>
      <c r="MJG18" s="99"/>
      <c r="MJH18" s="99"/>
      <c r="MJI18" s="99"/>
      <c r="MJJ18" s="99"/>
      <c r="MJK18" s="99"/>
      <c r="MJL18" s="99"/>
      <c r="MJM18" s="99"/>
      <c r="MJN18" s="99"/>
      <c r="MJO18" s="99"/>
      <c r="MJP18" s="99"/>
      <c r="MJQ18" s="99"/>
      <c r="MJR18" s="99"/>
      <c r="MJS18" s="99"/>
      <c r="MJT18" s="99"/>
      <c r="MJU18" s="99"/>
      <c r="MJV18" s="99"/>
      <c r="MJW18" s="99"/>
      <c r="MJX18" s="99"/>
      <c r="MJY18" s="99"/>
      <c r="MJZ18" s="99"/>
      <c r="MKA18" s="99"/>
      <c r="MKB18" s="99"/>
      <c r="MKC18" s="99"/>
      <c r="MKD18" s="99"/>
      <c r="MKE18" s="99"/>
      <c r="MKF18" s="99"/>
      <c r="MKG18" s="99"/>
      <c r="MKH18" s="99"/>
      <c r="MKI18" s="99"/>
      <c r="MKJ18" s="99"/>
      <c r="MKK18" s="99"/>
      <c r="MKL18" s="99"/>
      <c r="MKM18" s="99"/>
      <c r="MKN18" s="99"/>
      <c r="MKO18" s="99"/>
      <c r="MKP18" s="99"/>
      <c r="MKQ18" s="99"/>
      <c r="MKR18" s="99"/>
      <c r="MKS18" s="99"/>
      <c r="MKT18" s="99"/>
      <c r="MKU18" s="99"/>
      <c r="MKV18" s="99"/>
      <c r="MKW18" s="99"/>
      <c r="MKX18" s="99"/>
      <c r="MKY18" s="99"/>
      <c r="MKZ18" s="99"/>
      <c r="MLA18" s="99"/>
      <c r="MLB18" s="99"/>
      <c r="MLC18" s="99"/>
      <c r="MLD18" s="99"/>
      <c r="MLE18" s="99"/>
      <c r="MLF18" s="99"/>
      <c r="MLG18" s="99"/>
      <c r="MLH18" s="99"/>
      <c r="MLI18" s="99"/>
      <c r="MLJ18" s="99"/>
      <c r="MLK18" s="99"/>
      <c r="MLL18" s="99"/>
      <c r="MLM18" s="99"/>
      <c r="MLN18" s="99"/>
      <c r="MLO18" s="99"/>
      <c r="MLP18" s="99"/>
      <c r="MLQ18" s="99"/>
      <c r="MLR18" s="99"/>
      <c r="MLS18" s="99"/>
      <c r="MLT18" s="99"/>
      <c r="MLU18" s="99"/>
      <c r="MLV18" s="99"/>
      <c r="MLW18" s="99"/>
      <c r="MLX18" s="99"/>
      <c r="MLY18" s="99"/>
      <c r="MLZ18" s="99"/>
      <c r="MMA18" s="99"/>
      <c r="MMB18" s="99"/>
      <c r="MMC18" s="99"/>
      <c r="MMD18" s="99"/>
      <c r="MME18" s="99"/>
      <c r="MMF18" s="99"/>
      <c r="MMG18" s="99"/>
      <c r="MMH18" s="99"/>
      <c r="MMI18" s="99"/>
      <c r="MMJ18" s="99"/>
      <c r="MMK18" s="99"/>
      <c r="MML18" s="99"/>
      <c r="MMM18" s="99"/>
      <c r="MMN18" s="99"/>
      <c r="MMO18" s="99"/>
      <c r="MMP18" s="99"/>
      <c r="MMQ18" s="99"/>
      <c r="MMR18" s="99"/>
      <c r="MMS18" s="99"/>
      <c r="MMT18" s="99"/>
      <c r="MMU18" s="99"/>
      <c r="MMV18" s="99"/>
      <c r="MMW18" s="99"/>
      <c r="MMX18" s="99"/>
      <c r="MMY18" s="99"/>
      <c r="MMZ18" s="99"/>
      <c r="MNA18" s="99"/>
      <c r="MNB18" s="99"/>
      <c r="MNC18" s="99"/>
      <c r="MND18" s="99"/>
      <c r="MNE18" s="99"/>
      <c r="MNF18" s="99"/>
      <c r="MNG18" s="99"/>
      <c r="MNH18" s="99"/>
      <c r="MNI18" s="99"/>
      <c r="MNJ18" s="99"/>
      <c r="MNK18" s="99"/>
      <c r="MNL18" s="99"/>
      <c r="MNM18" s="99"/>
      <c r="MNN18" s="99"/>
      <c r="MNO18" s="99"/>
      <c r="MNP18" s="99"/>
      <c r="MNQ18" s="99"/>
      <c r="MNR18" s="99"/>
      <c r="MNS18" s="99"/>
      <c r="MNT18" s="99"/>
      <c r="MNU18" s="99"/>
      <c r="MNV18" s="99"/>
      <c r="MNW18" s="99"/>
      <c r="MNX18" s="99"/>
      <c r="MNY18" s="99"/>
      <c r="MNZ18" s="99"/>
      <c r="MOA18" s="99"/>
      <c r="MOB18" s="99"/>
      <c r="MOC18" s="99"/>
      <c r="MOD18" s="99"/>
      <c r="MOE18" s="99"/>
      <c r="MOF18" s="99"/>
      <c r="MOG18" s="99"/>
      <c r="MOH18" s="99"/>
      <c r="MOI18" s="99"/>
      <c r="MOJ18" s="99"/>
      <c r="MOK18" s="99"/>
      <c r="MOL18" s="99"/>
      <c r="MOM18" s="99"/>
      <c r="MON18" s="99"/>
      <c r="MOO18" s="99"/>
      <c r="MOP18" s="99"/>
      <c r="MOQ18" s="99"/>
      <c r="MOR18" s="99"/>
      <c r="MOS18" s="99"/>
      <c r="MOT18" s="99"/>
      <c r="MOU18" s="99"/>
      <c r="MOV18" s="99"/>
      <c r="MOW18" s="99"/>
      <c r="MOX18" s="99"/>
      <c r="MOY18" s="99"/>
      <c r="MOZ18" s="99"/>
      <c r="MPA18" s="99"/>
      <c r="MPB18" s="99"/>
      <c r="MPC18" s="99"/>
      <c r="MPD18" s="99"/>
      <c r="MPE18" s="99"/>
      <c r="MPF18" s="99"/>
      <c r="MPG18" s="99"/>
      <c r="MPH18" s="99"/>
      <c r="MPI18" s="99"/>
      <c r="MPJ18" s="99"/>
      <c r="MPK18" s="99"/>
      <c r="MPL18" s="99"/>
      <c r="MPM18" s="99"/>
      <c r="MPN18" s="99"/>
      <c r="MPO18" s="99"/>
      <c r="MPP18" s="99"/>
      <c r="MPQ18" s="99"/>
      <c r="MPR18" s="99"/>
      <c r="MPS18" s="99"/>
      <c r="MPT18" s="99"/>
      <c r="MPU18" s="99"/>
      <c r="MPV18" s="99"/>
      <c r="MPW18" s="99"/>
      <c r="MPX18" s="99"/>
      <c r="MPY18" s="99"/>
      <c r="MPZ18" s="99"/>
      <c r="MQA18" s="99"/>
      <c r="MQB18" s="99"/>
      <c r="MQC18" s="99"/>
      <c r="MQD18" s="99"/>
      <c r="MQE18" s="99"/>
      <c r="MQF18" s="99"/>
      <c r="MQG18" s="99"/>
      <c r="MQH18" s="99"/>
      <c r="MQI18" s="99"/>
      <c r="MQJ18" s="99"/>
      <c r="MQK18" s="99"/>
      <c r="MQL18" s="99"/>
      <c r="MQM18" s="99"/>
      <c r="MQN18" s="99"/>
      <c r="MQO18" s="99"/>
      <c r="MQP18" s="99"/>
      <c r="MQQ18" s="99"/>
      <c r="MQR18" s="99"/>
      <c r="MQS18" s="99"/>
      <c r="MQT18" s="99"/>
      <c r="MQU18" s="99"/>
      <c r="MQV18" s="99"/>
      <c r="MQW18" s="99"/>
      <c r="MQX18" s="99"/>
      <c r="MQY18" s="99"/>
      <c r="MQZ18" s="99"/>
      <c r="MRA18" s="99"/>
      <c r="MRB18" s="99"/>
      <c r="MRC18" s="99"/>
      <c r="MRD18" s="99"/>
      <c r="MRE18" s="99"/>
      <c r="MRF18" s="99"/>
      <c r="MRG18" s="99"/>
      <c r="MRH18" s="99"/>
      <c r="MRI18" s="99"/>
      <c r="MRJ18" s="99"/>
      <c r="MRK18" s="99"/>
      <c r="MRL18" s="99"/>
      <c r="MRM18" s="99"/>
      <c r="MRN18" s="99"/>
      <c r="MRO18" s="99"/>
      <c r="MRP18" s="99"/>
      <c r="MRQ18" s="99"/>
      <c r="MRR18" s="99"/>
      <c r="MRS18" s="99"/>
      <c r="MRT18" s="99"/>
      <c r="MRU18" s="99"/>
      <c r="MRV18" s="99"/>
      <c r="MRW18" s="99"/>
      <c r="MRX18" s="99"/>
      <c r="MRY18" s="99"/>
      <c r="MRZ18" s="99"/>
      <c r="MSA18" s="99"/>
      <c r="MSB18" s="99"/>
      <c r="MSC18" s="99"/>
      <c r="MSD18" s="99"/>
      <c r="MSE18" s="99"/>
      <c r="MSF18" s="99"/>
      <c r="MSG18" s="99"/>
      <c r="MSH18" s="99"/>
      <c r="MSI18" s="99"/>
      <c r="MSJ18" s="99"/>
      <c r="MSK18" s="99"/>
      <c r="MSL18" s="99"/>
      <c r="MSM18" s="99"/>
      <c r="MSN18" s="99"/>
      <c r="MSO18" s="99"/>
      <c r="MSP18" s="99"/>
      <c r="MSQ18" s="99"/>
      <c r="MSR18" s="99"/>
      <c r="MSS18" s="99"/>
      <c r="MST18" s="99"/>
      <c r="MSU18" s="99"/>
      <c r="MSV18" s="99"/>
      <c r="MSW18" s="99"/>
      <c r="MSX18" s="99"/>
      <c r="MSY18" s="99"/>
      <c r="MSZ18" s="99"/>
      <c r="MTA18" s="99"/>
      <c r="MTB18" s="99"/>
      <c r="MTC18" s="99"/>
      <c r="MTD18" s="99"/>
      <c r="MTE18" s="99"/>
      <c r="MTF18" s="99"/>
      <c r="MTG18" s="99"/>
      <c r="MTH18" s="99"/>
      <c r="MTI18" s="99"/>
      <c r="MTJ18" s="99"/>
      <c r="MTK18" s="99"/>
      <c r="MTL18" s="99"/>
      <c r="MTM18" s="99"/>
      <c r="MTN18" s="99"/>
      <c r="MTO18" s="99"/>
      <c r="MTP18" s="99"/>
      <c r="MTQ18" s="99"/>
      <c r="MTR18" s="99"/>
      <c r="MTS18" s="99"/>
      <c r="MTT18" s="99"/>
      <c r="MTU18" s="99"/>
      <c r="MTV18" s="99"/>
      <c r="MTW18" s="99"/>
      <c r="MTX18" s="99"/>
      <c r="MTY18" s="99"/>
      <c r="MTZ18" s="99"/>
      <c r="MUA18" s="99"/>
      <c r="MUB18" s="99"/>
      <c r="MUC18" s="99"/>
      <c r="MUD18" s="99"/>
      <c r="MUE18" s="99"/>
      <c r="MUF18" s="99"/>
      <c r="MUG18" s="99"/>
      <c r="MUH18" s="99"/>
      <c r="MUI18" s="99"/>
      <c r="MUJ18" s="99"/>
      <c r="MUK18" s="99"/>
      <c r="MUL18" s="99"/>
      <c r="MUM18" s="99"/>
      <c r="MUN18" s="99"/>
      <c r="MUO18" s="99"/>
      <c r="MUP18" s="99"/>
      <c r="MUQ18" s="99"/>
      <c r="MUR18" s="99"/>
      <c r="MUS18" s="99"/>
      <c r="MUT18" s="99"/>
      <c r="MUU18" s="99"/>
      <c r="MUV18" s="99"/>
      <c r="MUW18" s="99"/>
      <c r="MUX18" s="99"/>
      <c r="MUY18" s="99"/>
      <c r="MUZ18" s="99"/>
      <c r="MVA18" s="99"/>
      <c r="MVB18" s="99"/>
      <c r="MVC18" s="99"/>
      <c r="MVD18" s="99"/>
      <c r="MVE18" s="99"/>
      <c r="MVF18" s="99"/>
      <c r="MVG18" s="99"/>
      <c r="MVH18" s="99"/>
      <c r="MVI18" s="99"/>
      <c r="MVJ18" s="99"/>
      <c r="MVK18" s="99"/>
      <c r="MVL18" s="99"/>
      <c r="MVM18" s="99"/>
      <c r="MVN18" s="99"/>
      <c r="MVO18" s="99"/>
      <c r="MVP18" s="99"/>
      <c r="MVQ18" s="99"/>
      <c r="MVR18" s="99"/>
      <c r="MVS18" s="99"/>
      <c r="MVT18" s="99"/>
      <c r="MVU18" s="99"/>
      <c r="MVV18" s="99"/>
      <c r="MVW18" s="99"/>
      <c r="MVX18" s="99"/>
      <c r="MVY18" s="99"/>
      <c r="MVZ18" s="99"/>
      <c r="MWA18" s="99"/>
      <c r="MWB18" s="99"/>
      <c r="MWC18" s="99"/>
      <c r="MWD18" s="99"/>
      <c r="MWE18" s="99"/>
      <c r="MWF18" s="99"/>
      <c r="MWG18" s="99"/>
      <c r="MWH18" s="99"/>
      <c r="MWI18" s="99"/>
      <c r="MWJ18" s="99"/>
      <c r="MWK18" s="99"/>
      <c r="MWL18" s="99"/>
      <c r="MWM18" s="99"/>
      <c r="MWN18" s="99"/>
      <c r="MWO18" s="99"/>
      <c r="MWP18" s="99"/>
      <c r="MWQ18" s="99"/>
      <c r="MWR18" s="99"/>
      <c r="MWS18" s="99"/>
      <c r="MWT18" s="99"/>
      <c r="MWU18" s="99"/>
      <c r="MWV18" s="99"/>
      <c r="MWW18" s="99"/>
      <c r="MWX18" s="99"/>
      <c r="MWY18" s="99"/>
      <c r="MWZ18" s="99"/>
      <c r="MXA18" s="99"/>
      <c r="MXB18" s="99"/>
      <c r="MXC18" s="99"/>
      <c r="MXD18" s="99"/>
      <c r="MXE18" s="99"/>
      <c r="MXF18" s="99"/>
      <c r="MXG18" s="99"/>
      <c r="MXH18" s="99"/>
      <c r="MXI18" s="99"/>
      <c r="MXJ18" s="99"/>
      <c r="MXK18" s="99"/>
      <c r="MXL18" s="99"/>
      <c r="MXM18" s="99"/>
      <c r="MXN18" s="99"/>
      <c r="MXO18" s="99"/>
      <c r="MXP18" s="99"/>
      <c r="MXQ18" s="99"/>
      <c r="MXR18" s="99"/>
      <c r="MXS18" s="99"/>
      <c r="MXT18" s="99"/>
      <c r="MXU18" s="99"/>
      <c r="MXV18" s="99"/>
      <c r="MXW18" s="99"/>
      <c r="MXX18" s="99"/>
      <c r="MXY18" s="99"/>
      <c r="MXZ18" s="99"/>
      <c r="MYA18" s="99"/>
      <c r="MYB18" s="99"/>
      <c r="MYC18" s="99"/>
      <c r="MYD18" s="99"/>
      <c r="MYE18" s="99"/>
      <c r="MYF18" s="99"/>
      <c r="MYG18" s="99"/>
      <c r="MYH18" s="99"/>
      <c r="MYI18" s="99"/>
      <c r="MYJ18" s="99"/>
      <c r="MYK18" s="99"/>
      <c r="MYL18" s="99"/>
      <c r="MYM18" s="99"/>
      <c r="MYN18" s="99"/>
      <c r="MYO18" s="99"/>
      <c r="MYP18" s="99"/>
      <c r="MYQ18" s="99"/>
      <c r="MYR18" s="99"/>
      <c r="MYS18" s="99"/>
      <c r="MYT18" s="99"/>
      <c r="MYU18" s="99"/>
      <c r="MYV18" s="99"/>
      <c r="MYW18" s="99"/>
      <c r="MYX18" s="99"/>
      <c r="MYY18" s="99"/>
      <c r="MYZ18" s="99"/>
      <c r="MZA18" s="99"/>
      <c r="MZB18" s="99"/>
      <c r="MZC18" s="99"/>
      <c r="MZD18" s="99"/>
      <c r="MZE18" s="99"/>
      <c r="MZF18" s="99"/>
      <c r="MZG18" s="99"/>
      <c r="MZH18" s="99"/>
      <c r="MZI18" s="99"/>
      <c r="MZJ18" s="99"/>
      <c r="MZK18" s="99"/>
      <c r="MZL18" s="99"/>
      <c r="MZM18" s="99"/>
      <c r="MZN18" s="99"/>
      <c r="MZO18" s="99"/>
      <c r="MZP18" s="99"/>
      <c r="MZQ18" s="99"/>
      <c r="MZR18" s="99"/>
      <c r="MZS18" s="99"/>
      <c r="MZT18" s="99"/>
      <c r="MZU18" s="99"/>
      <c r="MZV18" s="99"/>
      <c r="MZW18" s="99"/>
      <c r="MZX18" s="99"/>
      <c r="MZY18" s="99"/>
      <c r="MZZ18" s="99"/>
      <c r="NAA18" s="99"/>
      <c r="NAB18" s="99"/>
      <c r="NAC18" s="99"/>
      <c r="NAD18" s="99"/>
      <c r="NAE18" s="99"/>
      <c r="NAF18" s="99"/>
      <c r="NAG18" s="99"/>
      <c r="NAH18" s="99"/>
      <c r="NAI18" s="99"/>
      <c r="NAJ18" s="99"/>
      <c r="NAK18" s="99"/>
      <c r="NAL18" s="99"/>
      <c r="NAM18" s="99"/>
      <c r="NAN18" s="99"/>
      <c r="NAO18" s="99"/>
      <c r="NAP18" s="99"/>
      <c r="NAQ18" s="99"/>
      <c r="NAR18" s="99"/>
      <c r="NAS18" s="99"/>
      <c r="NAT18" s="99"/>
      <c r="NAU18" s="99"/>
      <c r="NAV18" s="99"/>
      <c r="NAW18" s="99"/>
      <c r="NAX18" s="99"/>
      <c r="NAY18" s="99"/>
      <c r="NAZ18" s="99"/>
      <c r="NBA18" s="99"/>
      <c r="NBB18" s="99"/>
      <c r="NBC18" s="99"/>
      <c r="NBD18" s="99"/>
      <c r="NBE18" s="99"/>
      <c r="NBF18" s="99"/>
      <c r="NBG18" s="99"/>
      <c r="NBH18" s="99"/>
      <c r="NBI18" s="99"/>
      <c r="NBJ18" s="99"/>
      <c r="NBK18" s="99"/>
      <c r="NBL18" s="99"/>
      <c r="NBM18" s="99"/>
      <c r="NBN18" s="99"/>
      <c r="NBO18" s="99"/>
      <c r="NBP18" s="99"/>
      <c r="NBQ18" s="99"/>
      <c r="NBR18" s="99"/>
      <c r="NBS18" s="99"/>
      <c r="NBT18" s="99"/>
      <c r="NBU18" s="99"/>
      <c r="NBV18" s="99"/>
      <c r="NBW18" s="99"/>
      <c r="NBX18" s="99"/>
      <c r="NBY18" s="99"/>
      <c r="NBZ18" s="99"/>
      <c r="NCA18" s="99"/>
      <c r="NCB18" s="99"/>
      <c r="NCC18" s="99"/>
      <c r="NCD18" s="99"/>
      <c r="NCE18" s="99"/>
      <c r="NCF18" s="99"/>
      <c r="NCG18" s="99"/>
      <c r="NCH18" s="99"/>
      <c r="NCI18" s="99"/>
      <c r="NCJ18" s="99"/>
      <c r="NCK18" s="99"/>
      <c r="NCL18" s="99"/>
      <c r="NCM18" s="99"/>
      <c r="NCN18" s="99"/>
      <c r="NCO18" s="99"/>
      <c r="NCP18" s="99"/>
      <c r="NCQ18" s="99"/>
      <c r="NCR18" s="99"/>
      <c r="NCS18" s="99"/>
      <c r="NCT18" s="99"/>
      <c r="NCU18" s="99"/>
      <c r="NCV18" s="99"/>
      <c r="NCW18" s="99"/>
      <c r="NCX18" s="99"/>
      <c r="NCY18" s="99"/>
      <c r="NCZ18" s="99"/>
      <c r="NDA18" s="99"/>
      <c r="NDB18" s="99"/>
      <c r="NDC18" s="99"/>
      <c r="NDD18" s="99"/>
      <c r="NDE18" s="99"/>
      <c r="NDF18" s="99"/>
      <c r="NDG18" s="99"/>
      <c r="NDH18" s="99"/>
      <c r="NDI18" s="99"/>
      <c r="NDJ18" s="99"/>
      <c r="NDK18" s="99"/>
      <c r="NDL18" s="99"/>
      <c r="NDM18" s="99"/>
      <c r="NDN18" s="99"/>
      <c r="NDO18" s="99"/>
      <c r="NDP18" s="99"/>
      <c r="NDQ18" s="99"/>
      <c r="NDR18" s="99"/>
      <c r="NDS18" s="99"/>
      <c r="NDT18" s="99"/>
      <c r="NDU18" s="99"/>
      <c r="NDV18" s="99"/>
      <c r="NDW18" s="99"/>
      <c r="NDX18" s="99"/>
      <c r="NDY18" s="99"/>
      <c r="NDZ18" s="99"/>
      <c r="NEA18" s="99"/>
      <c r="NEB18" s="99"/>
      <c r="NEC18" s="99"/>
      <c r="NED18" s="99"/>
      <c r="NEE18" s="99"/>
      <c r="NEF18" s="99"/>
      <c r="NEG18" s="99"/>
      <c r="NEH18" s="99"/>
      <c r="NEI18" s="99"/>
      <c r="NEJ18" s="99"/>
      <c r="NEK18" s="99"/>
      <c r="NEL18" s="99"/>
      <c r="NEM18" s="99"/>
      <c r="NEN18" s="99"/>
      <c r="NEO18" s="99"/>
      <c r="NEP18" s="99"/>
      <c r="NEQ18" s="99"/>
      <c r="NER18" s="99"/>
      <c r="NES18" s="99"/>
      <c r="NET18" s="99"/>
      <c r="NEU18" s="99"/>
      <c r="NEV18" s="99"/>
      <c r="NEW18" s="99"/>
      <c r="NEX18" s="99"/>
      <c r="NEY18" s="99"/>
      <c r="NEZ18" s="99"/>
      <c r="NFA18" s="99"/>
      <c r="NFB18" s="99"/>
      <c r="NFC18" s="99"/>
      <c r="NFD18" s="99"/>
      <c r="NFE18" s="99"/>
      <c r="NFF18" s="99"/>
      <c r="NFG18" s="99"/>
      <c r="NFH18" s="99"/>
      <c r="NFI18" s="99"/>
      <c r="NFJ18" s="99"/>
      <c r="NFK18" s="99"/>
      <c r="NFL18" s="99"/>
      <c r="NFM18" s="99"/>
      <c r="NFN18" s="99"/>
      <c r="NFO18" s="99"/>
      <c r="NFP18" s="99"/>
      <c r="NFQ18" s="99"/>
      <c r="NFR18" s="99"/>
      <c r="NFS18" s="99"/>
      <c r="NFT18" s="99"/>
      <c r="NFU18" s="99"/>
      <c r="NFV18" s="99"/>
      <c r="NFW18" s="99"/>
      <c r="NFX18" s="99"/>
      <c r="NFY18" s="99"/>
      <c r="NFZ18" s="99"/>
      <c r="NGA18" s="99"/>
      <c r="NGB18" s="99"/>
      <c r="NGC18" s="99"/>
      <c r="NGD18" s="99"/>
      <c r="NGE18" s="99"/>
      <c r="NGF18" s="99"/>
      <c r="NGG18" s="99"/>
      <c r="NGH18" s="99"/>
      <c r="NGI18" s="99"/>
      <c r="NGJ18" s="99"/>
      <c r="NGK18" s="99"/>
      <c r="NGL18" s="99"/>
      <c r="NGM18" s="99"/>
      <c r="NGN18" s="99"/>
      <c r="NGO18" s="99"/>
      <c r="NGP18" s="99"/>
      <c r="NGQ18" s="99"/>
      <c r="NGR18" s="99"/>
      <c r="NGS18" s="99"/>
      <c r="NGT18" s="99"/>
      <c r="NGU18" s="99"/>
      <c r="NGV18" s="99"/>
      <c r="NGW18" s="99"/>
      <c r="NGX18" s="99"/>
      <c r="NGY18" s="99"/>
      <c r="NGZ18" s="99"/>
      <c r="NHA18" s="99"/>
      <c r="NHB18" s="99"/>
      <c r="NHC18" s="99"/>
      <c r="NHD18" s="99"/>
      <c r="NHE18" s="99"/>
      <c r="NHF18" s="99"/>
      <c r="NHG18" s="99"/>
      <c r="NHH18" s="99"/>
      <c r="NHI18" s="99"/>
      <c r="NHJ18" s="99"/>
      <c r="NHK18" s="99"/>
      <c r="NHL18" s="99"/>
      <c r="NHM18" s="99"/>
      <c r="NHN18" s="99"/>
      <c r="NHO18" s="99"/>
      <c r="NHP18" s="99"/>
      <c r="NHQ18" s="99"/>
      <c r="NHR18" s="99"/>
      <c r="NHS18" s="99"/>
      <c r="NHT18" s="99"/>
      <c r="NHU18" s="99"/>
      <c r="NHV18" s="99"/>
      <c r="NHW18" s="99"/>
      <c r="NHX18" s="99"/>
      <c r="NHY18" s="99"/>
      <c r="NHZ18" s="99"/>
      <c r="NIA18" s="99"/>
      <c r="NIB18" s="99"/>
      <c r="NIC18" s="99"/>
      <c r="NID18" s="99"/>
      <c r="NIE18" s="99"/>
      <c r="NIF18" s="99"/>
      <c r="NIG18" s="99"/>
      <c r="NIH18" s="99"/>
      <c r="NII18" s="99"/>
      <c r="NIJ18" s="99"/>
      <c r="NIK18" s="99"/>
      <c r="NIL18" s="99"/>
      <c r="NIM18" s="99"/>
      <c r="NIN18" s="99"/>
      <c r="NIO18" s="99"/>
      <c r="NIP18" s="99"/>
      <c r="NIQ18" s="99"/>
      <c r="NIR18" s="99"/>
      <c r="NIS18" s="99"/>
      <c r="NIT18" s="99"/>
      <c r="NIU18" s="99"/>
      <c r="NIV18" s="99"/>
      <c r="NIW18" s="99"/>
      <c r="NIX18" s="99"/>
      <c r="NIY18" s="99"/>
      <c r="NIZ18" s="99"/>
      <c r="NJA18" s="99"/>
      <c r="NJB18" s="99"/>
      <c r="NJC18" s="99"/>
      <c r="NJD18" s="99"/>
      <c r="NJE18" s="99"/>
      <c r="NJF18" s="99"/>
      <c r="NJG18" s="99"/>
      <c r="NJH18" s="99"/>
      <c r="NJI18" s="99"/>
      <c r="NJJ18" s="99"/>
      <c r="NJK18" s="99"/>
      <c r="NJL18" s="99"/>
      <c r="NJM18" s="99"/>
      <c r="NJN18" s="99"/>
      <c r="NJO18" s="99"/>
      <c r="NJP18" s="99"/>
      <c r="NJQ18" s="99"/>
      <c r="NJR18" s="99"/>
      <c r="NJS18" s="99"/>
      <c r="NJT18" s="99"/>
      <c r="NJU18" s="99"/>
      <c r="NJV18" s="99"/>
      <c r="NJW18" s="99"/>
      <c r="NJX18" s="99"/>
      <c r="NJY18" s="99"/>
      <c r="NJZ18" s="99"/>
      <c r="NKA18" s="99"/>
      <c r="NKB18" s="99"/>
      <c r="NKC18" s="99"/>
      <c r="NKD18" s="99"/>
      <c r="NKE18" s="99"/>
      <c r="NKF18" s="99"/>
      <c r="NKG18" s="99"/>
      <c r="NKH18" s="99"/>
      <c r="NKI18" s="99"/>
      <c r="NKJ18" s="99"/>
      <c r="NKK18" s="99"/>
      <c r="NKL18" s="99"/>
      <c r="NKM18" s="99"/>
      <c r="NKN18" s="99"/>
      <c r="NKO18" s="99"/>
      <c r="NKP18" s="99"/>
      <c r="NKQ18" s="99"/>
      <c r="NKR18" s="99"/>
      <c r="NKS18" s="99"/>
      <c r="NKT18" s="99"/>
      <c r="NKU18" s="99"/>
      <c r="NKV18" s="99"/>
      <c r="NKW18" s="99"/>
      <c r="NKX18" s="99"/>
      <c r="NKY18" s="99"/>
      <c r="NKZ18" s="99"/>
      <c r="NLA18" s="99"/>
      <c r="NLB18" s="99"/>
      <c r="NLC18" s="99"/>
      <c r="NLD18" s="99"/>
      <c r="NLE18" s="99"/>
      <c r="NLF18" s="99"/>
      <c r="NLG18" s="99"/>
      <c r="NLH18" s="99"/>
      <c r="NLI18" s="99"/>
      <c r="NLJ18" s="99"/>
      <c r="NLK18" s="99"/>
      <c r="NLL18" s="99"/>
      <c r="NLM18" s="99"/>
      <c r="NLN18" s="99"/>
      <c r="NLO18" s="99"/>
      <c r="NLP18" s="99"/>
      <c r="NLQ18" s="99"/>
      <c r="NLR18" s="99"/>
      <c r="NLS18" s="99"/>
      <c r="NLT18" s="99"/>
      <c r="NLU18" s="99"/>
      <c r="NLV18" s="99"/>
      <c r="NLW18" s="99"/>
      <c r="NLX18" s="99"/>
      <c r="NLY18" s="99"/>
      <c r="NLZ18" s="99"/>
      <c r="NMA18" s="99"/>
      <c r="NMB18" s="99"/>
      <c r="NMC18" s="99"/>
      <c r="NMD18" s="99"/>
      <c r="NME18" s="99"/>
      <c r="NMF18" s="99"/>
      <c r="NMG18" s="99"/>
      <c r="NMH18" s="99"/>
      <c r="NMI18" s="99"/>
      <c r="NMJ18" s="99"/>
      <c r="NMK18" s="99"/>
      <c r="NML18" s="99"/>
      <c r="NMM18" s="99"/>
      <c r="NMN18" s="99"/>
      <c r="NMO18" s="99"/>
      <c r="NMP18" s="99"/>
      <c r="NMQ18" s="99"/>
      <c r="NMR18" s="99"/>
      <c r="NMS18" s="99"/>
      <c r="NMT18" s="99"/>
      <c r="NMU18" s="99"/>
      <c r="NMV18" s="99"/>
      <c r="NMW18" s="99"/>
      <c r="NMX18" s="99"/>
      <c r="NMY18" s="99"/>
      <c r="NMZ18" s="99"/>
      <c r="NNA18" s="99"/>
      <c r="NNB18" s="99"/>
      <c r="NNC18" s="99"/>
      <c r="NND18" s="99"/>
      <c r="NNE18" s="99"/>
      <c r="NNF18" s="99"/>
      <c r="NNG18" s="99"/>
      <c r="NNH18" s="99"/>
      <c r="NNI18" s="99"/>
      <c r="NNJ18" s="99"/>
      <c r="NNK18" s="99"/>
      <c r="NNL18" s="99"/>
      <c r="NNM18" s="99"/>
      <c r="NNN18" s="99"/>
      <c r="NNO18" s="99"/>
      <c r="NNP18" s="99"/>
      <c r="NNQ18" s="99"/>
      <c r="NNR18" s="99"/>
      <c r="NNS18" s="99"/>
      <c r="NNT18" s="99"/>
      <c r="NNU18" s="99"/>
      <c r="NNV18" s="99"/>
      <c r="NNW18" s="99"/>
      <c r="NNX18" s="99"/>
      <c r="NNY18" s="99"/>
      <c r="NNZ18" s="99"/>
      <c r="NOA18" s="99"/>
      <c r="NOB18" s="99"/>
      <c r="NOC18" s="99"/>
      <c r="NOD18" s="99"/>
      <c r="NOE18" s="99"/>
      <c r="NOF18" s="99"/>
      <c r="NOG18" s="99"/>
      <c r="NOH18" s="99"/>
      <c r="NOI18" s="99"/>
      <c r="NOJ18" s="99"/>
      <c r="NOK18" s="99"/>
      <c r="NOL18" s="99"/>
      <c r="NOM18" s="99"/>
      <c r="NON18" s="99"/>
      <c r="NOO18" s="99"/>
      <c r="NOP18" s="99"/>
      <c r="NOQ18" s="99"/>
      <c r="NOR18" s="99"/>
      <c r="NOS18" s="99"/>
      <c r="NOT18" s="99"/>
      <c r="NOU18" s="99"/>
      <c r="NOV18" s="99"/>
      <c r="NOW18" s="99"/>
      <c r="NOX18" s="99"/>
      <c r="NOY18" s="99"/>
      <c r="NOZ18" s="99"/>
      <c r="NPA18" s="99"/>
      <c r="NPB18" s="99"/>
      <c r="NPC18" s="99"/>
      <c r="NPD18" s="99"/>
      <c r="NPE18" s="99"/>
      <c r="NPF18" s="99"/>
      <c r="NPG18" s="99"/>
      <c r="NPH18" s="99"/>
      <c r="NPI18" s="99"/>
      <c r="NPJ18" s="99"/>
      <c r="NPK18" s="99"/>
      <c r="NPL18" s="99"/>
      <c r="NPM18" s="99"/>
      <c r="NPN18" s="99"/>
      <c r="NPO18" s="99"/>
      <c r="NPP18" s="99"/>
      <c r="NPQ18" s="99"/>
      <c r="NPR18" s="99"/>
      <c r="NPS18" s="99"/>
      <c r="NPT18" s="99"/>
      <c r="NPU18" s="99"/>
      <c r="NPV18" s="99"/>
      <c r="NPW18" s="99"/>
      <c r="NPX18" s="99"/>
      <c r="NPY18" s="99"/>
      <c r="NPZ18" s="99"/>
      <c r="NQA18" s="99"/>
      <c r="NQB18" s="99"/>
      <c r="NQC18" s="99"/>
      <c r="NQD18" s="99"/>
      <c r="NQE18" s="99"/>
      <c r="NQF18" s="99"/>
      <c r="NQG18" s="99"/>
      <c r="NQH18" s="99"/>
      <c r="NQI18" s="99"/>
      <c r="NQJ18" s="99"/>
      <c r="NQK18" s="99"/>
      <c r="NQL18" s="99"/>
      <c r="NQM18" s="99"/>
      <c r="NQN18" s="99"/>
      <c r="NQO18" s="99"/>
      <c r="NQP18" s="99"/>
      <c r="NQQ18" s="99"/>
      <c r="NQR18" s="99"/>
      <c r="NQS18" s="99"/>
      <c r="NQT18" s="99"/>
      <c r="NQU18" s="99"/>
      <c r="NQV18" s="99"/>
      <c r="NQW18" s="99"/>
      <c r="NQX18" s="99"/>
      <c r="NQY18" s="99"/>
      <c r="NQZ18" s="99"/>
      <c r="NRA18" s="99"/>
      <c r="NRB18" s="99"/>
      <c r="NRC18" s="99"/>
      <c r="NRD18" s="99"/>
      <c r="NRE18" s="99"/>
      <c r="NRF18" s="99"/>
      <c r="NRG18" s="99"/>
      <c r="NRH18" s="99"/>
      <c r="NRI18" s="99"/>
      <c r="NRJ18" s="99"/>
      <c r="NRK18" s="99"/>
      <c r="NRL18" s="99"/>
      <c r="NRM18" s="99"/>
      <c r="NRN18" s="99"/>
      <c r="NRO18" s="99"/>
      <c r="NRP18" s="99"/>
      <c r="NRQ18" s="99"/>
      <c r="NRR18" s="99"/>
      <c r="NRS18" s="99"/>
      <c r="NRT18" s="99"/>
      <c r="NRU18" s="99"/>
      <c r="NRV18" s="99"/>
      <c r="NRW18" s="99"/>
      <c r="NRX18" s="99"/>
      <c r="NRY18" s="99"/>
      <c r="NRZ18" s="99"/>
      <c r="NSA18" s="99"/>
      <c r="NSB18" s="99"/>
      <c r="NSC18" s="99"/>
      <c r="NSD18" s="99"/>
      <c r="NSE18" s="99"/>
      <c r="NSF18" s="99"/>
      <c r="NSG18" s="99"/>
      <c r="NSH18" s="99"/>
      <c r="NSI18" s="99"/>
      <c r="NSJ18" s="99"/>
      <c r="NSK18" s="99"/>
      <c r="NSL18" s="99"/>
      <c r="NSM18" s="99"/>
      <c r="NSN18" s="99"/>
      <c r="NSO18" s="99"/>
      <c r="NSP18" s="99"/>
      <c r="NSQ18" s="99"/>
      <c r="NSR18" s="99"/>
      <c r="NSS18" s="99"/>
      <c r="NST18" s="99"/>
      <c r="NSU18" s="99"/>
      <c r="NSV18" s="99"/>
      <c r="NSW18" s="99"/>
      <c r="NSX18" s="99"/>
      <c r="NSY18" s="99"/>
      <c r="NSZ18" s="99"/>
      <c r="NTA18" s="99"/>
      <c r="NTB18" s="99"/>
      <c r="NTC18" s="99"/>
      <c r="NTD18" s="99"/>
      <c r="NTE18" s="99"/>
      <c r="NTF18" s="99"/>
      <c r="NTG18" s="99"/>
      <c r="NTH18" s="99"/>
      <c r="NTI18" s="99"/>
      <c r="NTJ18" s="99"/>
      <c r="NTK18" s="99"/>
      <c r="NTL18" s="99"/>
      <c r="NTM18" s="99"/>
      <c r="NTN18" s="99"/>
      <c r="NTO18" s="99"/>
      <c r="NTP18" s="99"/>
      <c r="NTQ18" s="99"/>
      <c r="NTR18" s="99"/>
      <c r="NTS18" s="99"/>
      <c r="NTT18" s="99"/>
      <c r="NTU18" s="99"/>
      <c r="NTV18" s="99"/>
      <c r="NTW18" s="99"/>
      <c r="NTX18" s="99"/>
      <c r="NTY18" s="99"/>
      <c r="NTZ18" s="99"/>
      <c r="NUA18" s="99"/>
      <c r="NUB18" s="99"/>
      <c r="NUC18" s="99"/>
      <c r="NUD18" s="99"/>
      <c r="NUE18" s="99"/>
      <c r="NUF18" s="99"/>
      <c r="NUG18" s="99"/>
      <c r="NUH18" s="99"/>
      <c r="NUI18" s="99"/>
      <c r="NUJ18" s="99"/>
      <c r="NUK18" s="99"/>
      <c r="NUL18" s="99"/>
      <c r="NUM18" s="99"/>
      <c r="NUN18" s="99"/>
      <c r="NUO18" s="99"/>
      <c r="NUP18" s="99"/>
      <c r="NUQ18" s="99"/>
      <c r="NUR18" s="99"/>
      <c r="NUS18" s="99"/>
      <c r="NUT18" s="99"/>
      <c r="NUU18" s="99"/>
      <c r="NUV18" s="99"/>
      <c r="NUW18" s="99"/>
      <c r="NUX18" s="99"/>
      <c r="NUY18" s="99"/>
      <c r="NUZ18" s="99"/>
      <c r="NVA18" s="99"/>
      <c r="NVB18" s="99"/>
      <c r="NVC18" s="99"/>
      <c r="NVD18" s="99"/>
      <c r="NVE18" s="99"/>
      <c r="NVF18" s="99"/>
      <c r="NVG18" s="99"/>
      <c r="NVH18" s="99"/>
      <c r="NVI18" s="99"/>
      <c r="NVJ18" s="99"/>
      <c r="NVK18" s="99"/>
      <c r="NVL18" s="99"/>
      <c r="NVM18" s="99"/>
      <c r="NVN18" s="99"/>
      <c r="NVO18" s="99"/>
      <c r="NVP18" s="99"/>
      <c r="NVQ18" s="99"/>
      <c r="NVR18" s="99"/>
      <c r="NVS18" s="99"/>
      <c r="NVT18" s="99"/>
      <c r="NVU18" s="99"/>
      <c r="NVV18" s="99"/>
      <c r="NVW18" s="99"/>
      <c r="NVX18" s="99"/>
      <c r="NVY18" s="99"/>
      <c r="NVZ18" s="99"/>
      <c r="NWA18" s="99"/>
      <c r="NWB18" s="99"/>
      <c r="NWC18" s="99"/>
      <c r="NWD18" s="99"/>
      <c r="NWE18" s="99"/>
      <c r="NWF18" s="99"/>
      <c r="NWG18" s="99"/>
      <c r="NWH18" s="99"/>
      <c r="NWI18" s="99"/>
      <c r="NWJ18" s="99"/>
      <c r="NWK18" s="99"/>
      <c r="NWL18" s="99"/>
      <c r="NWM18" s="99"/>
      <c r="NWN18" s="99"/>
      <c r="NWO18" s="99"/>
      <c r="NWP18" s="99"/>
      <c r="NWQ18" s="99"/>
      <c r="NWR18" s="99"/>
      <c r="NWS18" s="99"/>
      <c r="NWT18" s="99"/>
      <c r="NWU18" s="99"/>
      <c r="NWV18" s="99"/>
      <c r="NWW18" s="99"/>
      <c r="NWX18" s="99"/>
      <c r="NWY18" s="99"/>
      <c r="NWZ18" s="99"/>
      <c r="NXA18" s="99"/>
      <c r="NXB18" s="99"/>
      <c r="NXC18" s="99"/>
      <c r="NXD18" s="99"/>
      <c r="NXE18" s="99"/>
      <c r="NXF18" s="99"/>
      <c r="NXG18" s="99"/>
      <c r="NXH18" s="99"/>
      <c r="NXI18" s="99"/>
      <c r="NXJ18" s="99"/>
      <c r="NXK18" s="99"/>
      <c r="NXL18" s="99"/>
      <c r="NXM18" s="99"/>
      <c r="NXN18" s="99"/>
      <c r="NXO18" s="99"/>
      <c r="NXP18" s="99"/>
      <c r="NXQ18" s="99"/>
      <c r="NXR18" s="99"/>
      <c r="NXS18" s="99"/>
      <c r="NXT18" s="99"/>
      <c r="NXU18" s="99"/>
      <c r="NXV18" s="99"/>
      <c r="NXW18" s="99"/>
      <c r="NXX18" s="99"/>
      <c r="NXY18" s="99"/>
      <c r="NXZ18" s="99"/>
      <c r="NYA18" s="99"/>
      <c r="NYB18" s="99"/>
      <c r="NYC18" s="99"/>
      <c r="NYD18" s="99"/>
      <c r="NYE18" s="99"/>
      <c r="NYF18" s="99"/>
      <c r="NYG18" s="99"/>
      <c r="NYH18" s="99"/>
      <c r="NYI18" s="99"/>
      <c r="NYJ18" s="99"/>
      <c r="NYK18" s="99"/>
      <c r="NYL18" s="99"/>
      <c r="NYM18" s="99"/>
      <c r="NYN18" s="99"/>
      <c r="NYO18" s="99"/>
      <c r="NYP18" s="99"/>
      <c r="NYQ18" s="99"/>
      <c r="NYR18" s="99"/>
      <c r="NYS18" s="99"/>
      <c r="NYT18" s="99"/>
      <c r="NYU18" s="99"/>
      <c r="NYV18" s="99"/>
      <c r="NYW18" s="99"/>
      <c r="NYX18" s="99"/>
      <c r="NYY18" s="99"/>
      <c r="NYZ18" s="99"/>
      <c r="NZA18" s="99"/>
      <c r="NZB18" s="99"/>
      <c r="NZC18" s="99"/>
      <c r="NZD18" s="99"/>
      <c r="NZE18" s="99"/>
      <c r="NZF18" s="99"/>
      <c r="NZG18" s="99"/>
      <c r="NZH18" s="99"/>
      <c r="NZI18" s="99"/>
      <c r="NZJ18" s="99"/>
      <c r="NZK18" s="99"/>
      <c r="NZL18" s="99"/>
      <c r="NZM18" s="99"/>
      <c r="NZN18" s="99"/>
      <c r="NZO18" s="99"/>
      <c r="NZP18" s="99"/>
      <c r="NZQ18" s="99"/>
      <c r="NZR18" s="99"/>
      <c r="NZS18" s="99"/>
      <c r="NZT18" s="99"/>
      <c r="NZU18" s="99"/>
      <c r="NZV18" s="99"/>
      <c r="NZW18" s="99"/>
      <c r="NZX18" s="99"/>
      <c r="NZY18" s="99"/>
      <c r="NZZ18" s="99"/>
      <c r="OAA18" s="99"/>
      <c r="OAB18" s="99"/>
      <c r="OAC18" s="99"/>
      <c r="OAD18" s="99"/>
      <c r="OAE18" s="99"/>
      <c r="OAF18" s="99"/>
      <c r="OAG18" s="99"/>
      <c r="OAH18" s="99"/>
      <c r="OAI18" s="99"/>
      <c r="OAJ18" s="99"/>
      <c r="OAK18" s="99"/>
      <c r="OAL18" s="99"/>
      <c r="OAM18" s="99"/>
      <c r="OAN18" s="99"/>
      <c r="OAO18" s="99"/>
      <c r="OAP18" s="99"/>
      <c r="OAQ18" s="99"/>
      <c r="OAR18" s="99"/>
      <c r="OAS18" s="99"/>
      <c r="OAT18" s="99"/>
      <c r="OAU18" s="99"/>
      <c r="OAV18" s="99"/>
      <c r="OAW18" s="99"/>
      <c r="OAX18" s="99"/>
      <c r="OAY18" s="99"/>
      <c r="OAZ18" s="99"/>
      <c r="OBA18" s="99"/>
      <c r="OBB18" s="99"/>
      <c r="OBC18" s="99"/>
      <c r="OBD18" s="99"/>
      <c r="OBE18" s="99"/>
      <c r="OBF18" s="99"/>
      <c r="OBG18" s="99"/>
      <c r="OBH18" s="99"/>
      <c r="OBI18" s="99"/>
      <c r="OBJ18" s="99"/>
      <c r="OBK18" s="99"/>
      <c r="OBL18" s="99"/>
      <c r="OBM18" s="99"/>
      <c r="OBN18" s="99"/>
      <c r="OBO18" s="99"/>
      <c r="OBP18" s="99"/>
      <c r="OBQ18" s="99"/>
      <c r="OBR18" s="99"/>
      <c r="OBS18" s="99"/>
      <c r="OBT18" s="99"/>
      <c r="OBU18" s="99"/>
      <c r="OBV18" s="99"/>
      <c r="OBW18" s="99"/>
      <c r="OBX18" s="99"/>
      <c r="OBY18" s="99"/>
      <c r="OBZ18" s="99"/>
      <c r="OCA18" s="99"/>
      <c r="OCB18" s="99"/>
      <c r="OCC18" s="99"/>
      <c r="OCD18" s="99"/>
      <c r="OCE18" s="99"/>
      <c r="OCF18" s="99"/>
      <c r="OCG18" s="99"/>
      <c r="OCH18" s="99"/>
      <c r="OCI18" s="99"/>
      <c r="OCJ18" s="99"/>
      <c r="OCK18" s="99"/>
      <c r="OCL18" s="99"/>
      <c r="OCM18" s="99"/>
      <c r="OCN18" s="99"/>
      <c r="OCO18" s="99"/>
      <c r="OCP18" s="99"/>
      <c r="OCQ18" s="99"/>
      <c r="OCR18" s="99"/>
      <c r="OCS18" s="99"/>
      <c r="OCT18" s="99"/>
      <c r="OCU18" s="99"/>
      <c r="OCV18" s="99"/>
      <c r="OCW18" s="99"/>
      <c r="OCX18" s="99"/>
      <c r="OCY18" s="99"/>
      <c r="OCZ18" s="99"/>
      <c r="ODA18" s="99"/>
      <c r="ODB18" s="99"/>
      <c r="ODC18" s="99"/>
      <c r="ODD18" s="99"/>
      <c r="ODE18" s="99"/>
      <c r="ODF18" s="99"/>
      <c r="ODG18" s="99"/>
      <c r="ODH18" s="99"/>
      <c r="ODI18" s="99"/>
      <c r="ODJ18" s="99"/>
      <c r="ODK18" s="99"/>
      <c r="ODL18" s="99"/>
      <c r="ODM18" s="99"/>
      <c r="ODN18" s="99"/>
      <c r="ODO18" s="99"/>
      <c r="ODP18" s="99"/>
      <c r="ODQ18" s="99"/>
      <c r="ODR18" s="99"/>
      <c r="ODS18" s="99"/>
      <c r="ODT18" s="99"/>
      <c r="ODU18" s="99"/>
      <c r="ODV18" s="99"/>
      <c r="ODW18" s="99"/>
      <c r="ODX18" s="99"/>
      <c r="ODY18" s="99"/>
      <c r="ODZ18" s="99"/>
      <c r="OEA18" s="99"/>
      <c r="OEB18" s="99"/>
      <c r="OEC18" s="99"/>
      <c r="OED18" s="99"/>
      <c r="OEE18" s="99"/>
      <c r="OEF18" s="99"/>
      <c r="OEG18" s="99"/>
      <c r="OEH18" s="99"/>
      <c r="OEI18" s="99"/>
      <c r="OEJ18" s="99"/>
      <c r="OEK18" s="99"/>
      <c r="OEL18" s="99"/>
      <c r="OEM18" s="99"/>
      <c r="OEN18" s="99"/>
      <c r="OEO18" s="99"/>
      <c r="OEP18" s="99"/>
      <c r="OEQ18" s="99"/>
      <c r="OER18" s="99"/>
      <c r="OES18" s="99"/>
      <c r="OET18" s="99"/>
      <c r="OEU18" s="99"/>
      <c r="OEV18" s="99"/>
      <c r="OEW18" s="99"/>
      <c r="OEX18" s="99"/>
      <c r="OEY18" s="99"/>
      <c r="OEZ18" s="99"/>
      <c r="OFA18" s="99"/>
      <c r="OFB18" s="99"/>
      <c r="OFC18" s="99"/>
      <c r="OFD18" s="99"/>
      <c r="OFE18" s="99"/>
      <c r="OFF18" s="99"/>
      <c r="OFG18" s="99"/>
      <c r="OFH18" s="99"/>
      <c r="OFI18" s="99"/>
      <c r="OFJ18" s="99"/>
      <c r="OFK18" s="99"/>
      <c r="OFL18" s="99"/>
      <c r="OFM18" s="99"/>
      <c r="OFN18" s="99"/>
      <c r="OFO18" s="99"/>
      <c r="OFP18" s="99"/>
      <c r="OFQ18" s="99"/>
      <c r="OFR18" s="99"/>
      <c r="OFS18" s="99"/>
      <c r="OFT18" s="99"/>
      <c r="OFU18" s="99"/>
      <c r="OFV18" s="99"/>
      <c r="OFW18" s="99"/>
      <c r="OFX18" s="99"/>
      <c r="OFY18" s="99"/>
      <c r="OFZ18" s="99"/>
      <c r="OGA18" s="99"/>
      <c r="OGB18" s="99"/>
      <c r="OGC18" s="99"/>
      <c r="OGD18" s="99"/>
      <c r="OGE18" s="99"/>
      <c r="OGF18" s="99"/>
      <c r="OGG18" s="99"/>
      <c r="OGH18" s="99"/>
      <c r="OGI18" s="99"/>
      <c r="OGJ18" s="99"/>
      <c r="OGK18" s="99"/>
      <c r="OGL18" s="99"/>
      <c r="OGM18" s="99"/>
      <c r="OGN18" s="99"/>
      <c r="OGO18" s="99"/>
      <c r="OGP18" s="99"/>
      <c r="OGQ18" s="99"/>
      <c r="OGR18" s="99"/>
      <c r="OGS18" s="99"/>
      <c r="OGT18" s="99"/>
      <c r="OGU18" s="99"/>
      <c r="OGV18" s="99"/>
      <c r="OGW18" s="99"/>
      <c r="OGX18" s="99"/>
      <c r="OGY18" s="99"/>
      <c r="OGZ18" s="99"/>
      <c r="OHA18" s="99"/>
      <c r="OHB18" s="99"/>
      <c r="OHC18" s="99"/>
      <c r="OHD18" s="99"/>
      <c r="OHE18" s="99"/>
      <c r="OHF18" s="99"/>
      <c r="OHG18" s="99"/>
      <c r="OHH18" s="99"/>
      <c r="OHI18" s="99"/>
      <c r="OHJ18" s="99"/>
      <c r="OHK18" s="99"/>
      <c r="OHL18" s="99"/>
      <c r="OHM18" s="99"/>
      <c r="OHN18" s="99"/>
      <c r="OHO18" s="99"/>
      <c r="OHP18" s="99"/>
      <c r="OHQ18" s="99"/>
      <c r="OHR18" s="99"/>
      <c r="OHS18" s="99"/>
      <c r="OHT18" s="99"/>
      <c r="OHU18" s="99"/>
      <c r="OHV18" s="99"/>
      <c r="OHW18" s="99"/>
      <c r="OHX18" s="99"/>
      <c r="OHY18" s="99"/>
      <c r="OHZ18" s="99"/>
      <c r="OIA18" s="99"/>
      <c r="OIB18" s="99"/>
      <c r="OIC18" s="99"/>
      <c r="OID18" s="99"/>
      <c r="OIE18" s="99"/>
      <c r="OIF18" s="99"/>
      <c r="OIG18" s="99"/>
      <c r="OIH18" s="99"/>
      <c r="OII18" s="99"/>
      <c r="OIJ18" s="99"/>
      <c r="OIK18" s="99"/>
      <c r="OIL18" s="99"/>
      <c r="OIM18" s="99"/>
      <c r="OIN18" s="99"/>
      <c r="OIO18" s="99"/>
      <c r="OIP18" s="99"/>
      <c r="OIQ18" s="99"/>
      <c r="OIR18" s="99"/>
      <c r="OIS18" s="99"/>
      <c r="OIT18" s="99"/>
      <c r="OIU18" s="99"/>
      <c r="OIV18" s="99"/>
      <c r="OIW18" s="99"/>
      <c r="OIX18" s="99"/>
      <c r="OIY18" s="99"/>
      <c r="OIZ18" s="99"/>
      <c r="OJA18" s="99"/>
      <c r="OJB18" s="99"/>
      <c r="OJC18" s="99"/>
      <c r="OJD18" s="99"/>
      <c r="OJE18" s="99"/>
      <c r="OJF18" s="99"/>
      <c r="OJG18" s="99"/>
      <c r="OJH18" s="99"/>
      <c r="OJI18" s="99"/>
      <c r="OJJ18" s="99"/>
      <c r="OJK18" s="99"/>
      <c r="OJL18" s="99"/>
      <c r="OJM18" s="99"/>
      <c r="OJN18" s="99"/>
      <c r="OJO18" s="99"/>
      <c r="OJP18" s="99"/>
      <c r="OJQ18" s="99"/>
      <c r="OJR18" s="99"/>
      <c r="OJS18" s="99"/>
      <c r="OJT18" s="99"/>
      <c r="OJU18" s="99"/>
      <c r="OJV18" s="99"/>
      <c r="OJW18" s="99"/>
      <c r="OJX18" s="99"/>
      <c r="OJY18" s="99"/>
      <c r="OJZ18" s="99"/>
      <c r="OKA18" s="99"/>
      <c r="OKB18" s="99"/>
      <c r="OKC18" s="99"/>
      <c r="OKD18" s="99"/>
      <c r="OKE18" s="99"/>
      <c r="OKF18" s="99"/>
      <c r="OKG18" s="99"/>
      <c r="OKH18" s="99"/>
      <c r="OKI18" s="99"/>
      <c r="OKJ18" s="99"/>
      <c r="OKK18" s="99"/>
      <c r="OKL18" s="99"/>
      <c r="OKM18" s="99"/>
      <c r="OKN18" s="99"/>
      <c r="OKO18" s="99"/>
      <c r="OKP18" s="99"/>
      <c r="OKQ18" s="99"/>
      <c r="OKR18" s="99"/>
      <c r="OKS18" s="99"/>
      <c r="OKT18" s="99"/>
      <c r="OKU18" s="99"/>
      <c r="OKV18" s="99"/>
      <c r="OKW18" s="99"/>
      <c r="OKX18" s="99"/>
      <c r="OKY18" s="99"/>
      <c r="OKZ18" s="99"/>
      <c r="OLA18" s="99"/>
      <c r="OLB18" s="99"/>
      <c r="OLC18" s="99"/>
      <c r="OLD18" s="99"/>
      <c r="OLE18" s="99"/>
      <c r="OLF18" s="99"/>
      <c r="OLG18" s="99"/>
      <c r="OLH18" s="99"/>
      <c r="OLI18" s="99"/>
      <c r="OLJ18" s="99"/>
      <c r="OLK18" s="99"/>
      <c r="OLL18" s="99"/>
      <c r="OLM18" s="99"/>
      <c r="OLN18" s="99"/>
      <c r="OLO18" s="99"/>
      <c r="OLP18" s="99"/>
      <c r="OLQ18" s="99"/>
      <c r="OLR18" s="99"/>
      <c r="OLS18" s="99"/>
      <c r="OLT18" s="99"/>
      <c r="OLU18" s="99"/>
      <c r="OLV18" s="99"/>
      <c r="OLW18" s="99"/>
      <c r="OLX18" s="99"/>
      <c r="OLY18" s="99"/>
      <c r="OLZ18" s="99"/>
      <c r="OMA18" s="99"/>
      <c r="OMB18" s="99"/>
      <c r="OMC18" s="99"/>
      <c r="OMD18" s="99"/>
      <c r="OME18" s="99"/>
      <c r="OMF18" s="99"/>
      <c r="OMG18" s="99"/>
      <c r="OMH18" s="99"/>
      <c r="OMI18" s="99"/>
      <c r="OMJ18" s="99"/>
      <c r="OMK18" s="99"/>
      <c r="OML18" s="99"/>
      <c r="OMM18" s="99"/>
      <c r="OMN18" s="99"/>
      <c r="OMO18" s="99"/>
      <c r="OMP18" s="99"/>
      <c r="OMQ18" s="99"/>
      <c r="OMR18" s="99"/>
      <c r="OMS18" s="99"/>
      <c r="OMT18" s="99"/>
      <c r="OMU18" s="99"/>
      <c r="OMV18" s="99"/>
      <c r="OMW18" s="99"/>
      <c r="OMX18" s="99"/>
      <c r="OMY18" s="99"/>
      <c r="OMZ18" s="99"/>
      <c r="ONA18" s="99"/>
      <c r="ONB18" s="99"/>
      <c r="ONC18" s="99"/>
      <c r="OND18" s="99"/>
      <c r="ONE18" s="99"/>
      <c r="ONF18" s="99"/>
      <c r="ONG18" s="99"/>
      <c r="ONH18" s="99"/>
      <c r="ONI18" s="99"/>
      <c r="ONJ18" s="99"/>
      <c r="ONK18" s="99"/>
      <c r="ONL18" s="99"/>
      <c r="ONM18" s="99"/>
      <c r="ONN18" s="99"/>
      <c r="ONO18" s="99"/>
      <c r="ONP18" s="99"/>
      <c r="ONQ18" s="99"/>
      <c r="ONR18" s="99"/>
      <c r="ONS18" s="99"/>
      <c r="ONT18" s="99"/>
      <c r="ONU18" s="99"/>
      <c r="ONV18" s="99"/>
      <c r="ONW18" s="99"/>
      <c r="ONX18" s="99"/>
      <c r="ONY18" s="99"/>
      <c r="ONZ18" s="99"/>
      <c r="OOA18" s="99"/>
      <c r="OOB18" s="99"/>
      <c r="OOC18" s="99"/>
      <c r="OOD18" s="99"/>
      <c r="OOE18" s="99"/>
      <c r="OOF18" s="99"/>
      <c r="OOG18" s="99"/>
      <c r="OOH18" s="99"/>
      <c r="OOI18" s="99"/>
      <c r="OOJ18" s="99"/>
      <c r="OOK18" s="99"/>
      <c r="OOL18" s="99"/>
      <c r="OOM18" s="99"/>
      <c r="OON18" s="99"/>
      <c r="OOO18" s="99"/>
      <c r="OOP18" s="99"/>
      <c r="OOQ18" s="99"/>
      <c r="OOR18" s="99"/>
      <c r="OOS18" s="99"/>
      <c r="OOT18" s="99"/>
      <c r="OOU18" s="99"/>
      <c r="OOV18" s="99"/>
      <c r="OOW18" s="99"/>
      <c r="OOX18" s="99"/>
      <c r="OOY18" s="99"/>
      <c r="OOZ18" s="99"/>
      <c r="OPA18" s="99"/>
      <c r="OPB18" s="99"/>
      <c r="OPC18" s="99"/>
      <c r="OPD18" s="99"/>
      <c r="OPE18" s="99"/>
      <c r="OPF18" s="99"/>
      <c r="OPG18" s="99"/>
      <c r="OPH18" s="99"/>
      <c r="OPI18" s="99"/>
      <c r="OPJ18" s="99"/>
      <c r="OPK18" s="99"/>
      <c r="OPL18" s="99"/>
      <c r="OPM18" s="99"/>
      <c r="OPN18" s="99"/>
      <c r="OPO18" s="99"/>
      <c r="OPP18" s="99"/>
      <c r="OPQ18" s="99"/>
      <c r="OPR18" s="99"/>
      <c r="OPS18" s="99"/>
      <c r="OPT18" s="99"/>
      <c r="OPU18" s="99"/>
      <c r="OPV18" s="99"/>
      <c r="OPW18" s="99"/>
      <c r="OPX18" s="99"/>
      <c r="OPY18" s="99"/>
      <c r="OPZ18" s="99"/>
      <c r="OQA18" s="99"/>
      <c r="OQB18" s="99"/>
      <c r="OQC18" s="99"/>
      <c r="OQD18" s="99"/>
      <c r="OQE18" s="99"/>
      <c r="OQF18" s="99"/>
      <c r="OQG18" s="99"/>
      <c r="OQH18" s="99"/>
      <c r="OQI18" s="99"/>
      <c r="OQJ18" s="99"/>
      <c r="OQK18" s="99"/>
      <c r="OQL18" s="99"/>
      <c r="OQM18" s="99"/>
      <c r="OQN18" s="99"/>
      <c r="OQO18" s="99"/>
      <c r="OQP18" s="99"/>
      <c r="OQQ18" s="99"/>
      <c r="OQR18" s="99"/>
      <c r="OQS18" s="99"/>
      <c r="OQT18" s="99"/>
      <c r="OQU18" s="99"/>
      <c r="OQV18" s="99"/>
      <c r="OQW18" s="99"/>
      <c r="OQX18" s="99"/>
      <c r="OQY18" s="99"/>
      <c r="OQZ18" s="99"/>
      <c r="ORA18" s="99"/>
      <c r="ORB18" s="99"/>
      <c r="ORC18" s="99"/>
      <c r="ORD18" s="99"/>
      <c r="ORE18" s="99"/>
      <c r="ORF18" s="99"/>
      <c r="ORG18" s="99"/>
      <c r="ORH18" s="99"/>
      <c r="ORI18" s="99"/>
      <c r="ORJ18" s="99"/>
      <c r="ORK18" s="99"/>
      <c r="ORL18" s="99"/>
      <c r="ORM18" s="99"/>
      <c r="ORN18" s="99"/>
      <c r="ORO18" s="99"/>
      <c r="ORP18" s="99"/>
      <c r="ORQ18" s="99"/>
      <c r="ORR18" s="99"/>
      <c r="ORS18" s="99"/>
      <c r="ORT18" s="99"/>
      <c r="ORU18" s="99"/>
      <c r="ORV18" s="99"/>
      <c r="ORW18" s="99"/>
      <c r="ORX18" s="99"/>
      <c r="ORY18" s="99"/>
      <c r="ORZ18" s="99"/>
      <c r="OSA18" s="99"/>
      <c r="OSB18" s="99"/>
      <c r="OSC18" s="99"/>
      <c r="OSD18" s="99"/>
      <c r="OSE18" s="99"/>
      <c r="OSF18" s="99"/>
      <c r="OSG18" s="99"/>
      <c r="OSH18" s="99"/>
      <c r="OSI18" s="99"/>
      <c r="OSJ18" s="99"/>
      <c r="OSK18" s="99"/>
      <c r="OSL18" s="99"/>
      <c r="OSM18" s="99"/>
      <c r="OSN18" s="99"/>
      <c r="OSO18" s="99"/>
      <c r="OSP18" s="99"/>
      <c r="OSQ18" s="99"/>
      <c r="OSR18" s="99"/>
      <c r="OSS18" s="99"/>
      <c r="OST18" s="99"/>
      <c r="OSU18" s="99"/>
      <c r="OSV18" s="99"/>
      <c r="OSW18" s="99"/>
      <c r="OSX18" s="99"/>
      <c r="OSY18" s="99"/>
      <c r="OSZ18" s="99"/>
      <c r="OTA18" s="99"/>
      <c r="OTB18" s="99"/>
      <c r="OTC18" s="99"/>
      <c r="OTD18" s="99"/>
      <c r="OTE18" s="99"/>
      <c r="OTF18" s="99"/>
      <c r="OTG18" s="99"/>
      <c r="OTH18" s="99"/>
      <c r="OTI18" s="99"/>
      <c r="OTJ18" s="99"/>
      <c r="OTK18" s="99"/>
      <c r="OTL18" s="99"/>
      <c r="OTM18" s="99"/>
      <c r="OTN18" s="99"/>
      <c r="OTO18" s="99"/>
      <c r="OTP18" s="99"/>
      <c r="OTQ18" s="99"/>
      <c r="OTR18" s="99"/>
      <c r="OTS18" s="99"/>
      <c r="OTT18" s="99"/>
      <c r="OTU18" s="99"/>
      <c r="OTV18" s="99"/>
      <c r="OTW18" s="99"/>
      <c r="OTX18" s="99"/>
      <c r="OTY18" s="99"/>
      <c r="OTZ18" s="99"/>
      <c r="OUA18" s="99"/>
      <c r="OUB18" s="99"/>
      <c r="OUC18" s="99"/>
      <c r="OUD18" s="99"/>
      <c r="OUE18" s="99"/>
      <c r="OUF18" s="99"/>
      <c r="OUG18" s="99"/>
      <c r="OUH18" s="99"/>
      <c r="OUI18" s="99"/>
      <c r="OUJ18" s="99"/>
      <c r="OUK18" s="99"/>
      <c r="OUL18" s="99"/>
      <c r="OUM18" s="99"/>
      <c r="OUN18" s="99"/>
      <c r="OUO18" s="99"/>
      <c r="OUP18" s="99"/>
      <c r="OUQ18" s="99"/>
      <c r="OUR18" s="99"/>
      <c r="OUS18" s="99"/>
      <c r="OUT18" s="99"/>
      <c r="OUU18" s="99"/>
      <c r="OUV18" s="99"/>
      <c r="OUW18" s="99"/>
      <c r="OUX18" s="99"/>
      <c r="OUY18" s="99"/>
      <c r="OUZ18" s="99"/>
      <c r="OVA18" s="99"/>
      <c r="OVB18" s="99"/>
      <c r="OVC18" s="99"/>
      <c r="OVD18" s="99"/>
      <c r="OVE18" s="99"/>
      <c r="OVF18" s="99"/>
      <c r="OVG18" s="99"/>
      <c r="OVH18" s="99"/>
      <c r="OVI18" s="99"/>
      <c r="OVJ18" s="99"/>
      <c r="OVK18" s="99"/>
      <c r="OVL18" s="99"/>
      <c r="OVM18" s="99"/>
      <c r="OVN18" s="99"/>
      <c r="OVO18" s="99"/>
      <c r="OVP18" s="99"/>
      <c r="OVQ18" s="99"/>
      <c r="OVR18" s="99"/>
      <c r="OVS18" s="99"/>
      <c r="OVT18" s="99"/>
      <c r="OVU18" s="99"/>
      <c r="OVV18" s="99"/>
      <c r="OVW18" s="99"/>
      <c r="OVX18" s="99"/>
      <c r="OVY18" s="99"/>
      <c r="OVZ18" s="99"/>
      <c r="OWA18" s="99"/>
      <c r="OWB18" s="99"/>
      <c r="OWC18" s="99"/>
      <c r="OWD18" s="99"/>
      <c r="OWE18" s="99"/>
      <c r="OWF18" s="99"/>
      <c r="OWG18" s="99"/>
      <c r="OWH18" s="99"/>
      <c r="OWI18" s="99"/>
      <c r="OWJ18" s="99"/>
      <c r="OWK18" s="99"/>
      <c r="OWL18" s="99"/>
      <c r="OWM18" s="99"/>
      <c r="OWN18" s="99"/>
      <c r="OWO18" s="99"/>
      <c r="OWP18" s="99"/>
      <c r="OWQ18" s="99"/>
      <c r="OWR18" s="99"/>
      <c r="OWS18" s="99"/>
      <c r="OWT18" s="99"/>
      <c r="OWU18" s="99"/>
      <c r="OWV18" s="99"/>
      <c r="OWW18" s="99"/>
      <c r="OWX18" s="99"/>
      <c r="OWY18" s="99"/>
      <c r="OWZ18" s="99"/>
      <c r="OXA18" s="99"/>
      <c r="OXB18" s="99"/>
      <c r="OXC18" s="99"/>
      <c r="OXD18" s="99"/>
      <c r="OXE18" s="99"/>
      <c r="OXF18" s="99"/>
      <c r="OXG18" s="99"/>
      <c r="OXH18" s="99"/>
      <c r="OXI18" s="99"/>
      <c r="OXJ18" s="99"/>
      <c r="OXK18" s="99"/>
      <c r="OXL18" s="99"/>
      <c r="OXM18" s="99"/>
      <c r="OXN18" s="99"/>
      <c r="OXO18" s="99"/>
      <c r="OXP18" s="99"/>
      <c r="OXQ18" s="99"/>
      <c r="OXR18" s="99"/>
      <c r="OXS18" s="99"/>
      <c r="OXT18" s="99"/>
      <c r="OXU18" s="99"/>
      <c r="OXV18" s="99"/>
      <c r="OXW18" s="99"/>
      <c r="OXX18" s="99"/>
      <c r="OXY18" s="99"/>
      <c r="OXZ18" s="99"/>
      <c r="OYA18" s="99"/>
      <c r="OYB18" s="99"/>
      <c r="OYC18" s="99"/>
      <c r="OYD18" s="99"/>
      <c r="OYE18" s="99"/>
      <c r="OYF18" s="99"/>
      <c r="OYG18" s="99"/>
      <c r="OYH18" s="99"/>
      <c r="OYI18" s="99"/>
      <c r="OYJ18" s="99"/>
      <c r="OYK18" s="99"/>
      <c r="OYL18" s="99"/>
      <c r="OYM18" s="99"/>
      <c r="OYN18" s="99"/>
      <c r="OYO18" s="99"/>
      <c r="OYP18" s="99"/>
      <c r="OYQ18" s="99"/>
      <c r="OYR18" s="99"/>
      <c r="OYS18" s="99"/>
      <c r="OYT18" s="99"/>
      <c r="OYU18" s="99"/>
      <c r="OYV18" s="99"/>
      <c r="OYW18" s="99"/>
      <c r="OYX18" s="99"/>
      <c r="OYY18" s="99"/>
      <c r="OYZ18" s="99"/>
      <c r="OZA18" s="99"/>
      <c r="OZB18" s="99"/>
      <c r="OZC18" s="99"/>
      <c r="OZD18" s="99"/>
      <c r="OZE18" s="99"/>
      <c r="OZF18" s="99"/>
      <c r="OZG18" s="99"/>
      <c r="OZH18" s="99"/>
      <c r="OZI18" s="99"/>
      <c r="OZJ18" s="99"/>
      <c r="OZK18" s="99"/>
      <c r="OZL18" s="99"/>
      <c r="OZM18" s="99"/>
      <c r="OZN18" s="99"/>
      <c r="OZO18" s="99"/>
      <c r="OZP18" s="99"/>
      <c r="OZQ18" s="99"/>
      <c r="OZR18" s="99"/>
      <c r="OZS18" s="99"/>
      <c r="OZT18" s="99"/>
      <c r="OZU18" s="99"/>
      <c r="OZV18" s="99"/>
      <c r="OZW18" s="99"/>
      <c r="OZX18" s="99"/>
      <c r="OZY18" s="99"/>
      <c r="OZZ18" s="99"/>
      <c r="PAA18" s="99"/>
      <c r="PAB18" s="99"/>
      <c r="PAC18" s="99"/>
      <c r="PAD18" s="99"/>
      <c r="PAE18" s="99"/>
      <c r="PAF18" s="99"/>
      <c r="PAG18" s="99"/>
      <c r="PAH18" s="99"/>
      <c r="PAI18" s="99"/>
      <c r="PAJ18" s="99"/>
      <c r="PAK18" s="99"/>
      <c r="PAL18" s="99"/>
      <c r="PAM18" s="99"/>
      <c r="PAN18" s="99"/>
      <c r="PAO18" s="99"/>
      <c r="PAP18" s="99"/>
      <c r="PAQ18" s="99"/>
      <c r="PAR18" s="99"/>
      <c r="PAS18" s="99"/>
      <c r="PAT18" s="99"/>
      <c r="PAU18" s="99"/>
      <c r="PAV18" s="99"/>
      <c r="PAW18" s="99"/>
      <c r="PAX18" s="99"/>
      <c r="PAY18" s="99"/>
      <c r="PAZ18" s="99"/>
      <c r="PBA18" s="99"/>
      <c r="PBB18" s="99"/>
      <c r="PBC18" s="99"/>
      <c r="PBD18" s="99"/>
      <c r="PBE18" s="99"/>
      <c r="PBF18" s="99"/>
      <c r="PBG18" s="99"/>
      <c r="PBH18" s="99"/>
      <c r="PBI18" s="99"/>
      <c r="PBJ18" s="99"/>
      <c r="PBK18" s="99"/>
      <c r="PBL18" s="99"/>
      <c r="PBM18" s="99"/>
      <c r="PBN18" s="99"/>
      <c r="PBO18" s="99"/>
      <c r="PBP18" s="99"/>
      <c r="PBQ18" s="99"/>
      <c r="PBR18" s="99"/>
      <c r="PBS18" s="99"/>
      <c r="PBT18" s="99"/>
      <c r="PBU18" s="99"/>
      <c r="PBV18" s="99"/>
      <c r="PBW18" s="99"/>
      <c r="PBX18" s="99"/>
      <c r="PBY18" s="99"/>
      <c r="PBZ18" s="99"/>
      <c r="PCA18" s="99"/>
      <c r="PCB18" s="99"/>
      <c r="PCC18" s="99"/>
      <c r="PCD18" s="99"/>
      <c r="PCE18" s="99"/>
      <c r="PCF18" s="99"/>
      <c r="PCG18" s="99"/>
      <c r="PCH18" s="99"/>
      <c r="PCI18" s="99"/>
      <c r="PCJ18" s="99"/>
      <c r="PCK18" s="99"/>
      <c r="PCL18" s="99"/>
      <c r="PCM18" s="99"/>
      <c r="PCN18" s="99"/>
      <c r="PCO18" s="99"/>
      <c r="PCP18" s="99"/>
      <c r="PCQ18" s="99"/>
      <c r="PCR18" s="99"/>
      <c r="PCS18" s="99"/>
      <c r="PCT18" s="99"/>
      <c r="PCU18" s="99"/>
      <c r="PCV18" s="99"/>
      <c r="PCW18" s="99"/>
      <c r="PCX18" s="99"/>
      <c r="PCY18" s="99"/>
      <c r="PCZ18" s="99"/>
      <c r="PDA18" s="99"/>
      <c r="PDB18" s="99"/>
      <c r="PDC18" s="99"/>
      <c r="PDD18" s="99"/>
      <c r="PDE18" s="99"/>
      <c r="PDF18" s="99"/>
      <c r="PDG18" s="99"/>
      <c r="PDH18" s="99"/>
      <c r="PDI18" s="99"/>
      <c r="PDJ18" s="99"/>
      <c r="PDK18" s="99"/>
      <c r="PDL18" s="99"/>
      <c r="PDM18" s="99"/>
      <c r="PDN18" s="99"/>
      <c r="PDO18" s="99"/>
      <c r="PDP18" s="99"/>
      <c r="PDQ18" s="99"/>
      <c r="PDR18" s="99"/>
      <c r="PDS18" s="99"/>
      <c r="PDT18" s="99"/>
      <c r="PDU18" s="99"/>
      <c r="PDV18" s="99"/>
      <c r="PDW18" s="99"/>
      <c r="PDX18" s="99"/>
      <c r="PDY18" s="99"/>
      <c r="PDZ18" s="99"/>
      <c r="PEA18" s="99"/>
      <c r="PEB18" s="99"/>
      <c r="PEC18" s="99"/>
      <c r="PED18" s="99"/>
      <c r="PEE18" s="99"/>
      <c r="PEF18" s="99"/>
      <c r="PEG18" s="99"/>
      <c r="PEH18" s="99"/>
      <c r="PEI18" s="99"/>
      <c r="PEJ18" s="99"/>
      <c r="PEK18" s="99"/>
      <c r="PEL18" s="99"/>
      <c r="PEM18" s="99"/>
      <c r="PEN18" s="99"/>
      <c r="PEO18" s="99"/>
      <c r="PEP18" s="99"/>
      <c r="PEQ18" s="99"/>
      <c r="PER18" s="99"/>
      <c r="PES18" s="99"/>
      <c r="PET18" s="99"/>
      <c r="PEU18" s="99"/>
      <c r="PEV18" s="99"/>
      <c r="PEW18" s="99"/>
      <c r="PEX18" s="99"/>
      <c r="PEY18" s="99"/>
      <c r="PEZ18" s="99"/>
      <c r="PFA18" s="99"/>
      <c r="PFB18" s="99"/>
      <c r="PFC18" s="99"/>
      <c r="PFD18" s="99"/>
      <c r="PFE18" s="99"/>
      <c r="PFF18" s="99"/>
      <c r="PFG18" s="99"/>
      <c r="PFH18" s="99"/>
      <c r="PFI18" s="99"/>
      <c r="PFJ18" s="99"/>
      <c r="PFK18" s="99"/>
      <c r="PFL18" s="99"/>
      <c r="PFM18" s="99"/>
      <c r="PFN18" s="99"/>
      <c r="PFO18" s="99"/>
      <c r="PFP18" s="99"/>
      <c r="PFQ18" s="99"/>
      <c r="PFR18" s="99"/>
      <c r="PFS18" s="99"/>
      <c r="PFT18" s="99"/>
      <c r="PFU18" s="99"/>
      <c r="PFV18" s="99"/>
      <c r="PFW18" s="99"/>
      <c r="PFX18" s="99"/>
      <c r="PFY18" s="99"/>
      <c r="PFZ18" s="99"/>
      <c r="PGA18" s="99"/>
      <c r="PGB18" s="99"/>
      <c r="PGC18" s="99"/>
      <c r="PGD18" s="99"/>
      <c r="PGE18" s="99"/>
      <c r="PGF18" s="99"/>
      <c r="PGG18" s="99"/>
      <c r="PGH18" s="99"/>
      <c r="PGI18" s="99"/>
      <c r="PGJ18" s="99"/>
      <c r="PGK18" s="99"/>
      <c r="PGL18" s="99"/>
      <c r="PGM18" s="99"/>
      <c r="PGN18" s="99"/>
      <c r="PGO18" s="99"/>
      <c r="PGP18" s="99"/>
      <c r="PGQ18" s="99"/>
      <c r="PGR18" s="99"/>
      <c r="PGS18" s="99"/>
      <c r="PGT18" s="99"/>
      <c r="PGU18" s="99"/>
      <c r="PGV18" s="99"/>
      <c r="PGW18" s="99"/>
      <c r="PGX18" s="99"/>
      <c r="PGY18" s="99"/>
      <c r="PGZ18" s="99"/>
      <c r="PHA18" s="99"/>
      <c r="PHB18" s="99"/>
      <c r="PHC18" s="99"/>
      <c r="PHD18" s="99"/>
      <c r="PHE18" s="99"/>
      <c r="PHF18" s="99"/>
      <c r="PHG18" s="99"/>
      <c r="PHH18" s="99"/>
      <c r="PHI18" s="99"/>
      <c r="PHJ18" s="99"/>
      <c r="PHK18" s="99"/>
      <c r="PHL18" s="99"/>
      <c r="PHM18" s="99"/>
      <c r="PHN18" s="99"/>
      <c r="PHO18" s="99"/>
      <c r="PHP18" s="99"/>
      <c r="PHQ18" s="99"/>
      <c r="PHR18" s="99"/>
      <c r="PHS18" s="99"/>
      <c r="PHT18" s="99"/>
      <c r="PHU18" s="99"/>
      <c r="PHV18" s="99"/>
      <c r="PHW18" s="99"/>
      <c r="PHX18" s="99"/>
      <c r="PHY18" s="99"/>
      <c r="PHZ18" s="99"/>
      <c r="PIA18" s="99"/>
      <c r="PIB18" s="99"/>
      <c r="PIC18" s="99"/>
      <c r="PID18" s="99"/>
      <c r="PIE18" s="99"/>
      <c r="PIF18" s="99"/>
      <c r="PIG18" s="99"/>
      <c r="PIH18" s="99"/>
      <c r="PII18" s="99"/>
      <c r="PIJ18" s="99"/>
      <c r="PIK18" s="99"/>
      <c r="PIL18" s="99"/>
      <c r="PIM18" s="99"/>
      <c r="PIN18" s="99"/>
      <c r="PIO18" s="99"/>
      <c r="PIP18" s="99"/>
      <c r="PIQ18" s="99"/>
      <c r="PIR18" s="99"/>
      <c r="PIS18" s="99"/>
      <c r="PIT18" s="99"/>
      <c r="PIU18" s="99"/>
      <c r="PIV18" s="99"/>
      <c r="PIW18" s="99"/>
      <c r="PIX18" s="99"/>
      <c r="PIY18" s="99"/>
      <c r="PIZ18" s="99"/>
      <c r="PJA18" s="99"/>
      <c r="PJB18" s="99"/>
      <c r="PJC18" s="99"/>
      <c r="PJD18" s="99"/>
      <c r="PJE18" s="99"/>
      <c r="PJF18" s="99"/>
      <c r="PJG18" s="99"/>
      <c r="PJH18" s="99"/>
      <c r="PJI18" s="99"/>
      <c r="PJJ18" s="99"/>
      <c r="PJK18" s="99"/>
      <c r="PJL18" s="99"/>
      <c r="PJM18" s="99"/>
      <c r="PJN18" s="99"/>
      <c r="PJO18" s="99"/>
      <c r="PJP18" s="99"/>
      <c r="PJQ18" s="99"/>
      <c r="PJR18" s="99"/>
      <c r="PJS18" s="99"/>
      <c r="PJT18" s="99"/>
      <c r="PJU18" s="99"/>
      <c r="PJV18" s="99"/>
      <c r="PJW18" s="99"/>
      <c r="PJX18" s="99"/>
      <c r="PJY18" s="99"/>
      <c r="PJZ18" s="99"/>
      <c r="PKA18" s="99"/>
      <c r="PKB18" s="99"/>
      <c r="PKC18" s="99"/>
      <c r="PKD18" s="99"/>
      <c r="PKE18" s="99"/>
      <c r="PKF18" s="99"/>
      <c r="PKG18" s="99"/>
      <c r="PKH18" s="99"/>
      <c r="PKI18" s="99"/>
      <c r="PKJ18" s="99"/>
      <c r="PKK18" s="99"/>
      <c r="PKL18" s="99"/>
      <c r="PKM18" s="99"/>
      <c r="PKN18" s="99"/>
      <c r="PKO18" s="99"/>
      <c r="PKP18" s="99"/>
      <c r="PKQ18" s="99"/>
      <c r="PKR18" s="99"/>
      <c r="PKS18" s="99"/>
      <c r="PKT18" s="99"/>
      <c r="PKU18" s="99"/>
      <c r="PKV18" s="99"/>
      <c r="PKW18" s="99"/>
      <c r="PKX18" s="99"/>
      <c r="PKY18" s="99"/>
      <c r="PKZ18" s="99"/>
      <c r="PLA18" s="99"/>
      <c r="PLB18" s="99"/>
      <c r="PLC18" s="99"/>
      <c r="PLD18" s="99"/>
      <c r="PLE18" s="99"/>
      <c r="PLF18" s="99"/>
      <c r="PLG18" s="99"/>
      <c r="PLH18" s="99"/>
      <c r="PLI18" s="99"/>
      <c r="PLJ18" s="99"/>
      <c r="PLK18" s="99"/>
      <c r="PLL18" s="99"/>
      <c r="PLM18" s="99"/>
      <c r="PLN18" s="99"/>
      <c r="PLO18" s="99"/>
      <c r="PLP18" s="99"/>
      <c r="PLQ18" s="99"/>
      <c r="PLR18" s="99"/>
      <c r="PLS18" s="99"/>
      <c r="PLT18" s="99"/>
      <c r="PLU18" s="99"/>
      <c r="PLV18" s="99"/>
      <c r="PLW18" s="99"/>
      <c r="PLX18" s="99"/>
      <c r="PLY18" s="99"/>
      <c r="PLZ18" s="99"/>
      <c r="PMA18" s="99"/>
      <c r="PMB18" s="99"/>
      <c r="PMC18" s="99"/>
      <c r="PMD18" s="99"/>
      <c r="PME18" s="99"/>
      <c r="PMF18" s="99"/>
      <c r="PMG18" s="99"/>
      <c r="PMH18" s="99"/>
      <c r="PMI18" s="99"/>
      <c r="PMJ18" s="99"/>
      <c r="PMK18" s="99"/>
      <c r="PML18" s="99"/>
      <c r="PMM18" s="99"/>
      <c r="PMN18" s="99"/>
      <c r="PMO18" s="99"/>
      <c r="PMP18" s="99"/>
      <c r="PMQ18" s="99"/>
      <c r="PMR18" s="99"/>
      <c r="PMS18" s="99"/>
      <c r="PMT18" s="99"/>
      <c r="PMU18" s="99"/>
      <c r="PMV18" s="99"/>
      <c r="PMW18" s="99"/>
      <c r="PMX18" s="99"/>
      <c r="PMY18" s="99"/>
      <c r="PMZ18" s="99"/>
      <c r="PNA18" s="99"/>
      <c r="PNB18" s="99"/>
      <c r="PNC18" s="99"/>
      <c r="PND18" s="99"/>
      <c r="PNE18" s="99"/>
      <c r="PNF18" s="99"/>
      <c r="PNG18" s="99"/>
      <c r="PNH18" s="99"/>
      <c r="PNI18" s="99"/>
      <c r="PNJ18" s="99"/>
      <c r="PNK18" s="99"/>
      <c r="PNL18" s="99"/>
      <c r="PNM18" s="99"/>
      <c r="PNN18" s="99"/>
      <c r="PNO18" s="99"/>
      <c r="PNP18" s="99"/>
      <c r="PNQ18" s="99"/>
      <c r="PNR18" s="99"/>
      <c r="PNS18" s="99"/>
      <c r="PNT18" s="99"/>
      <c r="PNU18" s="99"/>
      <c r="PNV18" s="99"/>
      <c r="PNW18" s="99"/>
      <c r="PNX18" s="99"/>
      <c r="PNY18" s="99"/>
      <c r="PNZ18" s="99"/>
      <c r="POA18" s="99"/>
      <c r="POB18" s="99"/>
      <c r="POC18" s="99"/>
      <c r="POD18" s="99"/>
      <c r="POE18" s="99"/>
      <c r="POF18" s="99"/>
      <c r="POG18" s="99"/>
      <c r="POH18" s="99"/>
      <c r="POI18" s="99"/>
      <c r="POJ18" s="99"/>
      <c r="POK18" s="99"/>
      <c r="POL18" s="99"/>
      <c r="POM18" s="99"/>
      <c r="PON18" s="99"/>
      <c r="POO18" s="99"/>
      <c r="POP18" s="99"/>
      <c r="POQ18" s="99"/>
      <c r="POR18" s="99"/>
      <c r="POS18" s="99"/>
      <c r="POT18" s="99"/>
      <c r="POU18" s="99"/>
      <c r="POV18" s="99"/>
      <c r="POW18" s="99"/>
      <c r="POX18" s="99"/>
      <c r="POY18" s="99"/>
      <c r="POZ18" s="99"/>
      <c r="PPA18" s="99"/>
      <c r="PPB18" s="99"/>
      <c r="PPC18" s="99"/>
      <c r="PPD18" s="99"/>
      <c r="PPE18" s="99"/>
      <c r="PPF18" s="99"/>
      <c r="PPG18" s="99"/>
      <c r="PPH18" s="99"/>
      <c r="PPI18" s="99"/>
      <c r="PPJ18" s="99"/>
      <c r="PPK18" s="99"/>
      <c r="PPL18" s="99"/>
      <c r="PPM18" s="99"/>
      <c r="PPN18" s="99"/>
      <c r="PPO18" s="99"/>
      <c r="PPP18" s="99"/>
      <c r="PPQ18" s="99"/>
      <c r="PPR18" s="99"/>
      <c r="PPS18" s="99"/>
      <c r="PPT18" s="99"/>
      <c r="PPU18" s="99"/>
      <c r="PPV18" s="99"/>
      <c r="PPW18" s="99"/>
      <c r="PPX18" s="99"/>
      <c r="PPY18" s="99"/>
      <c r="PPZ18" s="99"/>
      <c r="PQA18" s="99"/>
      <c r="PQB18" s="99"/>
      <c r="PQC18" s="99"/>
      <c r="PQD18" s="99"/>
      <c r="PQE18" s="99"/>
      <c r="PQF18" s="99"/>
      <c r="PQG18" s="99"/>
      <c r="PQH18" s="99"/>
      <c r="PQI18" s="99"/>
      <c r="PQJ18" s="99"/>
      <c r="PQK18" s="99"/>
      <c r="PQL18" s="99"/>
      <c r="PQM18" s="99"/>
      <c r="PQN18" s="99"/>
      <c r="PQO18" s="99"/>
      <c r="PQP18" s="99"/>
      <c r="PQQ18" s="99"/>
      <c r="PQR18" s="99"/>
      <c r="PQS18" s="99"/>
      <c r="PQT18" s="99"/>
      <c r="PQU18" s="99"/>
      <c r="PQV18" s="99"/>
      <c r="PQW18" s="99"/>
      <c r="PQX18" s="99"/>
      <c r="PQY18" s="99"/>
      <c r="PQZ18" s="99"/>
      <c r="PRA18" s="99"/>
      <c r="PRB18" s="99"/>
      <c r="PRC18" s="99"/>
      <c r="PRD18" s="99"/>
      <c r="PRE18" s="99"/>
      <c r="PRF18" s="99"/>
      <c r="PRG18" s="99"/>
      <c r="PRH18" s="99"/>
      <c r="PRI18" s="99"/>
      <c r="PRJ18" s="99"/>
      <c r="PRK18" s="99"/>
      <c r="PRL18" s="99"/>
      <c r="PRM18" s="99"/>
      <c r="PRN18" s="99"/>
      <c r="PRO18" s="99"/>
      <c r="PRP18" s="99"/>
      <c r="PRQ18" s="99"/>
      <c r="PRR18" s="99"/>
      <c r="PRS18" s="99"/>
      <c r="PRT18" s="99"/>
      <c r="PRU18" s="99"/>
      <c r="PRV18" s="99"/>
      <c r="PRW18" s="99"/>
      <c r="PRX18" s="99"/>
      <c r="PRY18" s="99"/>
      <c r="PRZ18" s="99"/>
      <c r="PSA18" s="99"/>
      <c r="PSB18" s="99"/>
      <c r="PSC18" s="99"/>
      <c r="PSD18" s="99"/>
      <c r="PSE18" s="99"/>
      <c r="PSF18" s="99"/>
      <c r="PSG18" s="99"/>
      <c r="PSH18" s="99"/>
      <c r="PSI18" s="99"/>
      <c r="PSJ18" s="99"/>
      <c r="PSK18" s="99"/>
      <c r="PSL18" s="99"/>
      <c r="PSM18" s="99"/>
      <c r="PSN18" s="99"/>
      <c r="PSO18" s="99"/>
      <c r="PSP18" s="99"/>
      <c r="PSQ18" s="99"/>
      <c r="PSR18" s="99"/>
      <c r="PSS18" s="99"/>
      <c r="PST18" s="99"/>
      <c r="PSU18" s="99"/>
      <c r="PSV18" s="99"/>
      <c r="PSW18" s="99"/>
      <c r="PSX18" s="99"/>
      <c r="PSY18" s="99"/>
      <c r="PSZ18" s="99"/>
      <c r="PTA18" s="99"/>
      <c r="PTB18" s="99"/>
      <c r="PTC18" s="99"/>
      <c r="PTD18" s="99"/>
      <c r="PTE18" s="99"/>
      <c r="PTF18" s="99"/>
      <c r="PTG18" s="99"/>
      <c r="PTH18" s="99"/>
      <c r="PTI18" s="99"/>
      <c r="PTJ18" s="99"/>
      <c r="PTK18" s="99"/>
      <c r="PTL18" s="99"/>
      <c r="PTM18" s="99"/>
      <c r="PTN18" s="99"/>
      <c r="PTO18" s="99"/>
      <c r="PTP18" s="99"/>
      <c r="PTQ18" s="99"/>
      <c r="PTR18" s="99"/>
      <c r="PTS18" s="99"/>
      <c r="PTT18" s="99"/>
      <c r="PTU18" s="99"/>
      <c r="PTV18" s="99"/>
      <c r="PTW18" s="99"/>
      <c r="PTX18" s="99"/>
      <c r="PTY18" s="99"/>
      <c r="PTZ18" s="99"/>
      <c r="PUA18" s="99"/>
      <c r="PUB18" s="99"/>
      <c r="PUC18" s="99"/>
      <c r="PUD18" s="99"/>
      <c r="PUE18" s="99"/>
      <c r="PUF18" s="99"/>
      <c r="PUG18" s="99"/>
      <c r="PUH18" s="99"/>
      <c r="PUI18" s="99"/>
      <c r="PUJ18" s="99"/>
      <c r="PUK18" s="99"/>
      <c r="PUL18" s="99"/>
      <c r="PUM18" s="99"/>
      <c r="PUN18" s="99"/>
      <c r="PUO18" s="99"/>
      <c r="PUP18" s="99"/>
      <c r="PUQ18" s="99"/>
      <c r="PUR18" s="99"/>
      <c r="PUS18" s="99"/>
      <c r="PUT18" s="99"/>
      <c r="PUU18" s="99"/>
      <c r="PUV18" s="99"/>
      <c r="PUW18" s="99"/>
      <c r="PUX18" s="99"/>
      <c r="PUY18" s="99"/>
      <c r="PUZ18" s="99"/>
      <c r="PVA18" s="99"/>
      <c r="PVB18" s="99"/>
      <c r="PVC18" s="99"/>
      <c r="PVD18" s="99"/>
      <c r="PVE18" s="99"/>
      <c r="PVF18" s="99"/>
      <c r="PVG18" s="99"/>
      <c r="PVH18" s="99"/>
      <c r="PVI18" s="99"/>
      <c r="PVJ18" s="99"/>
      <c r="PVK18" s="99"/>
      <c r="PVL18" s="99"/>
      <c r="PVM18" s="99"/>
      <c r="PVN18" s="99"/>
      <c r="PVO18" s="99"/>
      <c r="PVP18" s="99"/>
      <c r="PVQ18" s="99"/>
      <c r="PVR18" s="99"/>
      <c r="PVS18" s="99"/>
      <c r="PVT18" s="99"/>
      <c r="PVU18" s="99"/>
      <c r="PVV18" s="99"/>
      <c r="PVW18" s="99"/>
      <c r="PVX18" s="99"/>
      <c r="PVY18" s="99"/>
      <c r="PVZ18" s="99"/>
      <c r="PWA18" s="99"/>
      <c r="PWB18" s="99"/>
      <c r="PWC18" s="99"/>
      <c r="PWD18" s="99"/>
      <c r="PWE18" s="99"/>
      <c r="PWF18" s="99"/>
      <c r="PWG18" s="99"/>
      <c r="PWH18" s="99"/>
      <c r="PWI18" s="99"/>
      <c r="PWJ18" s="99"/>
      <c r="PWK18" s="99"/>
      <c r="PWL18" s="99"/>
      <c r="PWM18" s="99"/>
      <c r="PWN18" s="99"/>
      <c r="PWO18" s="99"/>
      <c r="PWP18" s="99"/>
      <c r="PWQ18" s="99"/>
      <c r="PWR18" s="99"/>
      <c r="PWS18" s="99"/>
      <c r="PWT18" s="99"/>
      <c r="PWU18" s="99"/>
      <c r="PWV18" s="99"/>
      <c r="PWW18" s="99"/>
      <c r="PWX18" s="99"/>
      <c r="PWY18" s="99"/>
      <c r="PWZ18" s="99"/>
      <c r="PXA18" s="99"/>
      <c r="PXB18" s="99"/>
      <c r="PXC18" s="99"/>
      <c r="PXD18" s="99"/>
      <c r="PXE18" s="99"/>
      <c r="PXF18" s="99"/>
      <c r="PXG18" s="99"/>
      <c r="PXH18" s="99"/>
      <c r="PXI18" s="99"/>
      <c r="PXJ18" s="99"/>
      <c r="PXK18" s="99"/>
      <c r="PXL18" s="99"/>
      <c r="PXM18" s="99"/>
      <c r="PXN18" s="99"/>
      <c r="PXO18" s="99"/>
      <c r="PXP18" s="99"/>
      <c r="PXQ18" s="99"/>
      <c r="PXR18" s="99"/>
      <c r="PXS18" s="99"/>
      <c r="PXT18" s="99"/>
      <c r="PXU18" s="99"/>
      <c r="PXV18" s="99"/>
      <c r="PXW18" s="99"/>
      <c r="PXX18" s="99"/>
      <c r="PXY18" s="99"/>
      <c r="PXZ18" s="99"/>
      <c r="PYA18" s="99"/>
      <c r="PYB18" s="99"/>
      <c r="PYC18" s="99"/>
      <c r="PYD18" s="99"/>
      <c r="PYE18" s="99"/>
      <c r="PYF18" s="99"/>
      <c r="PYG18" s="99"/>
      <c r="PYH18" s="99"/>
      <c r="PYI18" s="99"/>
      <c r="PYJ18" s="99"/>
      <c r="PYK18" s="99"/>
      <c r="PYL18" s="99"/>
      <c r="PYM18" s="99"/>
      <c r="PYN18" s="99"/>
      <c r="PYO18" s="99"/>
      <c r="PYP18" s="99"/>
      <c r="PYQ18" s="99"/>
      <c r="PYR18" s="99"/>
      <c r="PYS18" s="99"/>
      <c r="PYT18" s="99"/>
      <c r="PYU18" s="99"/>
      <c r="PYV18" s="99"/>
      <c r="PYW18" s="99"/>
      <c r="PYX18" s="99"/>
      <c r="PYY18" s="99"/>
      <c r="PYZ18" s="99"/>
      <c r="PZA18" s="99"/>
      <c r="PZB18" s="99"/>
      <c r="PZC18" s="99"/>
      <c r="PZD18" s="99"/>
      <c r="PZE18" s="99"/>
      <c r="PZF18" s="99"/>
      <c r="PZG18" s="99"/>
      <c r="PZH18" s="99"/>
      <c r="PZI18" s="99"/>
      <c r="PZJ18" s="99"/>
      <c r="PZK18" s="99"/>
      <c r="PZL18" s="99"/>
      <c r="PZM18" s="99"/>
      <c r="PZN18" s="99"/>
      <c r="PZO18" s="99"/>
      <c r="PZP18" s="99"/>
      <c r="PZQ18" s="99"/>
      <c r="PZR18" s="99"/>
      <c r="PZS18" s="99"/>
      <c r="PZT18" s="99"/>
      <c r="PZU18" s="99"/>
      <c r="PZV18" s="99"/>
      <c r="PZW18" s="99"/>
      <c r="PZX18" s="99"/>
      <c r="PZY18" s="99"/>
      <c r="PZZ18" s="99"/>
      <c r="QAA18" s="99"/>
      <c r="QAB18" s="99"/>
      <c r="QAC18" s="99"/>
      <c r="QAD18" s="99"/>
      <c r="QAE18" s="99"/>
      <c r="QAF18" s="99"/>
      <c r="QAG18" s="99"/>
      <c r="QAH18" s="99"/>
      <c r="QAI18" s="99"/>
      <c r="QAJ18" s="99"/>
      <c r="QAK18" s="99"/>
      <c r="QAL18" s="99"/>
      <c r="QAM18" s="99"/>
      <c r="QAN18" s="99"/>
      <c r="QAO18" s="99"/>
      <c r="QAP18" s="99"/>
      <c r="QAQ18" s="99"/>
      <c r="QAR18" s="99"/>
      <c r="QAS18" s="99"/>
      <c r="QAT18" s="99"/>
      <c r="QAU18" s="99"/>
      <c r="QAV18" s="99"/>
      <c r="QAW18" s="99"/>
      <c r="QAX18" s="99"/>
      <c r="QAY18" s="99"/>
      <c r="QAZ18" s="99"/>
    </row>
    <row r="19" spans="1:11544" s="120" customFormat="1" ht="47.25" x14ac:dyDescent="0.25">
      <c r="A19" s="156" t="s">
        <v>92</v>
      </c>
      <c r="B19" s="157" t="s">
        <v>91</v>
      </c>
      <c r="C19" s="156" t="s">
        <v>95</v>
      </c>
      <c r="D19" s="95"/>
      <c r="E19" s="95"/>
      <c r="F19" s="94">
        <f t="shared" ref="F19:F68" si="3">R19</f>
        <v>1637.8876440677966</v>
      </c>
      <c r="G19" s="94">
        <f>G20+G238</f>
        <v>72.645762711864407</v>
      </c>
      <c r="H19" s="94">
        <f>H20+H238</f>
        <v>649.0350576271187</v>
      </c>
      <c r="I19" s="94">
        <f>I20+I238</f>
        <v>916.20682372881333</v>
      </c>
      <c r="J19" s="94"/>
      <c r="K19" s="94">
        <f t="shared" ref="K19:K68" si="4">L19/4.15</f>
        <v>394.67172146211965</v>
      </c>
      <c r="L19" s="94">
        <f t="shared" ref="L19:L82" si="5">R19</f>
        <v>1637.8876440677966</v>
      </c>
      <c r="M19" s="94">
        <f>M20+M238</f>
        <v>155.97881355932205</v>
      </c>
      <c r="N19" s="94">
        <f>N20+N238</f>
        <v>196.24983050847456</v>
      </c>
      <c r="O19" s="94">
        <f>O20+O238</f>
        <v>412.87976271186443</v>
      </c>
      <c r="P19" s="94">
        <f>P20+P238</f>
        <v>413.77584745762709</v>
      </c>
      <c r="Q19" s="94">
        <f>Q20+Q238</f>
        <v>459.00338983050841</v>
      </c>
      <c r="R19" s="94">
        <f>N19+O19+P19+Q19+M19</f>
        <v>1637.8876440677966</v>
      </c>
      <c r="S19" s="36"/>
      <c r="T19" s="36"/>
      <c r="U19" s="125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100"/>
      <c r="BH19" s="100"/>
      <c r="BI19" s="100"/>
      <c r="BJ19" s="37"/>
      <c r="BK19" s="100"/>
      <c r="BL19" s="100"/>
      <c r="BM19" s="100"/>
      <c r="BN19" s="100"/>
      <c r="BO19" s="37"/>
      <c r="BP19" s="100"/>
      <c r="BQ19" s="38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  <c r="MS19" s="99"/>
      <c r="MT19" s="99"/>
      <c r="MU19" s="99"/>
      <c r="MV19" s="99"/>
      <c r="MW19" s="99"/>
      <c r="MX19" s="99"/>
      <c r="MY19" s="99"/>
      <c r="MZ19" s="99"/>
      <c r="NA19" s="99"/>
      <c r="NB19" s="99"/>
      <c r="NC19" s="99"/>
      <c r="ND19" s="99"/>
      <c r="NE19" s="99"/>
      <c r="NF19" s="99"/>
      <c r="NG19" s="99"/>
      <c r="NH19" s="99"/>
      <c r="NI19" s="99"/>
      <c r="NJ19" s="99"/>
      <c r="NK19" s="99"/>
      <c r="NL19" s="99"/>
      <c r="NM19" s="99"/>
      <c r="NN19" s="99"/>
      <c r="NO19" s="99"/>
      <c r="NP19" s="99"/>
      <c r="NQ19" s="99"/>
      <c r="NR19" s="99"/>
      <c r="NS19" s="99"/>
      <c r="NT19" s="99"/>
      <c r="NU19" s="99"/>
      <c r="NV19" s="99"/>
      <c r="NW19" s="99"/>
      <c r="NX19" s="99"/>
      <c r="NY19" s="99"/>
      <c r="NZ19" s="99"/>
      <c r="OA19" s="99"/>
      <c r="OB19" s="99"/>
      <c r="OC19" s="99"/>
      <c r="OD19" s="99"/>
      <c r="OE19" s="99"/>
      <c r="OF19" s="99"/>
      <c r="OG19" s="99"/>
      <c r="OH19" s="99"/>
      <c r="OI19" s="99"/>
      <c r="OJ19" s="99"/>
      <c r="OK19" s="99"/>
      <c r="OL19" s="99"/>
      <c r="OM19" s="99"/>
      <c r="ON19" s="99"/>
      <c r="OO19" s="99"/>
      <c r="OP19" s="99"/>
      <c r="OQ19" s="99"/>
      <c r="OR19" s="99"/>
      <c r="OS19" s="99"/>
      <c r="OT19" s="99"/>
      <c r="OU19" s="99"/>
      <c r="OV19" s="99"/>
      <c r="OW19" s="99"/>
      <c r="OX19" s="99"/>
      <c r="OY19" s="99"/>
      <c r="OZ19" s="99"/>
      <c r="PA19" s="99"/>
      <c r="PB19" s="99"/>
      <c r="PC19" s="99"/>
      <c r="PD19" s="99"/>
      <c r="PE19" s="99"/>
      <c r="PF19" s="99"/>
      <c r="PG19" s="99"/>
      <c r="PH19" s="99"/>
      <c r="PI19" s="99"/>
      <c r="PJ19" s="99"/>
      <c r="PK19" s="99"/>
      <c r="PL19" s="99"/>
      <c r="PM19" s="99"/>
      <c r="PN19" s="99"/>
      <c r="PO19" s="99"/>
      <c r="PP19" s="99"/>
      <c r="PQ19" s="99"/>
      <c r="PR19" s="99"/>
      <c r="PS19" s="99"/>
      <c r="PT19" s="99"/>
      <c r="PU19" s="99"/>
      <c r="PV19" s="99"/>
      <c r="PW19" s="99"/>
      <c r="PX19" s="99"/>
      <c r="PY19" s="99"/>
      <c r="PZ19" s="99"/>
      <c r="QA19" s="99"/>
      <c r="QB19" s="99"/>
      <c r="QC19" s="99"/>
      <c r="QD19" s="99"/>
      <c r="QE19" s="99"/>
      <c r="QF19" s="99"/>
      <c r="QG19" s="99"/>
      <c r="QH19" s="99"/>
      <c r="QI19" s="99"/>
      <c r="QJ19" s="99"/>
      <c r="QK19" s="99"/>
      <c r="QL19" s="99"/>
      <c r="QM19" s="99"/>
      <c r="QN19" s="99"/>
      <c r="QO19" s="99"/>
      <c r="QP19" s="99"/>
      <c r="QQ19" s="99"/>
      <c r="QR19" s="99"/>
      <c r="QS19" s="99"/>
      <c r="QT19" s="99"/>
      <c r="QU19" s="99"/>
      <c r="QV19" s="99"/>
      <c r="QW19" s="99"/>
      <c r="QX19" s="99"/>
      <c r="QY19" s="99"/>
      <c r="QZ19" s="99"/>
      <c r="RA19" s="99"/>
      <c r="RB19" s="99"/>
      <c r="RC19" s="99"/>
      <c r="RD19" s="99"/>
      <c r="RE19" s="99"/>
      <c r="RF19" s="99"/>
      <c r="RG19" s="99"/>
      <c r="RH19" s="99"/>
      <c r="RI19" s="99"/>
      <c r="RJ19" s="99"/>
      <c r="RK19" s="99"/>
      <c r="RL19" s="99"/>
      <c r="RM19" s="99"/>
      <c r="RN19" s="99"/>
      <c r="RO19" s="99"/>
      <c r="RP19" s="99"/>
      <c r="RQ19" s="99"/>
      <c r="RR19" s="99"/>
      <c r="RS19" s="99"/>
      <c r="RT19" s="99"/>
      <c r="RU19" s="99"/>
      <c r="RV19" s="99"/>
      <c r="RW19" s="99"/>
      <c r="RX19" s="99"/>
      <c r="RY19" s="99"/>
      <c r="RZ19" s="99"/>
      <c r="SA19" s="99"/>
      <c r="SB19" s="99"/>
      <c r="SC19" s="99"/>
      <c r="SD19" s="99"/>
      <c r="SE19" s="99"/>
      <c r="SF19" s="99"/>
      <c r="SG19" s="99"/>
      <c r="SH19" s="99"/>
      <c r="SI19" s="99"/>
      <c r="SJ19" s="99"/>
      <c r="SK19" s="99"/>
      <c r="SL19" s="99"/>
      <c r="SM19" s="99"/>
      <c r="SN19" s="99"/>
      <c r="SO19" s="99"/>
      <c r="SP19" s="99"/>
      <c r="SQ19" s="99"/>
      <c r="SR19" s="99"/>
      <c r="SS19" s="99"/>
      <c r="ST19" s="99"/>
      <c r="SU19" s="99"/>
      <c r="SV19" s="99"/>
      <c r="SW19" s="99"/>
      <c r="SX19" s="99"/>
      <c r="SY19" s="99"/>
      <c r="SZ19" s="99"/>
      <c r="TA19" s="99"/>
      <c r="TB19" s="99"/>
      <c r="TC19" s="99"/>
      <c r="TD19" s="99"/>
      <c r="TE19" s="99"/>
      <c r="TF19" s="99"/>
      <c r="TG19" s="99"/>
      <c r="TH19" s="99"/>
      <c r="TI19" s="99"/>
      <c r="TJ19" s="99"/>
      <c r="TK19" s="99"/>
      <c r="TL19" s="99"/>
      <c r="TM19" s="99"/>
      <c r="TN19" s="99"/>
      <c r="TO19" s="99"/>
      <c r="TP19" s="99"/>
      <c r="TQ19" s="99"/>
      <c r="TR19" s="99"/>
      <c r="TS19" s="99"/>
      <c r="TT19" s="99"/>
      <c r="TU19" s="99"/>
      <c r="TV19" s="99"/>
      <c r="TW19" s="99"/>
      <c r="TX19" s="99"/>
      <c r="TY19" s="99"/>
      <c r="TZ19" s="99"/>
      <c r="UA19" s="99"/>
      <c r="UB19" s="99"/>
      <c r="UC19" s="99"/>
      <c r="UD19" s="99"/>
      <c r="UE19" s="99"/>
      <c r="UF19" s="99"/>
      <c r="UG19" s="99"/>
      <c r="UH19" s="99"/>
      <c r="UI19" s="99"/>
      <c r="UJ19" s="99"/>
      <c r="UK19" s="99"/>
      <c r="UL19" s="99"/>
      <c r="UM19" s="99"/>
      <c r="UN19" s="99"/>
      <c r="UO19" s="99"/>
      <c r="UP19" s="99"/>
      <c r="UQ19" s="99"/>
      <c r="UR19" s="99"/>
      <c r="US19" s="99"/>
      <c r="UT19" s="99"/>
      <c r="UU19" s="99"/>
      <c r="UV19" s="99"/>
      <c r="UW19" s="99"/>
      <c r="UX19" s="99"/>
      <c r="UY19" s="99"/>
      <c r="UZ19" s="99"/>
      <c r="VA19" s="99"/>
      <c r="VB19" s="99"/>
      <c r="VC19" s="99"/>
      <c r="VD19" s="99"/>
      <c r="VE19" s="99"/>
      <c r="VF19" s="99"/>
      <c r="VG19" s="99"/>
      <c r="VH19" s="99"/>
      <c r="VI19" s="99"/>
      <c r="VJ19" s="99"/>
      <c r="VK19" s="99"/>
      <c r="VL19" s="99"/>
      <c r="VM19" s="99"/>
      <c r="VN19" s="99"/>
      <c r="VO19" s="99"/>
      <c r="VP19" s="99"/>
      <c r="VQ19" s="99"/>
      <c r="VR19" s="99"/>
      <c r="VS19" s="99"/>
      <c r="VT19" s="99"/>
      <c r="VU19" s="99"/>
      <c r="VV19" s="99"/>
      <c r="VW19" s="99"/>
      <c r="VX19" s="99"/>
      <c r="VY19" s="99"/>
      <c r="VZ19" s="99"/>
      <c r="WA19" s="99"/>
      <c r="WB19" s="99"/>
      <c r="WC19" s="99"/>
      <c r="WD19" s="99"/>
      <c r="WE19" s="99"/>
      <c r="WF19" s="99"/>
      <c r="WG19" s="99"/>
      <c r="WH19" s="99"/>
      <c r="WI19" s="99"/>
      <c r="WJ19" s="99"/>
      <c r="WK19" s="99"/>
      <c r="WL19" s="99"/>
      <c r="WM19" s="99"/>
      <c r="WN19" s="99"/>
      <c r="WO19" s="99"/>
      <c r="WP19" s="99"/>
      <c r="WQ19" s="99"/>
      <c r="WR19" s="99"/>
      <c r="WS19" s="99"/>
      <c r="WT19" s="99"/>
      <c r="WU19" s="99"/>
      <c r="WV19" s="99"/>
      <c r="WW19" s="99"/>
      <c r="WX19" s="99"/>
      <c r="WY19" s="99"/>
      <c r="WZ19" s="99"/>
      <c r="XA19" s="99"/>
      <c r="XB19" s="99"/>
      <c r="XC19" s="99"/>
      <c r="XD19" s="99"/>
      <c r="XE19" s="99"/>
      <c r="XF19" s="99"/>
      <c r="XG19" s="99"/>
      <c r="XH19" s="99"/>
      <c r="XI19" s="99"/>
      <c r="XJ19" s="99"/>
      <c r="XK19" s="99"/>
      <c r="XL19" s="99"/>
      <c r="XM19" s="99"/>
      <c r="XN19" s="99"/>
      <c r="XO19" s="99"/>
      <c r="XP19" s="99"/>
      <c r="XQ19" s="99"/>
      <c r="XR19" s="99"/>
      <c r="XS19" s="99"/>
      <c r="XT19" s="99"/>
      <c r="XU19" s="99"/>
      <c r="XV19" s="99"/>
      <c r="XW19" s="99"/>
      <c r="XX19" s="99"/>
      <c r="XY19" s="99"/>
      <c r="XZ19" s="99"/>
      <c r="YA19" s="99"/>
      <c r="YB19" s="99"/>
      <c r="YC19" s="99"/>
      <c r="YD19" s="99"/>
      <c r="YE19" s="99"/>
      <c r="YF19" s="99"/>
      <c r="YG19" s="99"/>
      <c r="YH19" s="99"/>
      <c r="YI19" s="99"/>
      <c r="YJ19" s="99"/>
      <c r="YK19" s="99"/>
      <c r="YL19" s="99"/>
      <c r="YM19" s="99"/>
      <c r="YN19" s="99"/>
      <c r="YO19" s="99"/>
      <c r="YP19" s="99"/>
      <c r="YQ19" s="99"/>
      <c r="YR19" s="99"/>
      <c r="YS19" s="99"/>
      <c r="YT19" s="99"/>
      <c r="YU19" s="99"/>
      <c r="YV19" s="99"/>
      <c r="YW19" s="99"/>
      <c r="YX19" s="99"/>
      <c r="YY19" s="99"/>
      <c r="YZ19" s="99"/>
      <c r="ZA19" s="99"/>
      <c r="ZB19" s="99"/>
      <c r="ZC19" s="99"/>
      <c r="ZD19" s="99"/>
      <c r="ZE19" s="99"/>
      <c r="ZF19" s="99"/>
      <c r="ZG19" s="99"/>
      <c r="ZH19" s="99"/>
      <c r="ZI19" s="99"/>
      <c r="ZJ19" s="99"/>
      <c r="ZK19" s="99"/>
      <c r="ZL19" s="99"/>
      <c r="ZM19" s="99"/>
      <c r="ZN19" s="99"/>
      <c r="ZO19" s="99"/>
      <c r="ZP19" s="99"/>
      <c r="ZQ19" s="99"/>
      <c r="ZR19" s="99"/>
      <c r="ZS19" s="99"/>
      <c r="ZT19" s="99"/>
      <c r="ZU19" s="99"/>
      <c r="ZV19" s="99"/>
      <c r="ZW19" s="99"/>
      <c r="ZX19" s="99"/>
      <c r="ZY19" s="99"/>
      <c r="ZZ19" s="99"/>
      <c r="AAA19" s="99"/>
      <c r="AAB19" s="99"/>
      <c r="AAC19" s="99"/>
      <c r="AAD19" s="99"/>
      <c r="AAE19" s="99"/>
      <c r="AAF19" s="99"/>
      <c r="AAG19" s="99"/>
      <c r="AAH19" s="99"/>
      <c r="AAI19" s="99"/>
      <c r="AAJ19" s="99"/>
      <c r="AAK19" s="99"/>
      <c r="AAL19" s="99"/>
      <c r="AAM19" s="99"/>
      <c r="AAN19" s="99"/>
      <c r="AAO19" s="99"/>
      <c r="AAP19" s="99"/>
      <c r="AAQ19" s="99"/>
      <c r="AAR19" s="99"/>
      <c r="AAS19" s="99"/>
      <c r="AAT19" s="99"/>
      <c r="AAU19" s="99"/>
      <c r="AAV19" s="99"/>
      <c r="AAW19" s="99"/>
      <c r="AAX19" s="99"/>
      <c r="AAY19" s="99"/>
      <c r="AAZ19" s="99"/>
      <c r="ABA19" s="99"/>
      <c r="ABB19" s="99"/>
      <c r="ABC19" s="99"/>
      <c r="ABD19" s="99"/>
      <c r="ABE19" s="99"/>
      <c r="ABF19" s="99"/>
      <c r="ABG19" s="99"/>
      <c r="ABH19" s="99"/>
      <c r="ABI19" s="99"/>
      <c r="ABJ19" s="99"/>
      <c r="ABK19" s="99"/>
      <c r="ABL19" s="99"/>
      <c r="ABM19" s="99"/>
      <c r="ABN19" s="99"/>
      <c r="ABO19" s="99"/>
      <c r="ABP19" s="99"/>
      <c r="ABQ19" s="99"/>
      <c r="ABR19" s="99"/>
      <c r="ABS19" s="99"/>
      <c r="ABT19" s="99"/>
      <c r="ABU19" s="99"/>
      <c r="ABV19" s="99"/>
      <c r="ABW19" s="99"/>
      <c r="ABX19" s="99"/>
      <c r="ABY19" s="99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99"/>
      <c r="AFE19" s="99"/>
      <c r="AFF19" s="99"/>
      <c r="AFG19" s="99"/>
      <c r="AFH19" s="99"/>
      <c r="AFI19" s="99"/>
      <c r="AFJ19" s="99"/>
      <c r="AFK19" s="99"/>
      <c r="AFL19" s="99"/>
      <c r="AFM19" s="99"/>
      <c r="AFN19" s="99"/>
      <c r="AFO19" s="99"/>
      <c r="AFP19" s="99"/>
      <c r="AFQ19" s="99"/>
      <c r="AFR19" s="99"/>
      <c r="AFS19" s="99"/>
      <c r="AFT19" s="99"/>
      <c r="AFU19" s="99"/>
      <c r="AFV19" s="99"/>
      <c r="AFW19" s="99"/>
      <c r="AFX19" s="99"/>
      <c r="AFY19" s="99"/>
      <c r="AFZ19" s="99"/>
      <c r="AGA19" s="99"/>
      <c r="AGB19" s="99"/>
      <c r="AGC19" s="99"/>
      <c r="AGD19" s="99"/>
      <c r="AGE19" s="99"/>
      <c r="AGF19" s="99"/>
      <c r="AGG19" s="99"/>
      <c r="AGH19" s="99"/>
      <c r="AGI19" s="99"/>
      <c r="AGJ19" s="99"/>
      <c r="AGK19" s="99"/>
      <c r="AGL19" s="99"/>
      <c r="AGM19" s="99"/>
      <c r="AGN19" s="99"/>
      <c r="AGO19" s="99"/>
      <c r="AGP19" s="99"/>
      <c r="AGQ19" s="99"/>
      <c r="AGR19" s="99"/>
      <c r="AGS19" s="99"/>
      <c r="AGT19" s="99"/>
      <c r="AGU19" s="99"/>
      <c r="AGV19" s="99"/>
      <c r="AGW19" s="99"/>
      <c r="AGX19" s="99"/>
      <c r="AGY19" s="99"/>
      <c r="AGZ19" s="99"/>
      <c r="AHA19" s="99"/>
      <c r="AHB19" s="99"/>
      <c r="AHC19" s="99"/>
      <c r="AHD19" s="99"/>
      <c r="AHE19" s="99"/>
      <c r="AHF19" s="99"/>
      <c r="AHG19" s="99"/>
      <c r="AHH19" s="99"/>
      <c r="AHI19" s="99"/>
      <c r="AHJ19" s="99"/>
      <c r="AHK19" s="99"/>
      <c r="AHL19" s="99"/>
      <c r="AHM19" s="99"/>
      <c r="AHN19" s="99"/>
      <c r="AHO19" s="99"/>
      <c r="AHP19" s="99"/>
      <c r="AHQ19" s="99"/>
      <c r="AHR19" s="99"/>
      <c r="AHS19" s="99"/>
      <c r="AHT19" s="99"/>
      <c r="AHU19" s="99"/>
      <c r="AHV19" s="99"/>
      <c r="AHW19" s="99"/>
      <c r="AHX19" s="99"/>
      <c r="AHY19" s="99"/>
      <c r="AHZ19" s="99"/>
      <c r="AIA19" s="99"/>
      <c r="AIB19" s="99"/>
      <c r="AIC19" s="99"/>
      <c r="AID19" s="99"/>
      <c r="AIE19" s="99"/>
      <c r="AIF19" s="99"/>
      <c r="AIG19" s="99"/>
      <c r="AIH19" s="99"/>
      <c r="AII19" s="99"/>
      <c r="AIJ19" s="99"/>
      <c r="AIK19" s="99"/>
      <c r="AIL19" s="99"/>
      <c r="AIM19" s="99"/>
      <c r="AIN19" s="99"/>
      <c r="AIO19" s="99"/>
      <c r="AIP19" s="99"/>
      <c r="AIQ19" s="99"/>
      <c r="AIR19" s="99"/>
      <c r="AIS19" s="99"/>
      <c r="AIT19" s="99"/>
      <c r="AIU19" s="99"/>
      <c r="AIV19" s="99"/>
      <c r="AIW19" s="99"/>
      <c r="AIX19" s="99"/>
      <c r="AIY19" s="99"/>
      <c r="AIZ19" s="99"/>
      <c r="AJA19" s="99"/>
      <c r="AJB19" s="99"/>
      <c r="AJC19" s="99"/>
      <c r="AJD19" s="99"/>
      <c r="AJE19" s="99"/>
      <c r="AJF19" s="99"/>
      <c r="AJG19" s="99"/>
      <c r="AJH19" s="99"/>
      <c r="AJI19" s="99"/>
      <c r="AJJ19" s="99"/>
      <c r="AJK19" s="99"/>
      <c r="AJL19" s="99"/>
      <c r="AJM19" s="99"/>
      <c r="AJN19" s="99"/>
      <c r="AJO19" s="99"/>
      <c r="AJP19" s="99"/>
      <c r="AJQ19" s="99"/>
      <c r="AJR19" s="99"/>
      <c r="AJS19" s="99"/>
      <c r="AJT19" s="99"/>
      <c r="AJU19" s="99"/>
      <c r="AJV19" s="99"/>
      <c r="AJW19" s="99"/>
      <c r="AJX19" s="99"/>
      <c r="AJY19" s="99"/>
      <c r="AJZ19" s="99"/>
      <c r="AKA19" s="99"/>
      <c r="AKB19" s="99"/>
      <c r="AKC19" s="99"/>
      <c r="AKD19" s="99"/>
      <c r="AKE19" s="99"/>
      <c r="AKF19" s="99"/>
      <c r="AKG19" s="99"/>
      <c r="AKH19" s="99"/>
      <c r="AKI19" s="99"/>
      <c r="AKJ19" s="99"/>
      <c r="AKK19" s="99"/>
      <c r="AKL19" s="99"/>
      <c r="AKM19" s="99"/>
      <c r="AKN19" s="99"/>
      <c r="AKO19" s="99"/>
      <c r="AKP19" s="99"/>
      <c r="AKQ19" s="99"/>
      <c r="AKR19" s="99"/>
      <c r="AKS19" s="99"/>
      <c r="AKT19" s="99"/>
      <c r="AKU19" s="99"/>
      <c r="AKV19" s="99"/>
      <c r="AKW19" s="99"/>
      <c r="AKX19" s="99"/>
      <c r="AKY19" s="99"/>
      <c r="AKZ19" s="99"/>
      <c r="ALA19" s="99"/>
      <c r="ALB19" s="99"/>
      <c r="ALC19" s="99"/>
      <c r="ALD19" s="99"/>
      <c r="ALE19" s="99"/>
      <c r="ALF19" s="99"/>
      <c r="ALG19" s="99"/>
      <c r="ALH19" s="99"/>
      <c r="ALI19" s="99"/>
      <c r="ALJ19" s="99"/>
      <c r="ALK19" s="99"/>
      <c r="ALL19" s="99"/>
      <c r="ALM19" s="99"/>
      <c r="ALN19" s="99"/>
      <c r="ALO19" s="99"/>
      <c r="ALP19" s="99"/>
      <c r="ALQ19" s="99"/>
      <c r="ALR19" s="99"/>
      <c r="ALS19" s="99"/>
      <c r="ALT19" s="99"/>
      <c r="ALU19" s="99"/>
      <c r="ALV19" s="99"/>
      <c r="ALW19" s="99"/>
      <c r="ALX19" s="99"/>
      <c r="ALY19" s="99"/>
      <c r="ALZ19" s="99"/>
      <c r="AMA19" s="99"/>
      <c r="AMB19" s="99"/>
      <c r="AMC19" s="99"/>
      <c r="AMD19" s="99"/>
      <c r="AME19" s="99"/>
      <c r="AMF19" s="99"/>
      <c r="AMG19" s="99"/>
      <c r="AMH19" s="99"/>
      <c r="AMI19" s="99"/>
      <c r="AMJ19" s="99"/>
      <c r="AMK19" s="99"/>
      <c r="AML19" s="99"/>
      <c r="AMM19" s="99"/>
      <c r="AMN19" s="99"/>
      <c r="AMO19" s="99"/>
      <c r="AMP19" s="99"/>
      <c r="AMQ19" s="99"/>
      <c r="AMR19" s="99"/>
      <c r="AMS19" s="99"/>
      <c r="AMT19" s="99"/>
      <c r="AMU19" s="99"/>
      <c r="AMV19" s="99"/>
      <c r="AMW19" s="99"/>
      <c r="AMX19" s="99"/>
      <c r="AMY19" s="99"/>
      <c r="AMZ19" s="99"/>
      <c r="ANA19" s="99"/>
      <c r="ANB19" s="99"/>
      <c r="ANC19" s="99"/>
      <c r="AND19" s="99"/>
      <c r="ANE19" s="99"/>
      <c r="ANF19" s="99"/>
      <c r="ANG19" s="99"/>
      <c r="ANH19" s="99"/>
      <c r="ANI19" s="99"/>
      <c r="ANJ19" s="99"/>
      <c r="ANK19" s="99"/>
      <c r="ANL19" s="99"/>
      <c r="ANM19" s="99"/>
      <c r="ANN19" s="99"/>
      <c r="ANO19" s="99"/>
      <c r="ANP19" s="99"/>
      <c r="ANQ19" s="99"/>
      <c r="ANR19" s="99"/>
      <c r="ANS19" s="99"/>
      <c r="ANT19" s="99"/>
      <c r="ANU19" s="99"/>
      <c r="ANV19" s="99"/>
      <c r="ANW19" s="99"/>
      <c r="ANX19" s="99"/>
      <c r="ANY19" s="99"/>
      <c r="ANZ19" s="99"/>
      <c r="AOA19" s="99"/>
      <c r="AOB19" s="99"/>
      <c r="AOC19" s="99"/>
      <c r="AOD19" s="99"/>
      <c r="AOE19" s="99"/>
      <c r="AOF19" s="99"/>
      <c r="AOG19" s="99"/>
      <c r="AOH19" s="99"/>
      <c r="AOI19" s="99"/>
      <c r="AOJ19" s="99"/>
      <c r="AOK19" s="99"/>
      <c r="AOL19" s="99"/>
      <c r="AOM19" s="99"/>
      <c r="AON19" s="99"/>
      <c r="AOO19" s="99"/>
      <c r="AOP19" s="99"/>
      <c r="AOQ19" s="99"/>
      <c r="AOR19" s="99"/>
      <c r="AOS19" s="99"/>
      <c r="AOT19" s="99"/>
      <c r="AOU19" s="99"/>
      <c r="AOV19" s="99"/>
      <c r="AOW19" s="99"/>
      <c r="AOX19" s="99"/>
      <c r="AOY19" s="99"/>
      <c r="AOZ19" s="99"/>
      <c r="APA19" s="99"/>
      <c r="APB19" s="99"/>
      <c r="APC19" s="99"/>
      <c r="APD19" s="99"/>
      <c r="APE19" s="99"/>
      <c r="APF19" s="99"/>
      <c r="APG19" s="99"/>
      <c r="APH19" s="99"/>
      <c r="API19" s="99"/>
      <c r="APJ19" s="99"/>
      <c r="APK19" s="99"/>
      <c r="APL19" s="99"/>
      <c r="APM19" s="99"/>
      <c r="APN19" s="99"/>
      <c r="APO19" s="99"/>
      <c r="APP19" s="99"/>
      <c r="APQ19" s="99"/>
      <c r="APR19" s="99"/>
      <c r="APS19" s="99"/>
      <c r="APT19" s="99"/>
      <c r="APU19" s="99"/>
      <c r="APV19" s="99"/>
      <c r="APW19" s="99"/>
      <c r="APX19" s="99"/>
      <c r="APY19" s="99"/>
      <c r="APZ19" s="99"/>
      <c r="AQA19" s="99"/>
      <c r="AQB19" s="99"/>
      <c r="AQC19" s="99"/>
      <c r="AQD19" s="99"/>
      <c r="AQE19" s="99"/>
      <c r="AQF19" s="99"/>
      <c r="AQG19" s="99"/>
      <c r="AQH19" s="99"/>
      <c r="AQI19" s="99"/>
      <c r="AQJ19" s="99"/>
      <c r="AQK19" s="99"/>
      <c r="AQL19" s="99"/>
      <c r="AQM19" s="99"/>
      <c r="AQN19" s="99"/>
      <c r="AQO19" s="99"/>
      <c r="AQP19" s="99"/>
      <c r="AQQ19" s="99"/>
      <c r="AQR19" s="99"/>
      <c r="AQS19" s="99"/>
      <c r="AQT19" s="99"/>
      <c r="AQU19" s="99"/>
      <c r="AQV19" s="99"/>
      <c r="AQW19" s="99"/>
      <c r="AQX19" s="99"/>
      <c r="AQY19" s="99"/>
      <c r="AQZ19" s="99"/>
      <c r="ARA19" s="99"/>
      <c r="ARB19" s="99"/>
      <c r="ARC19" s="99"/>
      <c r="ARD19" s="99"/>
      <c r="ARE19" s="99"/>
      <c r="ARF19" s="99"/>
      <c r="ARG19" s="99"/>
      <c r="ARH19" s="99"/>
      <c r="ARI19" s="99"/>
      <c r="ARJ19" s="99"/>
      <c r="ARK19" s="99"/>
      <c r="ARL19" s="99"/>
      <c r="ARM19" s="99"/>
      <c r="ARN19" s="99"/>
      <c r="ARO19" s="99"/>
      <c r="ARP19" s="99"/>
      <c r="ARQ19" s="99"/>
      <c r="ARR19" s="99"/>
      <c r="ARS19" s="99"/>
      <c r="ART19" s="99"/>
      <c r="ARU19" s="99"/>
      <c r="ARV19" s="99"/>
      <c r="ARW19" s="99"/>
      <c r="ARX19" s="99"/>
      <c r="ARY19" s="99"/>
      <c r="ARZ19" s="99"/>
      <c r="ASA19" s="99"/>
      <c r="ASB19" s="99"/>
      <c r="ASC19" s="99"/>
      <c r="ASD19" s="99"/>
      <c r="ASE19" s="99"/>
      <c r="ASF19" s="99"/>
      <c r="ASG19" s="99"/>
      <c r="ASH19" s="99"/>
      <c r="ASI19" s="99"/>
      <c r="ASJ19" s="99"/>
      <c r="ASK19" s="99"/>
      <c r="ASL19" s="99"/>
      <c r="ASM19" s="99"/>
      <c r="ASN19" s="99"/>
      <c r="ASO19" s="99"/>
      <c r="ASP19" s="99"/>
      <c r="ASQ19" s="99"/>
      <c r="ASR19" s="99"/>
      <c r="ASS19" s="99"/>
      <c r="AST19" s="99"/>
      <c r="ASU19" s="99"/>
      <c r="ASV19" s="99"/>
      <c r="ASW19" s="99"/>
      <c r="ASX19" s="99"/>
      <c r="ASY19" s="99"/>
      <c r="ASZ19" s="99"/>
      <c r="ATA19" s="99"/>
      <c r="ATB19" s="99"/>
      <c r="ATC19" s="99"/>
      <c r="ATD19" s="99"/>
      <c r="ATE19" s="99"/>
      <c r="ATF19" s="99"/>
      <c r="ATG19" s="99"/>
      <c r="ATH19" s="99"/>
      <c r="ATI19" s="99"/>
      <c r="ATJ19" s="99"/>
      <c r="ATK19" s="99"/>
      <c r="ATL19" s="99"/>
      <c r="ATM19" s="99"/>
      <c r="ATN19" s="99"/>
      <c r="ATO19" s="99"/>
      <c r="ATP19" s="99"/>
      <c r="ATQ19" s="99"/>
      <c r="ATR19" s="99"/>
      <c r="ATS19" s="99"/>
      <c r="ATT19" s="99"/>
      <c r="ATU19" s="99"/>
      <c r="ATV19" s="99"/>
      <c r="ATW19" s="99"/>
      <c r="ATX19" s="99"/>
      <c r="ATY19" s="99"/>
      <c r="ATZ19" s="99"/>
      <c r="AUA19" s="99"/>
      <c r="AUB19" s="99"/>
      <c r="AUC19" s="99"/>
      <c r="AUD19" s="99"/>
      <c r="AUE19" s="99"/>
      <c r="AUF19" s="99"/>
      <c r="AUG19" s="99"/>
      <c r="AUH19" s="99"/>
      <c r="AUI19" s="99"/>
      <c r="AUJ19" s="99"/>
      <c r="AUK19" s="99"/>
      <c r="AUL19" s="99"/>
      <c r="AUM19" s="99"/>
      <c r="AUN19" s="99"/>
      <c r="AUO19" s="99"/>
      <c r="AUP19" s="99"/>
      <c r="AUQ19" s="99"/>
      <c r="AUR19" s="99"/>
      <c r="AUS19" s="99"/>
      <c r="AUT19" s="99"/>
      <c r="AUU19" s="99"/>
      <c r="AUV19" s="99"/>
      <c r="AUW19" s="99"/>
      <c r="AUX19" s="99"/>
      <c r="AUY19" s="99"/>
      <c r="AUZ19" s="99"/>
      <c r="AVA19" s="99"/>
      <c r="AVB19" s="99"/>
      <c r="AVC19" s="99"/>
      <c r="AVD19" s="99"/>
      <c r="AVE19" s="99"/>
      <c r="AVF19" s="99"/>
      <c r="AVG19" s="99"/>
      <c r="AVH19" s="99"/>
      <c r="AVI19" s="99"/>
      <c r="AVJ19" s="99"/>
      <c r="AVK19" s="99"/>
      <c r="AVL19" s="99"/>
      <c r="AVM19" s="99"/>
      <c r="AVN19" s="99"/>
      <c r="AVO19" s="99"/>
      <c r="AVP19" s="99"/>
      <c r="AVQ19" s="99"/>
      <c r="AVR19" s="99"/>
      <c r="AVS19" s="99"/>
      <c r="AVT19" s="99"/>
      <c r="AVU19" s="99"/>
      <c r="AVV19" s="99"/>
      <c r="AVW19" s="99"/>
      <c r="AVX19" s="99"/>
      <c r="AVY19" s="99"/>
      <c r="AVZ19" s="99"/>
      <c r="AWA19" s="99"/>
      <c r="AWB19" s="99"/>
      <c r="AWC19" s="99"/>
      <c r="AWD19" s="99"/>
      <c r="AWE19" s="99"/>
      <c r="AWF19" s="99"/>
      <c r="AWG19" s="99"/>
      <c r="AWH19" s="99"/>
      <c r="AWI19" s="99"/>
      <c r="AWJ19" s="99"/>
      <c r="AWK19" s="99"/>
      <c r="AWL19" s="99"/>
      <c r="AWM19" s="99"/>
      <c r="AWN19" s="99"/>
      <c r="AWO19" s="99"/>
      <c r="AWP19" s="99"/>
      <c r="AWQ19" s="99"/>
      <c r="AWR19" s="99"/>
      <c r="AWS19" s="99"/>
      <c r="AWT19" s="99"/>
      <c r="AWU19" s="99"/>
      <c r="AWV19" s="99"/>
      <c r="AWW19" s="99"/>
      <c r="AWX19" s="99"/>
      <c r="AWY19" s="99"/>
      <c r="AWZ19" s="99"/>
      <c r="AXA19" s="99"/>
      <c r="AXB19" s="99"/>
      <c r="AXC19" s="99"/>
      <c r="AXD19" s="99"/>
      <c r="AXE19" s="99"/>
      <c r="AXF19" s="99"/>
      <c r="AXG19" s="99"/>
      <c r="AXH19" s="99"/>
      <c r="AXI19" s="99"/>
      <c r="AXJ19" s="99"/>
      <c r="AXK19" s="99"/>
      <c r="AXL19" s="99"/>
      <c r="AXM19" s="99"/>
      <c r="AXN19" s="99"/>
      <c r="AXO19" s="99"/>
      <c r="AXP19" s="99"/>
      <c r="AXQ19" s="99"/>
      <c r="AXR19" s="99"/>
      <c r="AXS19" s="99"/>
      <c r="AXT19" s="99"/>
      <c r="AXU19" s="99"/>
      <c r="AXV19" s="99"/>
      <c r="AXW19" s="99"/>
      <c r="AXX19" s="99"/>
      <c r="AXY19" s="99"/>
      <c r="AXZ19" s="99"/>
      <c r="AYA19" s="99"/>
      <c r="AYB19" s="99"/>
      <c r="AYC19" s="99"/>
      <c r="AYD19" s="99"/>
      <c r="AYE19" s="99"/>
      <c r="AYF19" s="99"/>
      <c r="AYG19" s="99"/>
      <c r="AYH19" s="99"/>
      <c r="AYI19" s="99"/>
      <c r="AYJ19" s="99"/>
      <c r="AYK19" s="99"/>
      <c r="AYL19" s="99"/>
      <c r="AYM19" s="99"/>
      <c r="AYN19" s="99"/>
      <c r="AYO19" s="99"/>
      <c r="AYP19" s="99"/>
      <c r="AYQ19" s="99"/>
      <c r="AYR19" s="99"/>
      <c r="AYS19" s="99"/>
      <c r="AYT19" s="99"/>
      <c r="AYU19" s="99"/>
      <c r="AYV19" s="99"/>
      <c r="AYW19" s="99"/>
      <c r="AYX19" s="99"/>
      <c r="AYY19" s="99"/>
      <c r="AYZ19" s="99"/>
      <c r="AZA19" s="99"/>
      <c r="AZB19" s="99"/>
      <c r="AZC19" s="99"/>
      <c r="AZD19" s="99"/>
      <c r="AZE19" s="99"/>
      <c r="AZF19" s="99"/>
      <c r="AZG19" s="99"/>
      <c r="AZH19" s="99"/>
      <c r="AZI19" s="99"/>
      <c r="AZJ19" s="99"/>
      <c r="AZK19" s="99"/>
      <c r="AZL19" s="99"/>
      <c r="AZM19" s="99"/>
      <c r="AZN19" s="99"/>
      <c r="AZO19" s="99"/>
      <c r="AZP19" s="99"/>
      <c r="AZQ19" s="99"/>
      <c r="AZR19" s="99"/>
      <c r="AZS19" s="99"/>
      <c r="AZT19" s="99"/>
      <c r="AZU19" s="99"/>
      <c r="AZV19" s="99"/>
      <c r="AZW19" s="99"/>
      <c r="AZX19" s="99"/>
      <c r="AZY19" s="99"/>
      <c r="AZZ19" s="99"/>
      <c r="BAA19" s="99"/>
      <c r="BAB19" s="99"/>
      <c r="BAC19" s="99"/>
      <c r="BAD19" s="99"/>
      <c r="BAE19" s="99"/>
      <c r="BAF19" s="99"/>
      <c r="BAG19" s="99"/>
      <c r="BAH19" s="99"/>
      <c r="BAI19" s="99"/>
      <c r="BAJ19" s="99"/>
      <c r="BAK19" s="99"/>
      <c r="BAL19" s="99"/>
      <c r="BAM19" s="99"/>
      <c r="BAN19" s="99"/>
      <c r="BAO19" s="99"/>
      <c r="BAP19" s="99"/>
      <c r="BAQ19" s="99"/>
      <c r="BAR19" s="99"/>
      <c r="BAS19" s="99"/>
      <c r="BAT19" s="99"/>
      <c r="BAU19" s="99"/>
      <c r="BAV19" s="99"/>
      <c r="BAW19" s="99"/>
      <c r="BAX19" s="99"/>
      <c r="BAY19" s="99"/>
      <c r="BAZ19" s="99"/>
      <c r="BBA19" s="99"/>
      <c r="BBB19" s="99"/>
      <c r="BBC19" s="99"/>
      <c r="BBD19" s="99"/>
      <c r="BBE19" s="99"/>
      <c r="BBF19" s="99"/>
      <c r="BBG19" s="99"/>
      <c r="BBH19" s="99"/>
      <c r="BBI19" s="99"/>
      <c r="BBJ19" s="99"/>
      <c r="BBK19" s="99"/>
      <c r="BBL19" s="99"/>
      <c r="BBM19" s="99"/>
      <c r="BBN19" s="99"/>
      <c r="BBO19" s="99"/>
      <c r="BBP19" s="99"/>
      <c r="BBQ19" s="99"/>
      <c r="BBR19" s="99"/>
      <c r="BBS19" s="99"/>
      <c r="BBT19" s="99"/>
      <c r="BBU19" s="99"/>
      <c r="BBV19" s="99"/>
      <c r="BBW19" s="99"/>
      <c r="BBX19" s="99"/>
      <c r="BBY19" s="99"/>
      <c r="BBZ19" s="99"/>
      <c r="BCA19" s="99"/>
      <c r="BCB19" s="99"/>
      <c r="BCC19" s="99"/>
      <c r="BCD19" s="99"/>
      <c r="BCE19" s="99"/>
      <c r="BCF19" s="99"/>
      <c r="BCG19" s="99"/>
      <c r="BCH19" s="99"/>
      <c r="BCI19" s="99"/>
      <c r="BCJ19" s="99"/>
      <c r="BCK19" s="99"/>
      <c r="BCL19" s="99"/>
      <c r="BCM19" s="99"/>
      <c r="BCN19" s="99"/>
      <c r="BCO19" s="99"/>
      <c r="BCP19" s="99"/>
      <c r="BCQ19" s="99"/>
      <c r="BCR19" s="99"/>
      <c r="BCS19" s="99"/>
      <c r="BCT19" s="99"/>
      <c r="BCU19" s="99"/>
      <c r="BCV19" s="99"/>
      <c r="BCW19" s="99"/>
      <c r="BCX19" s="99"/>
      <c r="BCY19" s="99"/>
      <c r="BCZ19" s="99"/>
      <c r="BDA19" s="99"/>
      <c r="BDB19" s="99"/>
      <c r="BDC19" s="99"/>
      <c r="BDD19" s="99"/>
      <c r="BDE19" s="99"/>
      <c r="BDF19" s="99"/>
      <c r="BDG19" s="99"/>
      <c r="BDH19" s="99"/>
      <c r="BDI19" s="99"/>
      <c r="BDJ19" s="99"/>
      <c r="BDK19" s="99"/>
      <c r="BDL19" s="99"/>
      <c r="BDM19" s="99"/>
      <c r="BDN19" s="99"/>
      <c r="BDO19" s="99"/>
      <c r="BDP19" s="99"/>
      <c r="BDQ19" s="99"/>
      <c r="BDR19" s="99"/>
      <c r="BDS19" s="99"/>
      <c r="BDT19" s="99"/>
      <c r="BDU19" s="99"/>
      <c r="BDV19" s="99"/>
      <c r="BDW19" s="99"/>
      <c r="BDX19" s="99"/>
      <c r="BDY19" s="99"/>
      <c r="BDZ19" s="99"/>
      <c r="BEA19" s="99"/>
      <c r="BEB19" s="99"/>
      <c r="BEC19" s="99"/>
      <c r="BED19" s="99"/>
      <c r="BEE19" s="99"/>
      <c r="BEF19" s="99"/>
      <c r="BEG19" s="99"/>
      <c r="BEH19" s="99"/>
      <c r="BEI19" s="99"/>
      <c r="BEJ19" s="99"/>
      <c r="BEK19" s="99"/>
      <c r="BEL19" s="99"/>
      <c r="BEM19" s="99"/>
      <c r="BEN19" s="99"/>
      <c r="BEO19" s="99"/>
      <c r="BEP19" s="99"/>
      <c r="BEQ19" s="99"/>
      <c r="BER19" s="99"/>
      <c r="BES19" s="99"/>
      <c r="BET19" s="99"/>
      <c r="BEU19" s="99"/>
      <c r="BEV19" s="99"/>
      <c r="BEW19" s="99"/>
      <c r="BEX19" s="99"/>
      <c r="BEY19" s="99"/>
      <c r="BEZ19" s="99"/>
      <c r="BFA19" s="99"/>
      <c r="BFB19" s="99"/>
      <c r="BFC19" s="99"/>
      <c r="BFD19" s="99"/>
      <c r="BFE19" s="99"/>
      <c r="BFF19" s="99"/>
      <c r="BFG19" s="99"/>
      <c r="BFH19" s="99"/>
      <c r="BFI19" s="99"/>
      <c r="BFJ19" s="99"/>
      <c r="BFK19" s="99"/>
      <c r="BFL19" s="99"/>
      <c r="BFM19" s="99"/>
      <c r="BFN19" s="99"/>
      <c r="BFO19" s="99"/>
      <c r="BFP19" s="99"/>
      <c r="BFQ19" s="99"/>
      <c r="BFR19" s="99"/>
      <c r="BFS19" s="99"/>
      <c r="BFT19" s="99"/>
      <c r="BFU19" s="99"/>
      <c r="BFV19" s="99"/>
      <c r="BFW19" s="99"/>
      <c r="BFX19" s="99"/>
      <c r="BFY19" s="99"/>
      <c r="BFZ19" s="99"/>
      <c r="BGA19" s="99"/>
      <c r="BGB19" s="99"/>
      <c r="BGC19" s="99"/>
      <c r="BGD19" s="99"/>
      <c r="BGE19" s="99"/>
      <c r="BGF19" s="99"/>
      <c r="BGG19" s="99"/>
      <c r="BGH19" s="99"/>
      <c r="BGI19" s="99"/>
      <c r="BGJ19" s="99"/>
      <c r="BGK19" s="99"/>
      <c r="BGL19" s="99"/>
      <c r="BGM19" s="99"/>
      <c r="BGN19" s="99"/>
      <c r="BGO19" s="99"/>
      <c r="BGP19" s="99"/>
      <c r="BGQ19" s="99"/>
      <c r="BGR19" s="99"/>
      <c r="BGS19" s="99"/>
      <c r="BGT19" s="99"/>
      <c r="BGU19" s="99"/>
      <c r="BGV19" s="99"/>
      <c r="BGW19" s="99"/>
      <c r="BGX19" s="99"/>
      <c r="BGY19" s="99"/>
      <c r="BGZ19" s="99"/>
      <c r="BHA19" s="99"/>
      <c r="BHB19" s="99"/>
      <c r="BHC19" s="99"/>
      <c r="BHD19" s="99"/>
      <c r="BHE19" s="99"/>
      <c r="BHF19" s="99"/>
      <c r="BHG19" s="99"/>
      <c r="BHH19" s="99"/>
      <c r="BHI19" s="99"/>
      <c r="BHJ19" s="99"/>
      <c r="BHK19" s="99"/>
      <c r="BHL19" s="99"/>
      <c r="BHM19" s="99"/>
      <c r="BHN19" s="99"/>
      <c r="BHO19" s="99"/>
      <c r="BHP19" s="99"/>
      <c r="BHQ19" s="99"/>
      <c r="BHR19" s="99"/>
      <c r="BHS19" s="99"/>
      <c r="BHT19" s="99"/>
      <c r="BHU19" s="99"/>
      <c r="BHV19" s="99"/>
      <c r="BHW19" s="99"/>
      <c r="BHX19" s="99"/>
      <c r="BHY19" s="99"/>
      <c r="BHZ19" s="99"/>
      <c r="BIA19" s="99"/>
      <c r="BIB19" s="99"/>
      <c r="BIC19" s="99"/>
      <c r="BID19" s="99"/>
      <c r="BIE19" s="99"/>
      <c r="BIF19" s="99"/>
      <c r="BIG19" s="99"/>
      <c r="BIH19" s="99"/>
      <c r="BII19" s="99"/>
      <c r="BIJ19" s="99"/>
      <c r="BIK19" s="99"/>
      <c r="BIL19" s="99"/>
      <c r="BIM19" s="99"/>
      <c r="BIN19" s="99"/>
      <c r="BIO19" s="99"/>
      <c r="BIP19" s="99"/>
      <c r="BIQ19" s="99"/>
      <c r="BIR19" s="99"/>
      <c r="BIS19" s="99"/>
      <c r="BIT19" s="99"/>
      <c r="BIU19" s="99"/>
      <c r="BIV19" s="99"/>
      <c r="BIW19" s="99"/>
      <c r="BIX19" s="99"/>
      <c r="BIY19" s="99"/>
      <c r="BIZ19" s="99"/>
      <c r="BJA19" s="99"/>
      <c r="BJB19" s="99"/>
      <c r="BJC19" s="99"/>
      <c r="BJD19" s="99"/>
      <c r="BJE19" s="99"/>
      <c r="BJF19" s="99"/>
      <c r="BJG19" s="99"/>
      <c r="BJH19" s="99"/>
      <c r="BJI19" s="99"/>
      <c r="BJJ19" s="99"/>
      <c r="BJK19" s="99"/>
      <c r="BJL19" s="99"/>
      <c r="BJM19" s="99"/>
      <c r="BJN19" s="99"/>
      <c r="BJO19" s="99"/>
      <c r="BJP19" s="99"/>
      <c r="BJQ19" s="99"/>
      <c r="BJR19" s="99"/>
      <c r="BJS19" s="99"/>
      <c r="BJT19" s="99"/>
      <c r="BJU19" s="99"/>
      <c r="BJV19" s="99"/>
      <c r="BJW19" s="99"/>
      <c r="BJX19" s="99"/>
      <c r="BJY19" s="99"/>
      <c r="BJZ19" s="99"/>
      <c r="BKA19" s="99"/>
      <c r="BKB19" s="99"/>
      <c r="BKC19" s="99"/>
      <c r="BKD19" s="99"/>
      <c r="BKE19" s="99"/>
      <c r="BKF19" s="99"/>
      <c r="BKG19" s="99"/>
      <c r="BKH19" s="99"/>
      <c r="BKI19" s="99"/>
      <c r="BKJ19" s="99"/>
      <c r="BKK19" s="99"/>
      <c r="BKL19" s="99"/>
      <c r="BKM19" s="99"/>
      <c r="BKN19" s="99"/>
      <c r="BKO19" s="99"/>
      <c r="BKP19" s="99"/>
      <c r="BKQ19" s="99"/>
      <c r="BKR19" s="99"/>
      <c r="BKS19" s="99"/>
      <c r="BKT19" s="99"/>
      <c r="BKU19" s="99"/>
      <c r="BKV19" s="99"/>
      <c r="BKW19" s="99"/>
      <c r="BKX19" s="99"/>
      <c r="BKY19" s="99"/>
      <c r="BKZ19" s="99"/>
      <c r="BLA19" s="99"/>
      <c r="BLB19" s="99"/>
      <c r="BLC19" s="99"/>
      <c r="BLD19" s="99"/>
      <c r="BLE19" s="99"/>
      <c r="BLF19" s="99"/>
      <c r="BLG19" s="99"/>
      <c r="BLH19" s="99"/>
      <c r="BLI19" s="99"/>
      <c r="BLJ19" s="99"/>
      <c r="BLK19" s="99"/>
      <c r="BLL19" s="99"/>
      <c r="BLM19" s="99"/>
      <c r="BLN19" s="99"/>
      <c r="BLO19" s="99"/>
      <c r="BLP19" s="99"/>
      <c r="BLQ19" s="99"/>
      <c r="BLR19" s="99"/>
      <c r="BLS19" s="99"/>
      <c r="BLT19" s="99"/>
      <c r="BLU19" s="99"/>
      <c r="BLV19" s="99"/>
      <c r="BLW19" s="99"/>
      <c r="BLX19" s="99"/>
      <c r="BLY19" s="99"/>
      <c r="BLZ19" s="99"/>
      <c r="BMA19" s="99"/>
      <c r="BMB19" s="99"/>
      <c r="BMC19" s="99"/>
      <c r="BMD19" s="99"/>
      <c r="BME19" s="99"/>
      <c r="BMF19" s="99"/>
      <c r="BMG19" s="99"/>
      <c r="BMH19" s="99"/>
      <c r="BMI19" s="99"/>
      <c r="BMJ19" s="99"/>
      <c r="BMK19" s="99"/>
      <c r="BML19" s="99"/>
      <c r="BMM19" s="99"/>
      <c r="BMN19" s="99"/>
      <c r="BMO19" s="99"/>
      <c r="BMP19" s="99"/>
      <c r="BMQ19" s="99"/>
      <c r="BMR19" s="99"/>
      <c r="BMS19" s="99"/>
      <c r="BMT19" s="99"/>
      <c r="BMU19" s="99"/>
      <c r="BMV19" s="99"/>
      <c r="BMW19" s="99"/>
      <c r="BMX19" s="99"/>
      <c r="BMY19" s="99"/>
      <c r="BMZ19" s="99"/>
      <c r="BNA19" s="99"/>
      <c r="BNB19" s="99"/>
      <c r="BNC19" s="99"/>
      <c r="BND19" s="99"/>
      <c r="BNE19" s="99"/>
      <c r="BNF19" s="99"/>
      <c r="BNG19" s="99"/>
      <c r="BNH19" s="99"/>
      <c r="BNI19" s="99"/>
      <c r="BNJ19" s="99"/>
      <c r="BNK19" s="99"/>
      <c r="BNL19" s="99"/>
      <c r="BNM19" s="99"/>
      <c r="BNN19" s="99"/>
      <c r="BNO19" s="99"/>
      <c r="BNP19" s="99"/>
      <c r="BNQ19" s="99"/>
      <c r="BNR19" s="99"/>
      <c r="BNS19" s="99"/>
      <c r="BNT19" s="99"/>
      <c r="BNU19" s="99"/>
      <c r="BNV19" s="99"/>
      <c r="BNW19" s="99"/>
      <c r="BNX19" s="99"/>
      <c r="BNY19" s="99"/>
      <c r="BNZ19" s="99"/>
      <c r="BOA19" s="99"/>
      <c r="BOB19" s="99"/>
      <c r="BOC19" s="99"/>
      <c r="BOD19" s="99"/>
      <c r="BOE19" s="99"/>
      <c r="BOF19" s="99"/>
      <c r="BOG19" s="99"/>
      <c r="BOH19" s="99"/>
      <c r="BOI19" s="99"/>
      <c r="BOJ19" s="99"/>
      <c r="BOK19" s="99"/>
      <c r="BOL19" s="99"/>
      <c r="BOM19" s="99"/>
      <c r="BON19" s="99"/>
      <c r="BOO19" s="99"/>
      <c r="BOP19" s="99"/>
      <c r="BOQ19" s="99"/>
      <c r="BOR19" s="99"/>
      <c r="BOS19" s="99"/>
      <c r="BOT19" s="99"/>
      <c r="BOU19" s="99"/>
      <c r="BOV19" s="99"/>
      <c r="BOW19" s="99"/>
      <c r="BOX19" s="99"/>
      <c r="BOY19" s="99"/>
      <c r="BOZ19" s="99"/>
      <c r="BPA19" s="99"/>
      <c r="BPB19" s="99"/>
      <c r="BPC19" s="99"/>
      <c r="BPD19" s="99"/>
      <c r="BPE19" s="99"/>
      <c r="BPF19" s="99"/>
      <c r="BPG19" s="99"/>
      <c r="BPH19" s="99"/>
      <c r="BPI19" s="99"/>
      <c r="BPJ19" s="99"/>
      <c r="BPK19" s="99"/>
      <c r="BPL19" s="99"/>
      <c r="BPM19" s="99"/>
      <c r="BPN19" s="99"/>
      <c r="BPO19" s="99"/>
      <c r="BPP19" s="99"/>
      <c r="BPQ19" s="99"/>
      <c r="BPR19" s="99"/>
      <c r="BPS19" s="99"/>
      <c r="BPT19" s="99"/>
      <c r="BPU19" s="99"/>
      <c r="BPV19" s="99"/>
      <c r="BPW19" s="99"/>
      <c r="BPX19" s="99"/>
      <c r="BPY19" s="99"/>
      <c r="BPZ19" s="99"/>
      <c r="BQA19" s="99"/>
      <c r="BQB19" s="99"/>
      <c r="BQC19" s="99"/>
      <c r="BQD19" s="99"/>
      <c r="BQE19" s="99"/>
      <c r="BQF19" s="99"/>
      <c r="BQG19" s="99"/>
      <c r="BQH19" s="99"/>
      <c r="BQI19" s="99"/>
      <c r="BQJ19" s="99"/>
      <c r="BQK19" s="99"/>
      <c r="BQL19" s="99"/>
      <c r="BQM19" s="99"/>
      <c r="BQN19" s="99"/>
      <c r="BQO19" s="99"/>
      <c r="BQP19" s="99"/>
      <c r="BQQ19" s="99"/>
      <c r="BQR19" s="99"/>
      <c r="BQS19" s="99"/>
      <c r="BQT19" s="99"/>
      <c r="BQU19" s="99"/>
      <c r="BQV19" s="99"/>
      <c r="BQW19" s="99"/>
      <c r="BQX19" s="99"/>
      <c r="BQY19" s="99"/>
      <c r="BQZ19" s="99"/>
      <c r="BRA19" s="99"/>
      <c r="BRB19" s="99"/>
      <c r="BRC19" s="99"/>
      <c r="BRD19" s="99"/>
      <c r="BRE19" s="99"/>
      <c r="BRF19" s="99"/>
      <c r="BRG19" s="99"/>
      <c r="BRH19" s="99"/>
      <c r="BRI19" s="99"/>
      <c r="BRJ19" s="99"/>
      <c r="BRK19" s="99"/>
      <c r="BRL19" s="99"/>
      <c r="BRM19" s="99"/>
      <c r="BRN19" s="99"/>
      <c r="BRO19" s="99"/>
      <c r="BRP19" s="99"/>
      <c r="BRQ19" s="99"/>
      <c r="BRR19" s="99"/>
      <c r="BRS19" s="99"/>
      <c r="BRT19" s="99"/>
      <c r="BRU19" s="99"/>
      <c r="BRV19" s="99"/>
      <c r="BRW19" s="99"/>
      <c r="BRX19" s="99"/>
      <c r="BRY19" s="99"/>
      <c r="BRZ19" s="99"/>
      <c r="BSA19" s="99"/>
      <c r="BSB19" s="99"/>
      <c r="BSC19" s="99"/>
      <c r="BSD19" s="99"/>
      <c r="BSE19" s="99"/>
      <c r="BSF19" s="99"/>
      <c r="BSG19" s="99"/>
      <c r="BSH19" s="99"/>
      <c r="BSI19" s="99"/>
      <c r="BSJ19" s="99"/>
      <c r="BSK19" s="99"/>
      <c r="BSL19" s="99"/>
      <c r="BSM19" s="99"/>
      <c r="BSN19" s="99"/>
      <c r="BSO19" s="99"/>
      <c r="BSP19" s="99"/>
      <c r="BSQ19" s="99"/>
      <c r="BSR19" s="99"/>
      <c r="BSS19" s="99"/>
      <c r="BST19" s="99"/>
      <c r="BSU19" s="99"/>
      <c r="BSV19" s="99"/>
      <c r="BSW19" s="99"/>
      <c r="BSX19" s="99"/>
      <c r="BSY19" s="99"/>
      <c r="BSZ19" s="99"/>
      <c r="BTA19" s="99"/>
      <c r="BTB19" s="99"/>
      <c r="BTC19" s="99"/>
      <c r="BTD19" s="99"/>
      <c r="BTE19" s="99"/>
      <c r="BTF19" s="99"/>
      <c r="BTG19" s="99"/>
      <c r="BTH19" s="99"/>
      <c r="BTI19" s="99"/>
      <c r="BTJ19" s="99"/>
      <c r="BTK19" s="99"/>
      <c r="BTL19" s="99"/>
      <c r="BTM19" s="99"/>
      <c r="BTN19" s="99"/>
      <c r="BTO19" s="99"/>
      <c r="BTP19" s="99"/>
      <c r="BTQ19" s="99"/>
      <c r="BTR19" s="99"/>
      <c r="BTS19" s="99"/>
      <c r="BTT19" s="99"/>
      <c r="BTU19" s="99"/>
      <c r="BTV19" s="99"/>
      <c r="BTW19" s="99"/>
      <c r="BTX19" s="99"/>
      <c r="BTY19" s="99"/>
      <c r="BTZ19" s="99"/>
      <c r="BUA19" s="99"/>
      <c r="BUB19" s="99"/>
      <c r="BUC19" s="99"/>
      <c r="BUD19" s="99"/>
      <c r="BUE19" s="99"/>
      <c r="BUF19" s="99"/>
      <c r="BUG19" s="99"/>
      <c r="BUH19" s="99"/>
      <c r="BUI19" s="99"/>
      <c r="BUJ19" s="99"/>
      <c r="BUK19" s="99"/>
      <c r="BUL19" s="99"/>
      <c r="BUM19" s="99"/>
      <c r="BUN19" s="99"/>
      <c r="BUO19" s="99"/>
      <c r="BUP19" s="99"/>
      <c r="BUQ19" s="99"/>
      <c r="BUR19" s="99"/>
      <c r="BUS19" s="99"/>
      <c r="BUT19" s="99"/>
      <c r="BUU19" s="99"/>
      <c r="BUV19" s="99"/>
      <c r="BUW19" s="99"/>
      <c r="BUX19" s="99"/>
      <c r="BUY19" s="99"/>
      <c r="BUZ19" s="99"/>
      <c r="BVA19" s="99"/>
      <c r="BVB19" s="99"/>
      <c r="BVC19" s="99"/>
      <c r="BVD19" s="99"/>
      <c r="BVE19" s="99"/>
      <c r="BVF19" s="99"/>
      <c r="BVG19" s="99"/>
      <c r="BVH19" s="99"/>
      <c r="BVI19" s="99"/>
      <c r="BVJ19" s="99"/>
      <c r="BVK19" s="99"/>
      <c r="BVL19" s="99"/>
      <c r="BVM19" s="99"/>
      <c r="BVN19" s="99"/>
      <c r="BVO19" s="99"/>
      <c r="BVP19" s="99"/>
      <c r="BVQ19" s="99"/>
      <c r="BVR19" s="99"/>
      <c r="BVS19" s="99"/>
      <c r="BVT19" s="99"/>
      <c r="BVU19" s="99"/>
      <c r="BVV19" s="99"/>
      <c r="BVW19" s="99"/>
      <c r="BVX19" s="99"/>
      <c r="BVY19" s="99"/>
      <c r="BVZ19" s="99"/>
      <c r="BWA19" s="99"/>
      <c r="BWB19" s="99"/>
      <c r="BWC19" s="99"/>
      <c r="BWD19" s="99"/>
      <c r="BWE19" s="99"/>
      <c r="BWF19" s="99"/>
      <c r="BWG19" s="99"/>
      <c r="BWH19" s="99"/>
      <c r="BWI19" s="99"/>
      <c r="BWJ19" s="99"/>
      <c r="BWK19" s="99"/>
      <c r="BWL19" s="99"/>
      <c r="BWM19" s="99"/>
      <c r="BWN19" s="99"/>
      <c r="BWO19" s="99"/>
      <c r="BWP19" s="99"/>
      <c r="BWQ19" s="99"/>
      <c r="BWR19" s="99"/>
      <c r="BWS19" s="99"/>
      <c r="BWT19" s="99"/>
      <c r="BWU19" s="99"/>
      <c r="BWV19" s="99"/>
      <c r="BWW19" s="99"/>
      <c r="BWX19" s="99"/>
      <c r="BWY19" s="99"/>
      <c r="BWZ19" s="99"/>
      <c r="BXA19" s="99"/>
      <c r="BXB19" s="99"/>
      <c r="BXC19" s="99"/>
      <c r="BXD19" s="99"/>
      <c r="BXE19" s="99"/>
      <c r="BXF19" s="99"/>
      <c r="BXG19" s="99"/>
      <c r="BXH19" s="99"/>
      <c r="BXI19" s="99"/>
      <c r="BXJ19" s="99"/>
      <c r="BXK19" s="99"/>
      <c r="BXL19" s="99"/>
      <c r="BXM19" s="99"/>
      <c r="BXN19" s="99"/>
      <c r="BXO19" s="99"/>
      <c r="BXP19" s="99"/>
      <c r="BXQ19" s="99"/>
      <c r="BXR19" s="99"/>
      <c r="BXS19" s="99"/>
      <c r="BXT19" s="99"/>
      <c r="BXU19" s="99"/>
      <c r="BXV19" s="99"/>
      <c r="BXW19" s="99"/>
      <c r="BXX19" s="99"/>
      <c r="BXY19" s="99"/>
      <c r="BXZ19" s="99"/>
      <c r="BYA19" s="99"/>
      <c r="BYB19" s="99"/>
      <c r="BYC19" s="99"/>
      <c r="BYD19" s="99"/>
      <c r="BYE19" s="99"/>
      <c r="BYF19" s="99"/>
      <c r="BYG19" s="99"/>
      <c r="BYH19" s="99"/>
      <c r="BYI19" s="99"/>
      <c r="BYJ19" s="99"/>
      <c r="BYK19" s="99"/>
      <c r="BYL19" s="99"/>
      <c r="BYM19" s="99"/>
      <c r="BYN19" s="99"/>
      <c r="BYO19" s="99"/>
      <c r="BYP19" s="99"/>
      <c r="BYQ19" s="99"/>
      <c r="BYR19" s="99"/>
      <c r="BYS19" s="99"/>
      <c r="BYT19" s="99"/>
      <c r="BYU19" s="99"/>
      <c r="BYV19" s="99"/>
      <c r="BYW19" s="99"/>
      <c r="BYX19" s="99"/>
      <c r="BYY19" s="99"/>
      <c r="BYZ19" s="99"/>
      <c r="BZA19" s="99"/>
      <c r="BZB19" s="99"/>
      <c r="BZC19" s="99"/>
      <c r="BZD19" s="99"/>
      <c r="BZE19" s="99"/>
      <c r="BZF19" s="99"/>
      <c r="BZG19" s="99"/>
      <c r="BZH19" s="99"/>
      <c r="BZI19" s="99"/>
      <c r="BZJ19" s="99"/>
      <c r="BZK19" s="99"/>
      <c r="BZL19" s="99"/>
      <c r="BZM19" s="99"/>
      <c r="BZN19" s="99"/>
      <c r="BZO19" s="99"/>
      <c r="BZP19" s="99"/>
      <c r="BZQ19" s="99"/>
      <c r="BZR19" s="99"/>
      <c r="BZS19" s="99"/>
      <c r="BZT19" s="99"/>
      <c r="BZU19" s="99"/>
      <c r="BZV19" s="99"/>
      <c r="BZW19" s="99"/>
      <c r="BZX19" s="99"/>
      <c r="BZY19" s="99"/>
      <c r="BZZ19" s="99"/>
      <c r="CAA19" s="99"/>
      <c r="CAB19" s="99"/>
      <c r="CAC19" s="99"/>
      <c r="CAD19" s="99"/>
      <c r="CAE19" s="99"/>
      <c r="CAF19" s="99"/>
      <c r="CAG19" s="99"/>
      <c r="CAH19" s="99"/>
      <c r="CAI19" s="99"/>
      <c r="CAJ19" s="99"/>
      <c r="CAK19" s="99"/>
      <c r="CAL19" s="99"/>
      <c r="CAM19" s="99"/>
      <c r="CAN19" s="99"/>
      <c r="CAO19" s="99"/>
      <c r="CAP19" s="99"/>
      <c r="CAQ19" s="99"/>
      <c r="CAR19" s="99"/>
      <c r="CAS19" s="99"/>
      <c r="CAT19" s="99"/>
      <c r="CAU19" s="99"/>
      <c r="CAV19" s="99"/>
      <c r="CAW19" s="99"/>
      <c r="CAX19" s="99"/>
      <c r="CAY19" s="99"/>
      <c r="CAZ19" s="99"/>
      <c r="CBA19" s="99"/>
      <c r="CBB19" s="99"/>
      <c r="CBC19" s="99"/>
      <c r="CBD19" s="99"/>
      <c r="CBE19" s="99"/>
      <c r="CBF19" s="99"/>
      <c r="CBG19" s="99"/>
      <c r="CBH19" s="99"/>
      <c r="CBI19" s="99"/>
      <c r="CBJ19" s="99"/>
      <c r="CBK19" s="99"/>
      <c r="CBL19" s="99"/>
      <c r="CBM19" s="99"/>
      <c r="CBN19" s="99"/>
      <c r="CBO19" s="99"/>
      <c r="CBP19" s="99"/>
      <c r="CBQ19" s="99"/>
      <c r="CBR19" s="99"/>
      <c r="CBS19" s="99"/>
      <c r="CBT19" s="99"/>
      <c r="CBU19" s="99"/>
      <c r="CBV19" s="99"/>
      <c r="CBW19" s="99"/>
      <c r="CBX19" s="99"/>
      <c r="CBY19" s="99"/>
      <c r="CBZ19" s="99"/>
      <c r="CCA19" s="99"/>
      <c r="CCB19" s="99"/>
      <c r="CCC19" s="99"/>
      <c r="CCD19" s="99"/>
      <c r="CCE19" s="99"/>
      <c r="CCF19" s="99"/>
      <c r="CCG19" s="99"/>
      <c r="CCH19" s="99"/>
      <c r="CCI19" s="99"/>
      <c r="CCJ19" s="99"/>
      <c r="CCK19" s="99"/>
      <c r="CCL19" s="99"/>
      <c r="CCM19" s="99"/>
      <c r="CCN19" s="99"/>
      <c r="CCO19" s="99"/>
      <c r="CCP19" s="99"/>
      <c r="CCQ19" s="99"/>
      <c r="CCR19" s="99"/>
      <c r="CCS19" s="99"/>
      <c r="CCT19" s="99"/>
      <c r="CCU19" s="99"/>
      <c r="CCV19" s="99"/>
      <c r="CCW19" s="99"/>
      <c r="CCX19" s="99"/>
      <c r="CCY19" s="99"/>
      <c r="CCZ19" s="99"/>
      <c r="CDA19" s="99"/>
      <c r="CDB19" s="99"/>
      <c r="CDC19" s="99"/>
      <c r="CDD19" s="99"/>
      <c r="CDE19" s="99"/>
      <c r="CDF19" s="99"/>
      <c r="CDG19" s="99"/>
      <c r="CDH19" s="99"/>
      <c r="CDI19" s="99"/>
      <c r="CDJ19" s="99"/>
      <c r="CDK19" s="99"/>
      <c r="CDL19" s="99"/>
      <c r="CDM19" s="99"/>
      <c r="CDN19" s="99"/>
      <c r="CDO19" s="99"/>
      <c r="CDP19" s="99"/>
      <c r="CDQ19" s="99"/>
      <c r="CDR19" s="99"/>
      <c r="CDS19" s="99"/>
      <c r="CDT19" s="99"/>
      <c r="CDU19" s="99"/>
      <c r="CDV19" s="99"/>
      <c r="CDW19" s="99"/>
      <c r="CDX19" s="99"/>
      <c r="CDY19" s="99"/>
      <c r="CDZ19" s="99"/>
      <c r="CEA19" s="99"/>
      <c r="CEB19" s="99"/>
      <c r="CEC19" s="99"/>
      <c r="CED19" s="99"/>
      <c r="CEE19" s="99"/>
      <c r="CEF19" s="99"/>
      <c r="CEG19" s="99"/>
      <c r="CEH19" s="99"/>
      <c r="CEI19" s="99"/>
      <c r="CEJ19" s="99"/>
      <c r="CEK19" s="99"/>
      <c r="CEL19" s="99"/>
      <c r="CEM19" s="99"/>
      <c r="CEN19" s="99"/>
      <c r="CEO19" s="99"/>
      <c r="CEP19" s="99"/>
      <c r="CEQ19" s="99"/>
      <c r="CER19" s="99"/>
      <c r="CES19" s="99"/>
      <c r="CET19" s="99"/>
      <c r="CEU19" s="99"/>
      <c r="CEV19" s="99"/>
      <c r="CEW19" s="99"/>
      <c r="CEX19" s="99"/>
      <c r="CEY19" s="99"/>
      <c r="CEZ19" s="99"/>
      <c r="CFA19" s="99"/>
      <c r="CFB19" s="99"/>
      <c r="CFC19" s="99"/>
      <c r="CFD19" s="99"/>
      <c r="CFE19" s="99"/>
      <c r="CFF19" s="99"/>
      <c r="CFG19" s="99"/>
      <c r="CFH19" s="99"/>
      <c r="CFI19" s="99"/>
      <c r="CFJ19" s="99"/>
      <c r="CFK19" s="99"/>
      <c r="CFL19" s="99"/>
      <c r="CFM19" s="99"/>
      <c r="CFN19" s="99"/>
      <c r="CFO19" s="99"/>
      <c r="CFP19" s="99"/>
      <c r="CFQ19" s="99"/>
      <c r="CFR19" s="99"/>
      <c r="CFS19" s="99"/>
      <c r="CFT19" s="99"/>
      <c r="CFU19" s="99"/>
      <c r="CFV19" s="99"/>
      <c r="CFW19" s="99"/>
      <c r="CFX19" s="99"/>
      <c r="CFY19" s="99"/>
      <c r="CFZ19" s="99"/>
      <c r="CGA19" s="99"/>
      <c r="CGB19" s="99"/>
      <c r="CGC19" s="99"/>
      <c r="CGD19" s="99"/>
      <c r="CGE19" s="99"/>
      <c r="CGF19" s="99"/>
      <c r="CGG19" s="99"/>
      <c r="CGH19" s="99"/>
      <c r="CGI19" s="99"/>
      <c r="CGJ19" s="99"/>
      <c r="CGK19" s="99"/>
      <c r="CGL19" s="99"/>
      <c r="CGM19" s="99"/>
      <c r="CGN19" s="99"/>
      <c r="CGO19" s="99"/>
      <c r="CGP19" s="99"/>
      <c r="CGQ19" s="99"/>
      <c r="CGR19" s="99"/>
      <c r="CGS19" s="99"/>
      <c r="CGT19" s="99"/>
      <c r="CGU19" s="99"/>
      <c r="CGV19" s="99"/>
      <c r="CGW19" s="99"/>
      <c r="CGX19" s="99"/>
      <c r="CGY19" s="99"/>
      <c r="CGZ19" s="99"/>
      <c r="CHA19" s="99"/>
      <c r="CHB19" s="99"/>
      <c r="CHC19" s="99"/>
      <c r="CHD19" s="99"/>
      <c r="CHE19" s="99"/>
      <c r="CHF19" s="99"/>
      <c r="CHG19" s="99"/>
      <c r="CHH19" s="99"/>
      <c r="CHI19" s="99"/>
      <c r="CHJ19" s="99"/>
      <c r="CHK19" s="99"/>
      <c r="CHL19" s="99"/>
      <c r="CHM19" s="99"/>
      <c r="CHN19" s="99"/>
      <c r="CHO19" s="99"/>
      <c r="CHP19" s="99"/>
      <c r="CHQ19" s="99"/>
      <c r="CHR19" s="99"/>
      <c r="CHS19" s="99"/>
      <c r="CHT19" s="99"/>
      <c r="CHU19" s="99"/>
      <c r="CHV19" s="99"/>
      <c r="CHW19" s="99"/>
      <c r="CHX19" s="99"/>
      <c r="CHY19" s="99"/>
      <c r="CHZ19" s="99"/>
      <c r="CIA19" s="99"/>
      <c r="CIB19" s="99"/>
      <c r="CIC19" s="99"/>
      <c r="CID19" s="99"/>
      <c r="CIE19" s="99"/>
      <c r="CIF19" s="99"/>
      <c r="CIG19" s="99"/>
      <c r="CIH19" s="99"/>
      <c r="CII19" s="99"/>
      <c r="CIJ19" s="99"/>
      <c r="CIK19" s="99"/>
      <c r="CIL19" s="99"/>
      <c r="CIM19" s="99"/>
      <c r="CIN19" s="99"/>
      <c r="CIO19" s="99"/>
      <c r="CIP19" s="99"/>
      <c r="CIQ19" s="99"/>
      <c r="CIR19" s="99"/>
      <c r="CIS19" s="99"/>
      <c r="CIT19" s="99"/>
      <c r="CIU19" s="99"/>
      <c r="CIV19" s="99"/>
      <c r="CIW19" s="99"/>
      <c r="CIX19" s="99"/>
      <c r="CIY19" s="99"/>
      <c r="CIZ19" s="99"/>
      <c r="CJA19" s="99"/>
      <c r="CJB19" s="99"/>
      <c r="CJC19" s="99"/>
      <c r="CJD19" s="99"/>
      <c r="CJE19" s="99"/>
      <c r="CJF19" s="99"/>
      <c r="CJG19" s="99"/>
      <c r="CJH19" s="99"/>
      <c r="CJI19" s="99"/>
      <c r="CJJ19" s="99"/>
      <c r="CJK19" s="99"/>
      <c r="CJL19" s="99"/>
      <c r="CJM19" s="99"/>
      <c r="CJN19" s="99"/>
      <c r="CJO19" s="99"/>
      <c r="CJP19" s="99"/>
      <c r="CJQ19" s="99"/>
      <c r="CJR19" s="99"/>
      <c r="CJS19" s="99"/>
      <c r="CJT19" s="99"/>
      <c r="CJU19" s="99"/>
      <c r="CJV19" s="99"/>
      <c r="CJW19" s="99"/>
      <c r="CJX19" s="99"/>
      <c r="CJY19" s="99"/>
      <c r="CJZ19" s="99"/>
      <c r="CKA19" s="99"/>
      <c r="CKB19" s="99"/>
      <c r="CKC19" s="99"/>
      <c r="CKD19" s="99"/>
      <c r="CKE19" s="99"/>
      <c r="CKF19" s="99"/>
      <c r="CKG19" s="99"/>
      <c r="CKH19" s="99"/>
      <c r="CKI19" s="99"/>
      <c r="CKJ19" s="99"/>
      <c r="CKK19" s="99"/>
      <c r="CKL19" s="99"/>
      <c r="CKM19" s="99"/>
      <c r="CKN19" s="99"/>
      <c r="CKO19" s="99"/>
      <c r="CKP19" s="99"/>
      <c r="CKQ19" s="99"/>
      <c r="CKR19" s="99"/>
      <c r="CKS19" s="99"/>
      <c r="CKT19" s="99"/>
      <c r="CKU19" s="99"/>
      <c r="CKV19" s="99"/>
      <c r="CKW19" s="99"/>
      <c r="CKX19" s="99"/>
      <c r="CKY19" s="99"/>
      <c r="CKZ19" s="99"/>
      <c r="CLA19" s="99"/>
      <c r="CLB19" s="99"/>
      <c r="CLC19" s="99"/>
      <c r="CLD19" s="99"/>
      <c r="CLE19" s="99"/>
      <c r="CLF19" s="99"/>
      <c r="CLG19" s="99"/>
      <c r="CLH19" s="99"/>
      <c r="CLI19" s="99"/>
      <c r="CLJ19" s="99"/>
      <c r="CLK19" s="99"/>
      <c r="CLL19" s="99"/>
      <c r="CLM19" s="99"/>
      <c r="CLN19" s="99"/>
      <c r="CLO19" s="99"/>
      <c r="CLP19" s="99"/>
      <c r="CLQ19" s="99"/>
      <c r="CLR19" s="99"/>
      <c r="CLS19" s="99"/>
      <c r="CLT19" s="99"/>
      <c r="CLU19" s="99"/>
      <c r="CLV19" s="99"/>
      <c r="CLW19" s="99"/>
      <c r="CLX19" s="99"/>
      <c r="CLY19" s="99"/>
      <c r="CLZ19" s="99"/>
      <c r="CMA19" s="99"/>
      <c r="CMB19" s="99"/>
      <c r="CMC19" s="99"/>
      <c r="CMD19" s="99"/>
      <c r="CME19" s="99"/>
      <c r="CMF19" s="99"/>
      <c r="CMG19" s="99"/>
      <c r="CMH19" s="99"/>
      <c r="CMI19" s="99"/>
      <c r="CMJ19" s="99"/>
      <c r="CMK19" s="99"/>
      <c r="CML19" s="99"/>
      <c r="CMM19" s="99"/>
      <c r="CMN19" s="99"/>
      <c r="CMO19" s="99"/>
      <c r="CMP19" s="99"/>
      <c r="CMQ19" s="99"/>
      <c r="CMR19" s="99"/>
      <c r="CMS19" s="99"/>
      <c r="CMT19" s="99"/>
      <c r="CMU19" s="99"/>
      <c r="CMV19" s="99"/>
      <c r="CMW19" s="99"/>
      <c r="CMX19" s="99"/>
      <c r="CMY19" s="99"/>
      <c r="CMZ19" s="99"/>
      <c r="CNA19" s="99"/>
      <c r="CNB19" s="99"/>
      <c r="CNC19" s="99"/>
      <c r="CND19" s="99"/>
      <c r="CNE19" s="99"/>
      <c r="CNF19" s="99"/>
      <c r="CNG19" s="99"/>
      <c r="CNH19" s="99"/>
      <c r="CNI19" s="99"/>
      <c r="CNJ19" s="99"/>
      <c r="CNK19" s="99"/>
      <c r="CNL19" s="99"/>
      <c r="CNM19" s="99"/>
      <c r="CNN19" s="99"/>
      <c r="CNO19" s="99"/>
      <c r="CNP19" s="99"/>
      <c r="CNQ19" s="99"/>
      <c r="CNR19" s="99"/>
      <c r="CNS19" s="99"/>
      <c r="CNT19" s="99"/>
      <c r="CNU19" s="99"/>
      <c r="CNV19" s="99"/>
      <c r="CNW19" s="99"/>
      <c r="CNX19" s="99"/>
      <c r="CNY19" s="99"/>
      <c r="CNZ19" s="99"/>
      <c r="COA19" s="99"/>
      <c r="COB19" s="99"/>
      <c r="COC19" s="99"/>
      <c r="COD19" s="99"/>
      <c r="COE19" s="99"/>
      <c r="COF19" s="99"/>
      <c r="COG19" s="99"/>
      <c r="COH19" s="99"/>
      <c r="COI19" s="99"/>
      <c r="COJ19" s="99"/>
      <c r="COK19" s="99"/>
      <c r="COL19" s="99"/>
      <c r="COM19" s="99"/>
      <c r="CON19" s="99"/>
      <c r="COO19" s="99"/>
      <c r="COP19" s="99"/>
      <c r="COQ19" s="99"/>
      <c r="COR19" s="99"/>
      <c r="COS19" s="99"/>
      <c r="COT19" s="99"/>
      <c r="COU19" s="99"/>
      <c r="COV19" s="99"/>
      <c r="COW19" s="99"/>
      <c r="COX19" s="99"/>
      <c r="COY19" s="99"/>
      <c r="COZ19" s="99"/>
      <c r="CPA19" s="99"/>
      <c r="CPB19" s="99"/>
      <c r="CPC19" s="99"/>
      <c r="CPD19" s="99"/>
      <c r="CPE19" s="99"/>
      <c r="CPF19" s="99"/>
      <c r="CPG19" s="99"/>
      <c r="CPH19" s="99"/>
      <c r="CPI19" s="99"/>
      <c r="CPJ19" s="99"/>
      <c r="CPK19" s="99"/>
      <c r="CPL19" s="99"/>
      <c r="CPM19" s="99"/>
      <c r="CPN19" s="99"/>
      <c r="CPO19" s="99"/>
      <c r="CPP19" s="99"/>
      <c r="CPQ19" s="99"/>
      <c r="CPR19" s="99"/>
      <c r="CPS19" s="99"/>
      <c r="CPT19" s="99"/>
      <c r="CPU19" s="99"/>
      <c r="CPV19" s="99"/>
      <c r="CPW19" s="99"/>
      <c r="CPX19" s="99"/>
      <c r="CPY19" s="99"/>
      <c r="CPZ19" s="99"/>
      <c r="CQA19" s="99"/>
      <c r="CQB19" s="99"/>
      <c r="CQC19" s="99"/>
      <c r="CQD19" s="99"/>
      <c r="CQE19" s="99"/>
      <c r="CQF19" s="99"/>
      <c r="CQG19" s="99"/>
      <c r="CQH19" s="99"/>
      <c r="CQI19" s="99"/>
      <c r="CQJ19" s="99"/>
      <c r="CQK19" s="99"/>
      <c r="CQL19" s="99"/>
      <c r="CQM19" s="99"/>
      <c r="CQN19" s="99"/>
      <c r="CQO19" s="99"/>
      <c r="CQP19" s="99"/>
      <c r="CQQ19" s="99"/>
      <c r="CQR19" s="99"/>
      <c r="CQS19" s="99"/>
      <c r="CQT19" s="99"/>
      <c r="CQU19" s="99"/>
      <c r="CQV19" s="99"/>
      <c r="CQW19" s="99"/>
      <c r="CQX19" s="99"/>
      <c r="CQY19" s="99"/>
      <c r="CQZ19" s="99"/>
      <c r="CRA19" s="99"/>
      <c r="CRB19" s="99"/>
      <c r="CRC19" s="99"/>
      <c r="CRD19" s="99"/>
      <c r="CRE19" s="99"/>
      <c r="CRF19" s="99"/>
      <c r="CRG19" s="99"/>
      <c r="CRH19" s="99"/>
      <c r="CRI19" s="99"/>
      <c r="CRJ19" s="99"/>
      <c r="CRK19" s="99"/>
      <c r="CRL19" s="99"/>
      <c r="CRM19" s="99"/>
      <c r="CRN19" s="99"/>
      <c r="CRO19" s="99"/>
      <c r="CRP19" s="99"/>
      <c r="CRQ19" s="99"/>
      <c r="CRR19" s="99"/>
      <c r="CRS19" s="99"/>
      <c r="CRT19" s="99"/>
      <c r="CRU19" s="99"/>
      <c r="CRV19" s="99"/>
      <c r="CRW19" s="99"/>
      <c r="CRX19" s="99"/>
      <c r="CRY19" s="99"/>
      <c r="CRZ19" s="99"/>
      <c r="CSA19" s="99"/>
      <c r="CSB19" s="99"/>
      <c r="CSC19" s="99"/>
      <c r="CSD19" s="99"/>
      <c r="CSE19" s="99"/>
      <c r="CSF19" s="99"/>
      <c r="CSG19" s="99"/>
      <c r="CSH19" s="99"/>
      <c r="CSI19" s="99"/>
      <c r="CSJ19" s="99"/>
      <c r="CSK19" s="99"/>
      <c r="CSL19" s="99"/>
      <c r="CSM19" s="99"/>
      <c r="CSN19" s="99"/>
      <c r="CSO19" s="99"/>
      <c r="CSP19" s="99"/>
      <c r="CSQ19" s="99"/>
      <c r="CSR19" s="99"/>
      <c r="CSS19" s="99"/>
      <c r="CST19" s="99"/>
      <c r="CSU19" s="99"/>
      <c r="CSV19" s="99"/>
      <c r="CSW19" s="99"/>
      <c r="CSX19" s="99"/>
      <c r="CSY19" s="99"/>
      <c r="CSZ19" s="99"/>
      <c r="CTA19" s="99"/>
      <c r="CTB19" s="99"/>
      <c r="CTC19" s="99"/>
      <c r="CTD19" s="99"/>
      <c r="CTE19" s="99"/>
      <c r="CTF19" s="99"/>
      <c r="CTG19" s="99"/>
      <c r="CTH19" s="99"/>
      <c r="CTI19" s="99"/>
      <c r="CTJ19" s="99"/>
      <c r="CTK19" s="99"/>
      <c r="CTL19" s="99"/>
      <c r="CTM19" s="99"/>
      <c r="CTN19" s="99"/>
      <c r="CTO19" s="99"/>
      <c r="CTP19" s="99"/>
      <c r="CTQ19" s="99"/>
      <c r="CTR19" s="99"/>
      <c r="CTS19" s="99"/>
      <c r="CTT19" s="99"/>
      <c r="CTU19" s="99"/>
      <c r="CTV19" s="99"/>
      <c r="CTW19" s="99"/>
      <c r="CTX19" s="99"/>
      <c r="CTY19" s="99"/>
      <c r="CTZ19" s="99"/>
      <c r="CUA19" s="99"/>
      <c r="CUB19" s="99"/>
      <c r="CUC19" s="99"/>
      <c r="CUD19" s="99"/>
      <c r="CUE19" s="99"/>
      <c r="CUF19" s="99"/>
      <c r="CUG19" s="99"/>
      <c r="CUH19" s="99"/>
      <c r="CUI19" s="99"/>
      <c r="CUJ19" s="99"/>
      <c r="CUK19" s="99"/>
      <c r="CUL19" s="99"/>
      <c r="CUM19" s="99"/>
      <c r="CUN19" s="99"/>
      <c r="CUO19" s="99"/>
      <c r="CUP19" s="99"/>
      <c r="CUQ19" s="99"/>
      <c r="CUR19" s="99"/>
      <c r="CUS19" s="99"/>
      <c r="CUT19" s="99"/>
      <c r="CUU19" s="99"/>
      <c r="CUV19" s="99"/>
      <c r="CUW19" s="99"/>
      <c r="CUX19" s="99"/>
      <c r="CUY19" s="99"/>
      <c r="CUZ19" s="99"/>
      <c r="CVA19" s="99"/>
      <c r="CVB19" s="99"/>
      <c r="CVC19" s="99"/>
      <c r="CVD19" s="99"/>
      <c r="CVE19" s="99"/>
      <c r="CVF19" s="99"/>
      <c r="CVG19" s="99"/>
      <c r="CVH19" s="99"/>
      <c r="CVI19" s="99"/>
      <c r="CVJ19" s="99"/>
      <c r="CVK19" s="99"/>
      <c r="CVL19" s="99"/>
      <c r="CVM19" s="99"/>
      <c r="CVN19" s="99"/>
      <c r="CVO19" s="99"/>
      <c r="CVP19" s="99"/>
      <c r="CVQ19" s="99"/>
      <c r="CVR19" s="99"/>
      <c r="CVS19" s="99"/>
      <c r="CVT19" s="99"/>
      <c r="CVU19" s="99"/>
      <c r="CVV19" s="99"/>
      <c r="CVW19" s="99"/>
      <c r="CVX19" s="99"/>
      <c r="CVY19" s="99"/>
      <c r="CVZ19" s="99"/>
      <c r="CWA19" s="99"/>
      <c r="CWB19" s="99"/>
      <c r="CWC19" s="99"/>
      <c r="CWD19" s="99"/>
      <c r="CWE19" s="99"/>
      <c r="CWF19" s="99"/>
      <c r="CWG19" s="99"/>
      <c r="CWH19" s="99"/>
      <c r="CWI19" s="99"/>
      <c r="CWJ19" s="99"/>
      <c r="CWK19" s="99"/>
      <c r="CWL19" s="99"/>
      <c r="CWM19" s="99"/>
      <c r="CWN19" s="99"/>
      <c r="CWO19" s="99"/>
      <c r="CWP19" s="99"/>
      <c r="CWQ19" s="99"/>
      <c r="CWR19" s="99"/>
      <c r="CWS19" s="99"/>
      <c r="CWT19" s="99"/>
      <c r="CWU19" s="99"/>
      <c r="CWV19" s="99"/>
      <c r="CWW19" s="99"/>
      <c r="CWX19" s="99"/>
      <c r="CWY19" s="99"/>
      <c r="CWZ19" s="99"/>
      <c r="CXA19" s="99"/>
      <c r="CXB19" s="99"/>
      <c r="CXC19" s="99"/>
      <c r="CXD19" s="99"/>
      <c r="CXE19" s="99"/>
      <c r="CXF19" s="99"/>
      <c r="CXG19" s="99"/>
      <c r="CXH19" s="99"/>
      <c r="CXI19" s="99"/>
      <c r="CXJ19" s="99"/>
      <c r="CXK19" s="99"/>
      <c r="CXL19" s="99"/>
      <c r="CXM19" s="99"/>
      <c r="CXN19" s="99"/>
      <c r="CXO19" s="99"/>
      <c r="CXP19" s="99"/>
      <c r="CXQ19" s="99"/>
      <c r="CXR19" s="99"/>
      <c r="CXS19" s="99"/>
      <c r="CXT19" s="99"/>
      <c r="CXU19" s="99"/>
      <c r="CXV19" s="99"/>
      <c r="CXW19" s="99"/>
      <c r="CXX19" s="99"/>
      <c r="CXY19" s="99"/>
      <c r="CXZ19" s="99"/>
      <c r="CYA19" s="99"/>
      <c r="CYB19" s="99"/>
      <c r="CYC19" s="99"/>
      <c r="CYD19" s="99"/>
      <c r="CYE19" s="99"/>
      <c r="CYF19" s="99"/>
      <c r="CYG19" s="99"/>
      <c r="CYH19" s="99"/>
      <c r="CYI19" s="99"/>
      <c r="CYJ19" s="99"/>
      <c r="CYK19" s="99"/>
      <c r="CYL19" s="99"/>
      <c r="CYM19" s="99"/>
      <c r="CYN19" s="99"/>
      <c r="CYO19" s="99"/>
      <c r="CYP19" s="99"/>
      <c r="CYQ19" s="99"/>
      <c r="CYR19" s="99"/>
      <c r="CYS19" s="99"/>
      <c r="CYT19" s="99"/>
      <c r="CYU19" s="99"/>
      <c r="CYV19" s="99"/>
      <c r="CYW19" s="99"/>
      <c r="CYX19" s="99"/>
      <c r="CYY19" s="99"/>
      <c r="CYZ19" s="99"/>
      <c r="CZA19" s="99"/>
      <c r="CZB19" s="99"/>
      <c r="CZC19" s="99"/>
      <c r="CZD19" s="99"/>
      <c r="CZE19" s="99"/>
      <c r="CZF19" s="99"/>
      <c r="CZG19" s="99"/>
      <c r="CZH19" s="99"/>
      <c r="CZI19" s="99"/>
      <c r="CZJ19" s="99"/>
      <c r="CZK19" s="99"/>
      <c r="CZL19" s="99"/>
      <c r="CZM19" s="99"/>
      <c r="CZN19" s="99"/>
      <c r="CZO19" s="99"/>
      <c r="CZP19" s="99"/>
      <c r="CZQ19" s="99"/>
      <c r="CZR19" s="99"/>
      <c r="CZS19" s="99"/>
      <c r="CZT19" s="99"/>
      <c r="CZU19" s="99"/>
      <c r="CZV19" s="99"/>
      <c r="CZW19" s="99"/>
      <c r="CZX19" s="99"/>
      <c r="CZY19" s="99"/>
      <c r="CZZ19" s="99"/>
      <c r="DAA19" s="99"/>
      <c r="DAB19" s="99"/>
      <c r="DAC19" s="99"/>
      <c r="DAD19" s="99"/>
      <c r="DAE19" s="99"/>
      <c r="DAF19" s="99"/>
      <c r="DAG19" s="99"/>
      <c r="DAH19" s="99"/>
      <c r="DAI19" s="99"/>
      <c r="DAJ19" s="99"/>
      <c r="DAK19" s="99"/>
      <c r="DAL19" s="99"/>
      <c r="DAM19" s="99"/>
      <c r="DAN19" s="99"/>
      <c r="DAO19" s="99"/>
      <c r="DAP19" s="99"/>
      <c r="DAQ19" s="99"/>
      <c r="DAR19" s="99"/>
      <c r="DAS19" s="99"/>
      <c r="DAT19" s="99"/>
      <c r="DAU19" s="99"/>
      <c r="DAV19" s="99"/>
      <c r="DAW19" s="99"/>
      <c r="DAX19" s="99"/>
      <c r="DAY19" s="99"/>
      <c r="DAZ19" s="99"/>
      <c r="DBA19" s="99"/>
      <c r="DBB19" s="99"/>
      <c r="DBC19" s="99"/>
      <c r="DBD19" s="99"/>
      <c r="DBE19" s="99"/>
      <c r="DBF19" s="99"/>
      <c r="DBG19" s="99"/>
      <c r="DBH19" s="99"/>
      <c r="DBI19" s="99"/>
      <c r="DBJ19" s="99"/>
      <c r="DBK19" s="99"/>
      <c r="DBL19" s="99"/>
      <c r="DBM19" s="99"/>
      <c r="DBN19" s="99"/>
      <c r="DBO19" s="99"/>
      <c r="DBP19" s="99"/>
      <c r="DBQ19" s="99"/>
      <c r="DBR19" s="99"/>
      <c r="DBS19" s="99"/>
      <c r="DBT19" s="99"/>
      <c r="DBU19" s="99"/>
      <c r="DBV19" s="99"/>
      <c r="DBW19" s="99"/>
      <c r="DBX19" s="99"/>
      <c r="DBY19" s="99"/>
      <c r="DBZ19" s="99"/>
      <c r="DCA19" s="99"/>
      <c r="DCB19" s="99"/>
      <c r="DCC19" s="99"/>
      <c r="DCD19" s="99"/>
      <c r="DCE19" s="99"/>
      <c r="DCF19" s="99"/>
      <c r="DCG19" s="99"/>
      <c r="DCH19" s="99"/>
      <c r="DCI19" s="99"/>
      <c r="DCJ19" s="99"/>
      <c r="DCK19" s="99"/>
      <c r="DCL19" s="99"/>
      <c r="DCM19" s="99"/>
      <c r="DCN19" s="99"/>
      <c r="DCO19" s="99"/>
      <c r="DCP19" s="99"/>
      <c r="DCQ19" s="99"/>
      <c r="DCR19" s="99"/>
      <c r="DCS19" s="99"/>
      <c r="DCT19" s="99"/>
      <c r="DCU19" s="99"/>
      <c r="DCV19" s="99"/>
      <c r="DCW19" s="99"/>
      <c r="DCX19" s="99"/>
      <c r="DCY19" s="99"/>
      <c r="DCZ19" s="99"/>
      <c r="DDA19" s="99"/>
      <c r="DDB19" s="99"/>
      <c r="DDC19" s="99"/>
      <c r="DDD19" s="99"/>
      <c r="DDE19" s="99"/>
      <c r="DDF19" s="99"/>
      <c r="DDG19" s="99"/>
      <c r="DDH19" s="99"/>
      <c r="DDI19" s="99"/>
      <c r="DDJ19" s="99"/>
      <c r="DDK19" s="99"/>
      <c r="DDL19" s="99"/>
      <c r="DDM19" s="99"/>
      <c r="DDN19" s="99"/>
      <c r="DDO19" s="99"/>
      <c r="DDP19" s="99"/>
      <c r="DDQ19" s="99"/>
      <c r="DDR19" s="99"/>
      <c r="DDS19" s="99"/>
      <c r="DDT19" s="99"/>
      <c r="DDU19" s="99"/>
      <c r="DDV19" s="99"/>
      <c r="DDW19" s="99"/>
      <c r="DDX19" s="99"/>
      <c r="DDY19" s="99"/>
      <c r="DDZ19" s="99"/>
      <c r="DEA19" s="99"/>
      <c r="DEB19" s="99"/>
      <c r="DEC19" s="99"/>
      <c r="DED19" s="99"/>
      <c r="DEE19" s="99"/>
      <c r="DEF19" s="99"/>
      <c r="DEG19" s="99"/>
      <c r="DEH19" s="99"/>
      <c r="DEI19" s="99"/>
      <c r="DEJ19" s="99"/>
      <c r="DEK19" s="99"/>
      <c r="DEL19" s="99"/>
      <c r="DEM19" s="99"/>
      <c r="DEN19" s="99"/>
      <c r="DEO19" s="99"/>
      <c r="DEP19" s="99"/>
      <c r="DEQ19" s="99"/>
      <c r="DER19" s="99"/>
      <c r="DES19" s="99"/>
      <c r="DET19" s="99"/>
      <c r="DEU19" s="99"/>
      <c r="DEV19" s="99"/>
      <c r="DEW19" s="99"/>
      <c r="DEX19" s="99"/>
      <c r="DEY19" s="99"/>
      <c r="DEZ19" s="99"/>
      <c r="DFA19" s="99"/>
      <c r="DFB19" s="99"/>
      <c r="DFC19" s="99"/>
      <c r="DFD19" s="99"/>
      <c r="DFE19" s="99"/>
      <c r="DFF19" s="99"/>
      <c r="DFG19" s="99"/>
      <c r="DFH19" s="99"/>
      <c r="DFI19" s="99"/>
      <c r="DFJ19" s="99"/>
      <c r="DFK19" s="99"/>
      <c r="DFL19" s="99"/>
      <c r="DFM19" s="99"/>
      <c r="DFN19" s="99"/>
      <c r="DFO19" s="99"/>
      <c r="DFP19" s="99"/>
      <c r="DFQ19" s="99"/>
      <c r="DFR19" s="99"/>
      <c r="DFS19" s="99"/>
      <c r="DFT19" s="99"/>
      <c r="DFU19" s="99"/>
      <c r="DFV19" s="99"/>
      <c r="DFW19" s="99"/>
      <c r="DFX19" s="99"/>
      <c r="DFY19" s="99"/>
      <c r="DFZ19" s="99"/>
      <c r="DGA19" s="99"/>
      <c r="DGB19" s="99"/>
      <c r="DGC19" s="99"/>
      <c r="DGD19" s="99"/>
      <c r="DGE19" s="99"/>
      <c r="DGF19" s="99"/>
      <c r="DGG19" s="99"/>
      <c r="DGH19" s="99"/>
      <c r="DGI19" s="99"/>
      <c r="DGJ19" s="99"/>
      <c r="DGK19" s="99"/>
      <c r="DGL19" s="99"/>
      <c r="DGM19" s="99"/>
      <c r="DGN19" s="99"/>
      <c r="DGO19" s="99"/>
      <c r="DGP19" s="99"/>
      <c r="DGQ19" s="99"/>
      <c r="DGR19" s="99"/>
      <c r="DGS19" s="99"/>
      <c r="DGT19" s="99"/>
      <c r="DGU19" s="99"/>
      <c r="DGV19" s="99"/>
      <c r="DGW19" s="99"/>
      <c r="DGX19" s="99"/>
      <c r="DGY19" s="99"/>
      <c r="DGZ19" s="99"/>
      <c r="DHA19" s="99"/>
      <c r="DHB19" s="99"/>
      <c r="DHC19" s="99"/>
      <c r="DHD19" s="99"/>
      <c r="DHE19" s="99"/>
      <c r="DHF19" s="99"/>
      <c r="DHG19" s="99"/>
      <c r="DHH19" s="99"/>
      <c r="DHI19" s="99"/>
      <c r="DHJ19" s="99"/>
      <c r="DHK19" s="99"/>
      <c r="DHL19" s="99"/>
      <c r="DHM19" s="99"/>
      <c r="DHN19" s="99"/>
      <c r="DHO19" s="99"/>
      <c r="DHP19" s="99"/>
      <c r="DHQ19" s="99"/>
      <c r="DHR19" s="99"/>
      <c r="DHS19" s="99"/>
      <c r="DHT19" s="99"/>
      <c r="DHU19" s="99"/>
      <c r="DHV19" s="99"/>
      <c r="DHW19" s="99"/>
      <c r="DHX19" s="99"/>
      <c r="DHY19" s="99"/>
      <c r="DHZ19" s="99"/>
      <c r="DIA19" s="99"/>
      <c r="DIB19" s="99"/>
      <c r="DIC19" s="99"/>
      <c r="DID19" s="99"/>
      <c r="DIE19" s="99"/>
      <c r="DIF19" s="99"/>
      <c r="DIG19" s="99"/>
      <c r="DIH19" s="99"/>
      <c r="DII19" s="99"/>
      <c r="DIJ19" s="99"/>
      <c r="DIK19" s="99"/>
      <c r="DIL19" s="99"/>
      <c r="DIM19" s="99"/>
      <c r="DIN19" s="99"/>
      <c r="DIO19" s="99"/>
      <c r="DIP19" s="99"/>
      <c r="DIQ19" s="99"/>
      <c r="DIR19" s="99"/>
      <c r="DIS19" s="99"/>
      <c r="DIT19" s="99"/>
      <c r="DIU19" s="99"/>
      <c r="DIV19" s="99"/>
      <c r="DIW19" s="99"/>
      <c r="DIX19" s="99"/>
      <c r="DIY19" s="99"/>
      <c r="DIZ19" s="99"/>
      <c r="DJA19" s="99"/>
      <c r="DJB19" s="99"/>
      <c r="DJC19" s="99"/>
      <c r="DJD19" s="99"/>
      <c r="DJE19" s="99"/>
      <c r="DJF19" s="99"/>
      <c r="DJG19" s="99"/>
      <c r="DJH19" s="99"/>
      <c r="DJI19" s="99"/>
      <c r="DJJ19" s="99"/>
      <c r="DJK19" s="99"/>
      <c r="DJL19" s="99"/>
      <c r="DJM19" s="99"/>
      <c r="DJN19" s="99"/>
      <c r="DJO19" s="99"/>
      <c r="DJP19" s="99"/>
      <c r="DJQ19" s="99"/>
      <c r="DJR19" s="99"/>
      <c r="DJS19" s="99"/>
      <c r="DJT19" s="99"/>
      <c r="DJU19" s="99"/>
      <c r="DJV19" s="99"/>
      <c r="DJW19" s="99"/>
      <c r="DJX19" s="99"/>
      <c r="DJY19" s="99"/>
      <c r="DJZ19" s="99"/>
      <c r="DKA19" s="99"/>
      <c r="DKB19" s="99"/>
      <c r="DKC19" s="99"/>
      <c r="DKD19" s="99"/>
      <c r="DKE19" s="99"/>
      <c r="DKF19" s="99"/>
      <c r="DKG19" s="99"/>
      <c r="DKH19" s="99"/>
      <c r="DKI19" s="99"/>
      <c r="DKJ19" s="99"/>
      <c r="DKK19" s="99"/>
      <c r="DKL19" s="99"/>
      <c r="DKM19" s="99"/>
      <c r="DKN19" s="99"/>
      <c r="DKO19" s="99"/>
      <c r="DKP19" s="99"/>
      <c r="DKQ19" s="99"/>
      <c r="DKR19" s="99"/>
      <c r="DKS19" s="99"/>
      <c r="DKT19" s="99"/>
      <c r="DKU19" s="99"/>
      <c r="DKV19" s="99"/>
      <c r="DKW19" s="99"/>
      <c r="DKX19" s="99"/>
      <c r="DKY19" s="99"/>
      <c r="DKZ19" s="99"/>
      <c r="DLA19" s="99"/>
      <c r="DLB19" s="99"/>
      <c r="DLC19" s="99"/>
      <c r="DLD19" s="99"/>
      <c r="DLE19" s="99"/>
      <c r="DLF19" s="99"/>
      <c r="DLG19" s="99"/>
      <c r="DLH19" s="99"/>
      <c r="DLI19" s="99"/>
      <c r="DLJ19" s="99"/>
      <c r="DLK19" s="99"/>
      <c r="DLL19" s="99"/>
      <c r="DLM19" s="99"/>
      <c r="DLN19" s="99"/>
      <c r="DLO19" s="99"/>
      <c r="DLP19" s="99"/>
      <c r="DLQ19" s="99"/>
      <c r="DLR19" s="99"/>
      <c r="DLS19" s="99"/>
      <c r="DLT19" s="99"/>
      <c r="DLU19" s="99"/>
      <c r="DLV19" s="99"/>
      <c r="DLW19" s="99"/>
      <c r="DLX19" s="99"/>
      <c r="DLY19" s="99"/>
      <c r="DLZ19" s="99"/>
      <c r="DMA19" s="99"/>
      <c r="DMB19" s="99"/>
      <c r="DMC19" s="99"/>
      <c r="DMD19" s="99"/>
      <c r="DME19" s="99"/>
      <c r="DMF19" s="99"/>
      <c r="DMG19" s="99"/>
      <c r="DMH19" s="99"/>
      <c r="DMI19" s="99"/>
      <c r="DMJ19" s="99"/>
      <c r="DMK19" s="99"/>
      <c r="DML19" s="99"/>
      <c r="DMM19" s="99"/>
      <c r="DMN19" s="99"/>
      <c r="DMO19" s="99"/>
      <c r="DMP19" s="99"/>
      <c r="DMQ19" s="99"/>
      <c r="DMR19" s="99"/>
      <c r="DMS19" s="99"/>
      <c r="DMT19" s="99"/>
      <c r="DMU19" s="99"/>
      <c r="DMV19" s="99"/>
      <c r="DMW19" s="99"/>
      <c r="DMX19" s="99"/>
      <c r="DMY19" s="99"/>
      <c r="DMZ19" s="99"/>
      <c r="DNA19" s="99"/>
      <c r="DNB19" s="99"/>
      <c r="DNC19" s="99"/>
      <c r="DND19" s="99"/>
      <c r="DNE19" s="99"/>
      <c r="DNF19" s="99"/>
      <c r="DNG19" s="99"/>
      <c r="DNH19" s="99"/>
      <c r="DNI19" s="99"/>
      <c r="DNJ19" s="99"/>
      <c r="DNK19" s="99"/>
      <c r="DNL19" s="99"/>
      <c r="DNM19" s="99"/>
      <c r="DNN19" s="99"/>
      <c r="DNO19" s="99"/>
      <c r="DNP19" s="99"/>
      <c r="DNQ19" s="99"/>
      <c r="DNR19" s="99"/>
      <c r="DNS19" s="99"/>
      <c r="DNT19" s="99"/>
      <c r="DNU19" s="99"/>
      <c r="DNV19" s="99"/>
      <c r="DNW19" s="99"/>
      <c r="DNX19" s="99"/>
      <c r="DNY19" s="99"/>
      <c r="DNZ19" s="99"/>
      <c r="DOA19" s="99"/>
      <c r="DOB19" s="99"/>
      <c r="DOC19" s="99"/>
      <c r="DOD19" s="99"/>
      <c r="DOE19" s="99"/>
      <c r="DOF19" s="99"/>
      <c r="DOG19" s="99"/>
      <c r="DOH19" s="99"/>
      <c r="DOI19" s="99"/>
      <c r="DOJ19" s="99"/>
      <c r="DOK19" s="99"/>
      <c r="DOL19" s="99"/>
      <c r="DOM19" s="99"/>
      <c r="DON19" s="99"/>
      <c r="DOO19" s="99"/>
      <c r="DOP19" s="99"/>
      <c r="DOQ19" s="99"/>
      <c r="DOR19" s="99"/>
      <c r="DOS19" s="99"/>
      <c r="DOT19" s="99"/>
      <c r="DOU19" s="99"/>
      <c r="DOV19" s="99"/>
      <c r="DOW19" s="99"/>
      <c r="DOX19" s="99"/>
      <c r="DOY19" s="99"/>
      <c r="DOZ19" s="99"/>
      <c r="DPA19" s="99"/>
      <c r="DPB19" s="99"/>
      <c r="DPC19" s="99"/>
      <c r="DPD19" s="99"/>
      <c r="DPE19" s="99"/>
      <c r="DPF19" s="99"/>
      <c r="DPG19" s="99"/>
      <c r="DPH19" s="99"/>
      <c r="DPI19" s="99"/>
      <c r="DPJ19" s="99"/>
      <c r="DPK19" s="99"/>
      <c r="DPL19" s="99"/>
      <c r="DPM19" s="99"/>
      <c r="DPN19" s="99"/>
      <c r="DPO19" s="99"/>
      <c r="DPP19" s="99"/>
      <c r="DPQ19" s="99"/>
      <c r="DPR19" s="99"/>
      <c r="DPS19" s="99"/>
      <c r="DPT19" s="99"/>
      <c r="DPU19" s="99"/>
      <c r="DPV19" s="99"/>
      <c r="DPW19" s="99"/>
      <c r="DPX19" s="99"/>
      <c r="DPY19" s="99"/>
      <c r="DPZ19" s="99"/>
      <c r="DQA19" s="99"/>
      <c r="DQB19" s="99"/>
      <c r="DQC19" s="99"/>
      <c r="DQD19" s="99"/>
      <c r="DQE19" s="99"/>
      <c r="DQF19" s="99"/>
      <c r="DQG19" s="99"/>
      <c r="DQH19" s="99"/>
      <c r="DQI19" s="99"/>
      <c r="DQJ19" s="99"/>
      <c r="DQK19" s="99"/>
      <c r="DQL19" s="99"/>
      <c r="DQM19" s="99"/>
      <c r="DQN19" s="99"/>
      <c r="DQO19" s="99"/>
      <c r="DQP19" s="99"/>
      <c r="DQQ19" s="99"/>
      <c r="DQR19" s="99"/>
      <c r="DQS19" s="99"/>
      <c r="DQT19" s="99"/>
      <c r="DQU19" s="99"/>
      <c r="DQV19" s="99"/>
      <c r="DQW19" s="99"/>
      <c r="DQX19" s="99"/>
      <c r="DQY19" s="99"/>
      <c r="DQZ19" s="99"/>
      <c r="DRA19" s="99"/>
      <c r="DRB19" s="99"/>
      <c r="DRC19" s="99"/>
      <c r="DRD19" s="99"/>
      <c r="DRE19" s="99"/>
      <c r="DRF19" s="99"/>
      <c r="DRG19" s="99"/>
      <c r="DRH19" s="99"/>
      <c r="DRI19" s="99"/>
      <c r="DRJ19" s="99"/>
      <c r="DRK19" s="99"/>
      <c r="DRL19" s="99"/>
      <c r="DRM19" s="99"/>
      <c r="DRN19" s="99"/>
      <c r="DRO19" s="99"/>
      <c r="DRP19" s="99"/>
      <c r="DRQ19" s="99"/>
      <c r="DRR19" s="99"/>
      <c r="DRS19" s="99"/>
      <c r="DRT19" s="99"/>
      <c r="DRU19" s="99"/>
      <c r="DRV19" s="99"/>
      <c r="DRW19" s="99"/>
      <c r="DRX19" s="99"/>
      <c r="DRY19" s="99"/>
      <c r="DRZ19" s="99"/>
      <c r="DSA19" s="99"/>
      <c r="DSB19" s="99"/>
      <c r="DSC19" s="99"/>
      <c r="DSD19" s="99"/>
      <c r="DSE19" s="99"/>
      <c r="DSF19" s="99"/>
      <c r="DSG19" s="99"/>
      <c r="DSH19" s="99"/>
      <c r="DSI19" s="99"/>
      <c r="DSJ19" s="99"/>
      <c r="DSK19" s="99"/>
      <c r="DSL19" s="99"/>
      <c r="DSM19" s="99"/>
      <c r="DSN19" s="99"/>
      <c r="DSO19" s="99"/>
      <c r="DSP19" s="99"/>
      <c r="DSQ19" s="99"/>
      <c r="DSR19" s="99"/>
      <c r="DSS19" s="99"/>
      <c r="DST19" s="99"/>
      <c r="DSU19" s="99"/>
      <c r="DSV19" s="99"/>
      <c r="DSW19" s="99"/>
      <c r="DSX19" s="99"/>
      <c r="DSY19" s="99"/>
      <c r="DSZ19" s="99"/>
      <c r="DTA19" s="99"/>
      <c r="DTB19" s="99"/>
      <c r="DTC19" s="99"/>
      <c r="DTD19" s="99"/>
      <c r="DTE19" s="99"/>
      <c r="DTF19" s="99"/>
      <c r="DTG19" s="99"/>
      <c r="DTH19" s="99"/>
      <c r="DTI19" s="99"/>
      <c r="DTJ19" s="99"/>
      <c r="DTK19" s="99"/>
      <c r="DTL19" s="99"/>
      <c r="DTM19" s="99"/>
      <c r="DTN19" s="99"/>
      <c r="DTO19" s="99"/>
      <c r="DTP19" s="99"/>
      <c r="DTQ19" s="99"/>
      <c r="DTR19" s="99"/>
      <c r="DTS19" s="99"/>
      <c r="DTT19" s="99"/>
      <c r="DTU19" s="99"/>
      <c r="DTV19" s="99"/>
      <c r="DTW19" s="99"/>
      <c r="DTX19" s="99"/>
      <c r="DTY19" s="99"/>
      <c r="DTZ19" s="99"/>
      <c r="DUA19" s="99"/>
      <c r="DUB19" s="99"/>
      <c r="DUC19" s="99"/>
      <c r="DUD19" s="99"/>
      <c r="DUE19" s="99"/>
      <c r="DUF19" s="99"/>
      <c r="DUG19" s="99"/>
      <c r="DUH19" s="99"/>
      <c r="DUI19" s="99"/>
      <c r="DUJ19" s="99"/>
      <c r="DUK19" s="99"/>
      <c r="DUL19" s="99"/>
      <c r="DUM19" s="99"/>
      <c r="DUN19" s="99"/>
      <c r="DUO19" s="99"/>
      <c r="DUP19" s="99"/>
      <c r="DUQ19" s="99"/>
      <c r="DUR19" s="99"/>
      <c r="DUS19" s="99"/>
      <c r="DUT19" s="99"/>
      <c r="DUU19" s="99"/>
      <c r="DUV19" s="99"/>
      <c r="DUW19" s="99"/>
      <c r="DUX19" s="99"/>
      <c r="DUY19" s="99"/>
      <c r="DUZ19" s="99"/>
      <c r="DVA19" s="99"/>
      <c r="DVB19" s="99"/>
      <c r="DVC19" s="99"/>
      <c r="DVD19" s="99"/>
      <c r="DVE19" s="99"/>
      <c r="DVF19" s="99"/>
      <c r="DVG19" s="99"/>
      <c r="DVH19" s="99"/>
      <c r="DVI19" s="99"/>
      <c r="DVJ19" s="99"/>
      <c r="DVK19" s="99"/>
      <c r="DVL19" s="99"/>
      <c r="DVM19" s="99"/>
      <c r="DVN19" s="99"/>
      <c r="DVO19" s="99"/>
      <c r="DVP19" s="99"/>
      <c r="DVQ19" s="99"/>
      <c r="DVR19" s="99"/>
      <c r="DVS19" s="99"/>
      <c r="DVT19" s="99"/>
      <c r="DVU19" s="99"/>
      <c r="DVV19" s="99"/>
      <c r="DVW19" s="99"/>
      <c r="DVX19" s="99"/>
      <c r="DVY19" s="99"/>
      <c r="DVZ19" s="99"/>
      <c r="DWA19" s="99"/>
      <c r="DWB19" s="99"/>
      <c r="DWC19" s="99"/>
      <c r="DWD19" s="99"/>
      <c r="DWE19" s="99"/>
      <c r="DWF19" s="99"/>
      <c r="DWG19" s="99"/>
      <c r="DWH19" s="99"/>
      <c r="DWI19" s="99"/>
      <c r="DWJ19" s="99"/>
      <c r="DWK19" s="99"/>
      <c r="DWL19" s="99"/>
      <c r="DWM19" s="99"/>
      <c r="DWN19" s="99"/>
      <c r="DWO19" s="99"/>
      <c r="DWP19" s="99"/>
      <c r="DWQ19" s="99"/>
      <c r="DWR19" s="99"/>
      <c r="DWS19" s="99"/>
      <c r="DWT19" s="99"/>
      <c r="DWU19" s="99"/>
      <c r="DWV19" s="99"/>
      <c r="DWW19" s="99"/>
      <c r="DWX19" s="99"/>
      <c r="DWY19" s="99"/>
      <c r="DWZ19" s="99"/>
      <c r="DXA19" s="99"/>
      <c r="DXB19" s="99"/>
      <c r="DXC19" s="99"/>
      <c r="DXD19" s="99"/>
      <c r="DXE19" s="99"/>
      <c r="DXF19" s="99"/>
      <c r="DXG19" s="99"/>
      <c r="DXH19" s="99"/>
      <c r="DXI19" s="99"/>
      <c r="DXJ19" s="99"/>
      <c r="DXK19" s="99"/>
      <c r="DXL19" s="99"/>
      <c r="DXM19" s="99"/>
      <c r="DXN19" s="99"/>
      <c r="DXO19" s="99"/>
      <c r="DXP19" s="99"/>
      <c r="DXQ19" s="99"/>
      <c r="DXR19" s="99"/>
      <c r="DXS19" s="99"/>
      <c r="DXT19" s="99"/>
      <c r="DXU19" s="99"/>
      <c r="DXV19" s="99"/>
      <c r="DXW19" s="99"/>
      <c r="DXX19" s="99"/>
      <c r="DXY19" s="99"/>
      <c r="DXZ19" s="99"/>
      <c r="DYA19" s="99"/>
      <c r="DYB19" s="99"/>
      <c r="DYC19" s="99"/>
      <c r="DYD19" s="99"/>
      <c r="DYE19" s="99"/>
      <c r="DYF19" s="99"/>
      <c r="DYG19" s="99"/>
      <c r="DYH19" s="99"/>
      <c r="DYI19" s="99"/>
      <c r="DYJ19" s="99"/>
      <c r="DYK19" s="99"/>
      <c r="DYL19" s="99"/>
      <c r="DYM19" s="99"/>
      <c r="DYN19" s="99"/>
      <c r="DYO19" s="99"/>
      <c r="DYP19" s="99"/>
      <c r="DYQ19" s="99"/>
      <c r="DYR19" s="99"/>
      <c r="DYS19" s="99"/>
      <c r="DYT19" s="99"/>
      <c r="DYU19" s="99"/>
      <c r="DYV19" s="99"/>
      <c r="DYW19" s="99"/>
      <c r="DYX19" s="99"/>
      <c r="DYY19" s="99"/>
      <c r="DYZ19" s="99"/>
      <c r="DZA19" s="99"/>
      <c r="DZB19" s="99"/>
      <c r="DZC19" s="99"/>
      <c r="DZD19" s="99"/>
      <c r="DZE19" s="99"/>
      <c r="DZF19" s="99"/>
      <c r="DZG19" s="99"/>
      <c r="DZH19" s="99"/>
      <c r="DZI19" s="99"/>
      <c r="DZJ19" s="99"/>
      <c r="DZK19" s="99"/>
      <c r="DZL19" s="99"/>
      <c r="DZM19" s="99"/>
      <c r="DZN19" s="99"/>
      <c r="DZO19" s="99"/>
      <c r="DZP19" s="99"/>
      <c r="DZQ19" s="99"/>
      <c r="DZR19" s="99"/>
      <c r="DZS19" s="99"/>
      <c r="DZT19" s="99"/>
      <c r="DZU19" s="99"/>
      <c r="DZV19" s="99"/>
      <c r="DZW19" s="99"/>
      <c r="DZX19" s="99"/>
      <c r="DZY19" s="99"/>
      <c r="DZZ19" s="99"/>
      <c r="EAA19" s="99"/>
      <c r="EAB19" s="99"/>
      <c r="EAC19" s="99"/>
      <c r="EAD19" s="99"/>
      <c r="EAE19" s="99"/>
      <c r="EAF19" s="99"/>
      <c r="EAG19" s="99"/>
      <c r="EAH19" s="99"/>
      <c r="EAI19" s="99"/>
      <c r="EAJ19" s="99"/>
      <c r="EAK19" s="99"/>
      <c r="EAL19" s="99"/>
      <c r="EAM19" s="99"/>
      <c r="EAN19" s="99"/>
      <c r="EAO19" s="99"/>
      <c r="EAP19" s="99"/>
      <c r="EAQ19" s="99"/>
      <c r="EAR19" s="99"/>
      <c r="EAS19" s="99"/>
      <c r="EAT19" s="99"/>
      <c r="EAU19" s="99"/>
      <c r="EAV19" s="99"/>
      <c r="EAW19" s="99"/>
      <c r="EAX19" s="99"/>
      <c r="EAY19" s="99"/>
      <c r="EAZ19" s="99"/>
      <c r="EBA19" s="99"/>
      <c r="EBB19" s="99"/>
      <c r="EBC19" s="99"/>
      <c r="EBD19" s="99"/>
      <c r="EBE19" s="99"/>
      <c r="EBF19" s="99"/>
      <c r="EBG19" s="99"/>
      <c r="EBH19" s="99"/>
      <c r="EBI19" s="99"/>
      <c r="EBJ19" s="99"/>
      <c r="EBK19" s="99"/>
      <c r="EBL19" s="99"/>
      <c r="EBM19" s="99"/>
      <c r="EBN19" s="99"/>
      <c r="EBO19" s="99"/>
      <c r="EBP19" s="99"/>
      <c r="EBQ19" s="99"/>
      <c r="EBR19" s="99"/>
      <c r="EBS19" s="99"/>
      <c r="EBT19" s="99"/>
      <c r="EBU19" s="99"/>
      <c r="EBV19" s="99"/>
      <c r="EBW19" s="99"/>
      <c r="EBX19" s="99"/>
      <c r="EBY19" s="99"/>
      <c r="EBZ19" s="99"/>
      <c r="ECA19" s="99"/>
      <c r="ECB19" s="99"/>
      <c r="ECC19" s="99"/>
      <c r="ECD19" s="99"/>
      <c r="ECE19" s="99"/>
      <c r="ECF19" s="99"/>
      <c r="ECG19" s="99"/>
      <c r="ECH19" s="99"/>
      <c r="ECI19" s="99"/>
      <c r="ECJ19" s="99"/>
      <c r="ECK19" s="99"/>
      <c r="ECL19" s="99"/>
      <c r="ECM19" s="99"/>
      <c r="ECN19" s="99"/>
      <c r="ECO19" s="99"/>
      <c r="ECP19" s="99"/>
      <c r="ECQ19" s="99"/>
      <c r="ECR19" s="99"/>
      <c r="ECS19" s="99"/>
      <c r="ECT19" s="99"/>
      <c r="ECU19" s="99"/>
      <c r="ECV19" s="99"/>
      <c r="ECW19" s="99"/>
      <c r="ECX19" s="99"/>
      <c r="ECY19" s="99"/>
      <c r="ECZ19" s="99"/>
      <c r="EDA19" s="99"/>
      <c r="EDB19" s="99"/>
      <c r="EDC19" s="99"/>
      <c r="EDD19" s="99"/>
      <c r="EDE19" s="99"/>
      <c r="EDF19" s="99"/>
      <c r="EDG19" s="99"/>
      <c r="EDH19" s="99"/>
      <c r="EDI19" s="99"/>
      <c r="EDJ19" s="99"/>
      <c r="EDK19" s="99"/>
      <c r="EDL19" s="99"/>
      <c r="EDM19" s="99"/>
      <c r="EDN19" s="99"/>
      <c r="EDO19" s="99"/>
      <c r="EDP19" s="99"/>
      <c r="EDQ19" s="99"/>
      <c r="EDR19" s="99"/>
      <c r="EDS19" s="99"/>
      <c r="EDT19" s="99"/>
      <c r="EDU19" s="99"/>
      <c r="EDV19" s="99"/>
      <c r="EDW19" s="99"/>
      <c r="EDX19" s="99"/>
      <c r="EDY19" s="99"/>
      <c r="EDZ19" s="99"/>
      <c r="EEA19" s="99"/>
      <c r="EEB19" s="99"/>
      <c r="EEC19" s="99"/>
      <c r="EED19" s="99"/>
      <c r="EEE19" s="99"/>
      <c r="EEF19" s="99"/>
      <c r="EEG19" s="99"/>
      <c r="EEH19" s="99"/>
      <c r="EEI19" s="99"/>
      <c r="EEJ19" s="99"/>
      <c r="EEK19" s="99"/>
      <c r="EEL19" s="99"/>
      <c r="EEM19" s="99"/>
      <c r="EEN19" s="99"/>
      <c r="EEO19" s="99"/>
      <c r="EEP19" s="99"/>
      <c r="EEQ19" s="99"/>
      <c r="EER19" s="99"/>
      <c r="EES19" s="99"/>
      <c r="EET19" s="99"/>
      <c r="EEU19" s="99"/>
      <c r="EEV19" s="99"/>
      <c r="EEW19" s="99"/>
      <c r="EEX19" s="99"/>
      <c r="EEY19" s="99"/>
      <c r="EEZ19" s="99"/>
      <c r="EFA19" s="99"/>
      <c r="EFB19" s="99"/>
      <c r="EFC19" s="99"/>
      <c r="EFD19" s="99"/>
      <c r="EFE19" s="99"/>
      <c r="EFF19" s="99"/>
      <c r="EFG19" s="99"/>
      <c r="EFH19" s="99"/>
      <c r="EFI19" s="99"/>
      <c r="EFJ19" s="99"/>
      <c r="EFK19" s="99"/>
      <c r="EFL19" s="99"/>
      <c r="EFM19" s="99"/>
      <c r="EFN19" s="99"/>
      <c r="EFO19" s="99"/>
      <c r="EFP19" s="99"/>
      <c r="EFQ19" s="99"/>
      <c r="EFR19" s="99"/>
      <c r="EFS19" s="99"/>
      <c r="EFT19" s="99"/>
      <c r="EFU19" s="99"/>
      <c r="EFV19" s="99"/>
      <c r="EFW19" s="99"/>
      <c r="EFX19" s="99"/>
      <c r="EFY19" s="99"/>
      <c r="EFZ19" s="99"/>
      <c r="EGA19" s="99"/>
      <c r="EGB19" s="99"/>
      <c r="EGC19" s="99"/>
      <c r="EGD19" s="99"/>
      <c r="EGE19" s="99"/>
      <c r="EGF19" s="99"/>
      <c r="EGG19" s="99"/>
      <c r="EGH19" s="99"/>
      <c r="EGI19" s="99"/>
      <c r="EGJ19" s="99"/>
      <c r="EGK19" s="99"/>
      <c r="EGL19" s="99"/>
      <c r="EGM19" s="99"/>
      <c r="EGN19" s="99"/>
      <c r="EGO19" s="99"/>
      <c r="EGP19" s="99"/>
      <c r="EGQ19" s="99"/>
      <c r="EGR19" s="99"/>
      <c r="EGS19" s="99"/>
      <c r="EGT19" s="99"/>
      <c r="EGU19" s="99"/>
      <c r="EGV19" s="99"/>
      <c r="EGW19" s="99"/>
      <c r="EGX19" s="99"/>
      <c r="EGY19" s="99"/>
      <c r="EGZ19" s="99"/>
      <c r="EHA19" s="99"/>
      <c r="EHB19" s="99"/>
      <c r="EHC19" s="99"/>
      <c r="EHD19" s="99"/>
      <c r="EHE19" s="99"/>
      <c r="EHF19" s="99"/>
      <c r="EHG19" s="99"/>
      <c r="EHH19" s="99"/>
      <c r="EHI19" s="99"/>
      <c r="EHJ19" s="99"/>
      <c r="EHK19" s="99"/>
      <c r="EHL19" s="99"/>
      <c r="EHM19" s="99"/>
      <c r="EHN19" s="99"/>
      <c r="EHO19" s="99"/>
      <c r="EHP19" s="99"/>
      <c r="EHQ19" s="99"/>
      <c r="EHR19" s="99"/>
      <c r="EHS19" s="99"/>
      <c r="EHT19" s="99"/>
      <c r="EHU19" s="99"/>
      <c r="EHV19" s="99"/>
      <c r="EHW19" s="99"/>
      <c r="EHX19" s="99"/>
      <c r="EHY19" s="99"/>
      <c r="EHZ19" s="99"/>
      <c r="EIA19" s="99"/>
      <c r="EIB19" s="99"/>
      <c r="EIC19" s="99"/>
      <c r="EID19" s="99"/>
      <c r="EIE19" s="99"/>
      <c r="EIF19" s="99"/>
      <c r="EIG19" s="99"/>
      <c r="EIH19" s="99"/>
      <c r="EII19" s="99"/>
      <c r="EIJ19" s="99"/>
      <c r="EIK19" s="99"/>
      <c r="EIL19" s="99"/>
      <c r="EIM19" s="99"/>
      <c r="EIN19" s="99"/>
      <c r="EIO19" s="99"/>
      <c r="EIP19" s="99"/>
      <c r="EIQ19" s="99"/>
      <c r="EIR19" s="99"/>
      <c r="EIS19" s="99"/>
      <c r="EIT19" s="99"/>
      <c r="EIU19" s="99"/>
      <c r="EIV19" s="99"/>
      <c r="EIW19" s="99"/>
      <c r="EIX19" s="99"/>
      <c r="EIY19" s="99"/>
      <c r="EIZ19" s="99"/>
      <c r="EJA19" s="99"/>
      <c r="EJB19" s="99"/>
      <c r="EJC19" s="99"/>
      <c r="EJD19" s="99"/>
      <c r="EJE19" s="99"/>
      <c r="EJF19" s="99"/>
      <c r="EJG19" s="99"/>
      <c r="EJH19" s="99"/>
      <c r="EJI19" s="99"/>
      <c r="EJJ19" s="99"/>
      <c r="EJK19" s="99"/>
      <c r="EJL19" s="99"/>
      <c r="EJM19" s="99"/>
      <c r="EJN19" s="99"/>
      <c r="EJO19" s="99"/>
      <c r="EJP19" s="99"/>
      <c r="EJQ19" s="99"/>
      <c r="EJR19" s="99"/>
      <c r="EJS19" s="99"/>
      <c r="EJT19" s="99"/>
      <c r="EJU19" s="99"/>
      <c r="EJV19" s="99"/>
      <c r="EJW19" s="99"/>
      <c r="EJX19" s="99"/>
      <c r="EJY19" s="99"/>
      <c r="EJZ19" s="99"/>
      <c r="EKA19" s="99"/>
      <c r="EKB19" s="99"/>
      <c r="EKC19" s="99"/>
      <c r="EKD19" s="99"/>
      <c r="EKE19" s="99"/>
      <c r="EKF19" s="99"/>
      <c r="EKG19" s="99"/>
      <c r="EKH19" s="99"/>
      <c r="EKI19" s="99"/>
      <c r="EKJ19" s="99"/>
      <c r="EKK19" s="99"/>
      <c r="EKL19" s="99"/>
      <c r="EKM19" s="99"/>
      <c r="EKN19" s="99"/>
      <c r="EKO19" s="99"/>
      <c r="EKP19" s="99"/>
      <c r="EKQ19" s="99"/>
      <c r="EKR19" s="99"/>
      <c r="EKS19" s="99"/>
      <c r="EKT19" s="99"/>
      <c r="EKU19" s="99"/>
      <c r="EKV19" s="99"/>
      <c r="EKW19" s="99"/>
      <c r="EKX19" s="99"/>
      <c r="EKY19" s="99"/>
      <c r="EKZ19" s="99"/>
      <c r="ELA19" s="99"/>
      <c r="ELB19" s="99"/>
      <c r="ELC19" s="99"/>
      <c r="ELD19" s="99"/>
      <c r="ELE19" s="99"/>
      <c r="ELF19" s="99"/>
      <c r="ELG19" s="99"/>
      <c r="ELH19" s="99"/>
      <c r="ELI19" s="99"/>
      <c r="ELJ19" s="99"/>
      <c r="ELK19" s="99"/>
      <c r="ELL19" s="99"/>
      <c r="ELM19" s="99"/>
      <c r="ELN19" s="99"/>
      <c r="ELO19" s="99"/>
      <c r="ELP19" s="99"/>
      <c r="ELQ19" s="99"/>
      <c r="ELR19" s="99"/>
      <c r="ELS19" s="99"/>
      <c r="ELT19" s="99"/>
      <c r="ELU19" s="99"/>
      <c r="ELV19" s="99"/>
      <c r="ELW19" s="99"/>
      <c r="ELX19" s="99"/>
      <c r="ELY19" s="99"/>
      <c r="ELZ19" s="99"/>
      <c r="EMA19" s="99"/>
      <c r="EMB19" s="99"/>
      <c r="EMC19" s="99"/>
      <c r="EMD19" s="99"/>
      <c r="EME19" s="99"/>
      <c r="EMF19" s="99"/>
      <c r="EMG19" s="99"/>
      <c r="EMH19" s="99"/>
      <c r="EMI19" s="99"/>
      <c r="EMJ19" s="99"/>
      <c r="EMK19" s="99"/>
      <c r="EML19" s="99"/>
      <c r="EMM19" s="99"/>
      <c r="EMN19" s="99"/>
      <c r="EMO19" s="99"/>
      <c r="EMP19" s="99"/>
      <c r="EMQ19" s="99"/>
      <c r="EMR19" s="99"/>
      <c r="EMS19" s="99"/>
      <c r="EMT19" s="99"/>
      <c r="EMU19" s="99"/>
      <c r="EMV19" s="99"/>
      <c r="EMW19" s="99"/>
      <c r="EMX19" s="99"/>
      <c r="EMY19" s="99"/>
      <c r="EMZ19" s="99"/>
      <c r="ENA19" s="99"/>
      <c r="ENB19" s="99"/>
      <c r="ENC19" s="99"/>
      <c r="END19" s="99"/>
      <c r="ENE19" s="99"/>
      <c r="ENF19" s="99"/>
      <c r="ENG19" s="99"/>
      <c r="ENH19" s="99"/>
      <c r="ENI19" s="99"/>
      <c r="ENJ19" s="99"/>
      <c r="ENK19" s="99"/>
      <c r="ENL19" s="99"/>
      <c r="ENM19" s="99"/>
      <c r="ENN19" s="99"/>
      <c r="ENO19" s="99"/>
      <c r="ENP19" s="99"/>
      <c r="ENQ19" s="99"/>
      <c r="ENR19" s="99"/>
      <c r="ENS19" s="99"/>
      <c r="ENT19" s="99"/>
      <c r="ENU19" s="99"/>
      <c r="ENV19" s="99"/>
      <c r="ENW19" s="99"/>
      <c r="ENX19" s="99"/>
      <c r="ENY19" s="99"/>
      <c r="ENZ19" s="99"/>
      <c r="EOA19" s="99"/>
      <c r="EOB19" s="99"/>
      <c r="EOC19" s="99"/>
      <c r="EOD19" s="99"/>
      <c r="EOE19" s="99"/>
      <c r="EOF19" s="99"/>
      <c r="EOG19" s="99"/>
      <c r="EOH19" s="99"/>
      <c r="EOI19" s="99"/>
      <c r="EOJ19" s="99"/>
      <c r="EOK19" s="99"/>
      <c r="EOL19" s="99"/>
      <c r="EOM19" s="99"/>
      <c r="EON19" s="99"/>
      <c r="EOO19" s="99"/>
      <c r="EOP19" s="99"/>
      <c r="EOQ19" s="99"/>
      <c r="EOR19" s="99"/>
      <c r="EOS19" s="99"/>
      <c r="EOT19" s="99"/>
      <c r="EOU19" s="99"/>
      <c r="EOV19" s="99"/>
      <c r="EOW19" s="99"/>
      <c r="EOX19" s="99"/>
      <c r="EOY19" s="99"/>
      <c r="EOZ19" s="99"/>
      <c r="EPA19" s="99"/>
      <c r="EPB19" s="99"/>
      <c r="EPC19" s="99"/>
      <c r="EPD19" s="99"/>
      <c r="EPE19" s="99"/>
      <c r="EPF19" s="99"/>
      <c r="EPG19" s="99"/>
      <c r="EPH19" s="99"/>
      <c r="EPI19" s="99"/>
      <c r="EPJ19" s="99"/>
      <c r="EPK19" s="99"/>
      <c r="EPL19" s="99"/>
      <c r="EPM19" s="99"/>
      <c r="EPN19" s="99"/>
      <c r="EPO19" s="99"/>
      <c r="EPP19" s="99"/>
      <c r="EPQ19" s="99"/>
      <c r="EPR19" s="99"/>
      <c r="EPS19" s="99"/>
      <c r="EPT19" s="99"/>
      <c r="EPU19" s="99"/>
      <c r="EPV19" s="99"/>
      <c r="EPW19" s="99"/>
      <c r="EPX19" s="99"/>
      <c r="EPY19" s="99"/>
      <c r="EPZ19" s="99"/>
      <c r="EQA19" s="99"/>
      <c r="EQB19" s="99"/>
      <c r="EQC19" s="99"/>
      <c r="EQD19" s="99"/>
      <c r="EQE19" s="99"/>
      <c r="EQF19" s="99"/>
      <c r="EQG19" s="99"/>
      <c r="EQH19" s="99"/>
      <c r="EQI19" s="99"/>
      <c r="EQJ19" s="99"/>
      <c r="EQK19" s="99"/>
      <c r="EQL19" s="99"/>
      <c r="EQM19" s="99"/>
      <c r="EQN19" s="99"/>
      <c r="EQO19" s="99"/>
      <c r="EQP19" s="99"/>
      <c r="EQQ19" s="99"/>
      <c r="EQR19" s="99"/>
      <c r="EQS19" s="99"/>
      <c r="EQT19" s="99"/>
      <c r="EQU19" s="99"/>
      <c r="EQV19" s="99"/>
      <c r="EQW19" s="99"/>
      <c r="EQX19" s="99"/>
      <c r="EQY19" s="99"/>
      <c r="EQZ19" s="99"/>
      <c r="ERA19" s="99"/>
      <c r="ERB19" s="99"/>
      <c r="ERC19" s="99"/>
      <c r="ERD19" s="99"/>
      <c r="ERE19" s="99"/>
      <c r="ERF19" s="99"/>
      <c r="ERG19" s="99"/>
      <c r="ERH19" s="99"/>
      <c r="ERI19" s="99"/>
      <c r="ERJ19" s="99"/>
      <c r="ERK19" s="99"/>
      <c r="ERL19" s="99"/>
      <c r="ERM19" s="99"/>
      <c r="ERN19" s="99"/>
      <c r="ERO19" s="99"/>
      <c r="ERP19" s="99"/>
      <c r="ERQ19" s="99"/>
      <c r="ERR19" s="99"/>
      <c r="ERS19" s="99"/>
      <c r="ERT19" s="99"/>
      <c r="ERU19" s="99"/>
      <c r="ERV19" s="99"/>
      <c r="ERW19" s="99"/>
      <c r="ERX19" s="99"/>
      <c r="ERY19" s="99"/>
      <c r="ERZ19" s="99"/>
      <c r="ESA19" s="99"/>
      <c r="ESB19" s="99"/>
      <c r="ESC19" s="99"/>
      <c r="ESD19" s="99"/>
      <c r="ESE19" s="99"/>
      <c r="ESF19" s="99"/>
      <c r="ESG19" s="99"/>
      <c r="ESH19" s="99"/>
      <c r="ESI19" s="99"/>
      <c r="ESJ19" s="99"/>
      <c r="ESK19" s="99"/>
      <c r="ESL19" s="99"/>
      <c r="ESM19" s="99"/>
      <c r="ESN19" s="99"/>
      <c r="ESO19" s="99"/>
      <c r="ESP19" s="99"/>
      <c r="ESQ19" s="99"/>
      <c r="ESR19" s="99"/>
      <c r="ESS19" s="99"/>
      <c r="EST19" s="99"/>
      <c r="ESU19" s="99"/>
      <c r="ESV19" s="99"/>
      <c r="ESW19" s="99"/>
      <c r="ESX19" s="99"/>
      <c r="ESY19" s="99"/>
      <c r="ESZ19" s="99"/>
      <c r="ETA19" s="99"/>
      <c r="ETB19" s="99"/>
      <c r="ETC19" s="99"/>
      <c r="ETD19" s="99"/>
      <c r="ETE19" s="99"/>
      <c r="ETF19" s="99"/>
      <c r="ETG19" s="99"/>
      <c r="ETH19" s="99"/>
      <c r="ETI19" s="99"/>
      <c r="ETJ19" s="99"/>
      <c r="ETK19" s="99"/>
      <c r="ETL19" s="99"/>
      <c r="ETM19" s="99"/>
      <c r="ETN19" s="99"/>
      <c r="ETO19" s="99"/>
      <c r="ETP19" s="99"/>
      <c r="ETQ19" s="99"/>
      <c r="ETR19" s="99"/>
      <c r="ETS19" s="99"/>
      <c r="ETT19" s="99"/>
      <c r="ETU19" s="99"/>
      <c r="ETV19" s="99"/>
      <c r="ETW19" s="99"/>
      <c r="ETX19" s="99"/>
      <c r="ETY19" s="99"/>
      <c r="ETZ19" s="99"/>
      <c r="EUA19" s="99"/>
      <c r="EUB19" s="99"/>
      <c r="EUC19" s="99"/>
      <c r="EUD19" s="99"/>
      <c r="EUE19" s="99"/>
      <c r="EUF19" s="99"/>
      <c r="EUG19" s="99"/>
      <c r="EUH19" s="99"/>
      <c r="EUI19" s="99"/>
      <c r="EUJ19" s="99"/>
      <c r="EUK19" s="99"/>
      <c r="EUL19" s="99"/>
      <c r="EUM19" s="99"/>
      <c r="EUN19" s="99"/>
      <c r="EUO19" s="99"/>
      <c r="EUP19" s="99"/>
      <c r="EUQ19" s="99"/>
      <c r="EUR19" s="99"/>
      <c r="EUS19" s="99"/>
      <c r="EUT19" s="99"/>
      <c r="EUU19" s="99"/>
      <c r="EUV19" s="99"/>
      <c r="EUW19" s="99"/>
      <c r="EUX19" s="99"/>
      <c r="EUY19" s="99"/>
      <c r="EUZ19" s="99"/>
      <c r="EVA19" s="99"/>
      <c r="EVB19" s="99"/>
      <c r="EVC19" s="99"/>
      <c r="EVD19" s="99"/>
      <c r="EVE19" s="99"/>
      <c r="EVF19" s="99"/>
      <c r="EVG19" s="99"/>
      <c r="EVH19" s="99"/>
      <c r="EVI19" s="99"/>
      <c r="EVJ19" s="99"/>
      <c r="EVK19" s="99"/>
      <c r="EVL19" s="99"/>
      <c r="EVM19" s="99"/>
      <c r="EVN19" s="99"/>
      <c r="EVO19" s="99"/>
      <c r="EVP19" s="99"/>
      <c r="EVQ19" s="99"/>
      <c r="EVR19" s="99"/>
      <c r="EVS19" s="99"/>
      <c r="EVT19" s="99"/>
      <c r="EVU19" s="99"/>
      <c r="EVV19" s="99"/>
      <c r="EVW19" s="99"/>
      <c r="EVX19" s="99"/>
      <c r="EVY19" s="99"/>
      <c r="EVZ19" s="99"/>
      <c r="EWA19" s="99"/>
      <c r="EWB19" s="99"/>
      <c r="EWC19" s="99"/>
      <c r="EWD19" s="99"/>
      <c r="EWE19" s="99"/>
      <c r="EWF19" s="99"/>
      <c r="EWG19" s="99"/>
      <c r="EWH19" s="99"/>
      <c r="EWI19" s="99"/>
      <c r="EWJ19" s="99"/>
      <c r="EWK19" s="99"/>
      <c r="EWL19" s="99"/>
      <c r="EWM19" s="99"/>
      <c r="EWN19" s="99"/>
      <c r="EWO19" s="99"/>
      <c r="EWP19" s="99"/>
      <c r="EWQ19" s="99"/>
      <c r="EWR19" s="99"/>
      <c r="EWS19" s="99"/>
      <c r="EWT19" s="99"/>
      <c r="EWU19" s="99"/>
      <c r="EWV19" s="99"/>
      <c r="EWW19" s="99"/>
      <c r="EWX19" s="99"/>
      <c r="EWY19" s="99"/>
      <c r="EWZ19" s="99"/>
      <c r="EXA19" s="99"/>
      <c r="EXB19" s="99"/>
      <c r="EXC19" s="99"/>
      <c r="EXD19" s="99"/>
      <c r="EXE19" s="99"/>
      <c r="EXF19" s="99"/>
      <c r="EXG19" s="99"/>
      <c r="EXH19" s="99"/>
      <c r="EXI19" s="99"/>
      <c r="EXJ19" s="99"/>
      <c r="EXK19" s="99"/>
      <c r="EXL19" s="99"/>
      <c r="EXM19" s="99"/>
      <c r="EXN19" s="99"/>
      <c r="EXO19" s="99"/>
      <c r="EXP19" s="99"/>
      <c r="EXQ19" s="99"/>
      <c r="EXR19" s="99"/>
      <c r="EXS19" s="99"/>
      <c r="EXT19" s="99"/>
      <c r="EXU19" s="99"/>
      <c r="EXV19" s="99"/>
      <c r="EXW19" s="99"/>
      <c r="EXX19" s="99"/>
      <c r="EXY19" s="99"/>
      <c r="EXZ19" s="99"/>
      <c r="EYA19" s="99"/>
      <c r="EYB19" s="99"/>
      <c r="EYC19" s="99"/>
      <c r="EYD19" s="99"/>
      <c r="EYE19" s="99"/>
      <c r="EYF19" s="99"/>
      <c r="EYG19" s="99"/>
      <c r="EYH19" s="99"/>
      <c r="EYI19" s="99"/>
      <c r="EYJ19" s="99"/>
      <c r="EYK19" s="99"/>
      <c r="EYL19" s="99"/>
      <c r="EYM19" s="99"/>
      <c r="EYN19" s="99"/>
      <c r="EYO19" s="99"/>
      <c r="EYP19" s="99"/>
      <c r="EYQ19" s="99"/>
      <c r="EYR19" s="99"/>
      <c r="EYS19" s="99"/>
      <c r="EYT19" s="99"/>
      <c r="EYU19" s="99"/>
      <c r="EYV19" s="99"/>
      <c r="EYW19" s="99"/>
      <c r="EYX19" s="99"/>
      <c r="EYY19" s="99"/>
      <c r="EYZ19" s="99"/>
      <c r="EZA19" s="99"/>
      <c r="EZB19" s="99"/>
      <c r="EZC19" s="99"/>
      <c r="EZD19" s="99"/>
      <c r="EZE19" s="99"/>
      <c r="EZF19" s="99"/>
      <c r="EZG19" s="99"/>
      <c r="EZH19" s="99"/>
      <c r="EZI19" s="99"/>
      <c r="EZJ19" s="99"/>
      <c r="EZK19" s="99"/>
      <c r="EZL19" s="99"/>
      <c r="EZM19" s="99"/>
      <c r="EZN19" s="99"/>
      <c r="EZO19" s="99"/>
      <c r="EZP19" s="99"/>
      <c r="EZQ19" s="99"/>
      <c r="EZR19" s="99"/>
      <c r="EZS19" s="99"/>
      <c r="EZT19" s="99"/>
      <c r="EZU19" s="99"/>
      <c r="EZV19" s="99"/>
      <c r="EZW19" s="99"/>
      <c r="EZX19" s="99"/>
      <c r="EZY19" s="99"/>
      <c r="EZZ19" s="99"/>
      <c r="FAA19" s="99"/>
      <c r="FAB19" s="99"/>
      <c r="FAC19" s="99"/>
      <c r="FAD19" s="99"/>
      <c r="FAE19" s="99"/>
      <c r="FAF19" s="99"/>
      <c r="FAG19" s="99"/>
      <c r="FAH19" s="99"/>
      <c r="FAI19" s="99"/>
      <c r="FAJ19" s="99"/>
      <c r="FAK19" s="99"/>
      <c r="FAL19" s="99"/>
      <c r="FAM19" s="99"/>
      <c r="FAN19" s="99"/>
      <c r="FAO19" s="99"/>
      <c r="FAP19" s="99"/>
      <c r="FAQ19" s="99"/>
      <c r="FAR19" s="99"/>
      <c r="FAS19" s="99"/>
      <c r="FAT19" s="99"/>
      <c r="FAU19" s="99"/>
      <c r="FAV19" s="99"/>
      <c r="FAW19" s="99"/>
      <c r="FAX19" s="99"/>
      <c r="FAY19" s="99"/>
      <c r="FAZ19" s="99"/>
      <c r="FBA19" s="99"/>
      <c r="FBB19" s="99"/>
      <c r="FBC19" s="99"/>
      <c r="FBD19" s="99"/>
      <c r="FBE19" s="99"/>
      <c r="FBF19" s="99"/>
      <c r="FBG19" s="99"/>
      <c r="FBH19" s="99"/>
      <c r="FBI19" s="99"/>
      <c r="FBJ19" s="99"/>
      <c r="FBK19" s="99"/>
      <c r="FBL19" s="99"/>
      <c r="FBM19" s="99"/>
      <c r="FBN19" s="99"/>
      <c r="FBO19" s="99"/>
      <c r="FBP19" s="99"/>
      <c r="FBQ19" s="99"/>
      <c r="FBR19" s="99"/>
      <c r="FBS19" s="99"/>
      <c r="FBT19" s="99"/>
      <c r="FBU19" s="99"/>
      <c r="FBV19" s="99"/>
      <c r="FBW19" s="99"/>
      <c r="FBX19" s="99"/>
      <c r="FBY19" s="99"/>
      <c r="FBZ19" s="99"/>
      <c r="FCA19" s="99"/>
      <c r="FCB19" s="99"/>
      <c r="FCC19" s="99"/>
      <c r="FCD19" s="99"/>
      <c r="FCE19" s="99"/>
      <c r="FCF19" s="99"/>
      <c r="FCG19" s="99"/>
      <c r="FCH19" s="99"/>
      <c r="FCI19" s="99"/>
      <c r="FCJ19" s="99"/>
      <c r="FCK19" s="99"/>
      <c r="FCL19" s="99"/>
      <c r="FCM19" s="99"/>
      <c r="FCN19" s="99"/>
      <c r="FCO19" s="99"/>
      <c r="FCP19" s="99"/>
      <c r="FCQ19" s="99"/>
      <c r="FCR19" s="99"/>
      <c r="FCS19" s="99"/>
      <c r="FCT19" s="99"/>
      <c r="FCU19" s="99"/>
      <c r="FCV19" s="99"/>
      <c r="FCW19" s="99"/>
      <c r="FCX19" s="99"/>
      <c r="FCY19" s="99"/>
      <c r="FCZ19" s="99"/>
      <c r="FDA19" s="99"/>
      <c r="FDB19" s="99"/>
      <c r="FDC19" s="99"/>
      <c r="FDD19" s="99"/>
      <c r="FDE19" s="99"/>
      <c r="FDF19" s="99"/>
      <c r="FDG19" s="99"/>
      <c r="FDH19" s="99"/>
      <c r="FDI19" s="99"/>
      <c r="FDJ19" s="99"/>
      <c r="FDK19" s="99"/>
      <c r="FDL19" s="99"/>
      <c r="FDM19" s="99"/>
      <c r="FDN19" s="99"/>
      <c r="FDO19" s="99"/>
      <c r="FDP19" s="99"/>
      <c r="FDQ19" s="99"/>
      <c r="FDR19" s="99"/>
      <c r="FDS19" s="99"/>
      <c r="FDT19" s="99"/>
      <c r="FDU19" s="99"/>
      <c r="FDV19" s="99"/>
      <c r="FDW19" s="99"/>
      <c r="FDX19" s="99"/>
      <c r="FDY19" s="99"/>
      <c r="FDZ19" s="99"/>
      <c r="FEA19" s="99"/>
      <c r="FEB19" s="99"/>
      <c r="FEC19" s="99"/>
      <c r="FED19" s="99"/>
      <c r="FEE19" s="99"/>
      <c r="FEF19" s="99"/>
      <c r="FEG19" s="99"/>
      <c r="FEH19" s="99"/>
      <c r="FEI19" s="99"/>
      <c r="FEJ19" s="99"/>
      <c r="FEK19" s="99"/>
      <c r="FEL19" s="99"/>
      <c r="FEM19" s="99"/>
      <c r="FEN19" s="99"/>
      <c r="FEO19" s="99"/>
      <c r="FEP19" s="99"/>
      <c r="FEQ19" s="99"/>
      <c r="FER19" s="99"/>
      <c r="FES19" s="99"/>
      <c r="FET19" s="99"/>
      <c r="FEU19" s="99"/>
      <c r="FEV19" s="99"/>
      <c r="FEW19" s="99"/>
      <c r="FEX19" s="99"/>
      <c r="FEY19" s="99"/>
      <c r="FEZ19" s="99"/>
      <c r="FFA19" s="99"/>
      <c r="FFB19" s="99"/>
      <c r="FFC19" s="99"/>
      <c r="FFD19" s="99"/>
      <c r="FFE19" s="99"/>
      <c r="FFF19" s="99"/>
      <c r="FFG19" s="99"/>
      <c r="FFH19" s="99"/>
      <c r="FFI19" s="99"/>
      <c r="FFJ19" s="99"/>
      <c r="FFK19" s="99"/>
      <c r="FFL19" s="99"/>
      <c r="FFM19" s="99"/>
      <c r="FFN19" s="99"/>
      <c r="FFO19" s="99"/>
      <c r="FFP19" s="99"/>
      <c r="FFQ19" s="99"/>
      <c r="FFR19" s="99"/>
      <c r="FFS19" s="99"/>
      <c r="FFT19" s="99"/>
      <c r="FFU19" s="99"/>
      <c r="FFV19" s="99"/>
      <c r="FFW19" s="99"/>
      <c r="FFX19" s="99"/>
      <c r="FFY19" s="99"/>
      <c r="FFZ19" s="99"/>
      <c r="FGA19" s="99"/>
      <c r="FGB19" s="99"/>
      <c r="FGC19" s="99"/>
      <c r="FGD19" s="99"/>
      <c r="FGE19" s="99"/>
      <c r="FGF19" s="99"/>
      <c r="FGG19" s="99"/>
      <c r="FGH19" s="99"/>
      <c r="FGI19" s="99"/>
      <c r="FGJ19" s="99"/>
      <c r="FGK19" s="99"/>
      <c r="FGL19" s="99"/>
      <c r="FGM19" s="99"/>
      <c r="FGN19" s="99"/>
      <c r="FGO19" s="99"/>
      <c r="FGP19" s="99"/>
      <c r="FGQ19" s="99"/>
      <c r="FGR19" s="99"/>
      <c r="FGS19" s="99"/>
      <c r="FGT19" s="99"/>
      <c r="FGU19" s="99"/>
      <c r="FGV19" s="99"/>
      <c r="FGW19" s="99"/>
      <c r="FGX19" s="99"/>
      <c r="FGY19" s="99"/>
      <c r="FGZ19" s="99"/>
      <c r="FHA19" s="99"/>
      <c r="FHB19" s="99"/>
      <c r="FHC19" s="99"/>
      <c r="FHD19" s="99"/>
      <c r="FHE19" s="99"/>
      <c r="FHF19" s="99"/>
      <c r="FHG19" s="99"/>
      <c r="FHH19" s="99"/>
      <c r="FHI19" s="99"/>
      <c r="FHJ19" s="99"/>
      <c r="FHK19" s="99"/>
      <c r="FHL19" s="99"/>
      <c r="FHM19" s="99"/>
      <c r="FHN19" s="99"/>
      <c r="FHO19" s="99"/>
      <c r="FHP19" s="99"/>
      <c r="FHQ19" s="99"/>
      <c r="FHR19" s="99"/>
      <c r="FHS19" s="99"/>
      <c r="FHT19" s="99"/>
      <c r="FHU19" s="99"/>
      <c r="FHV19" s="99"/>
      <c r="FHW19" s="99"/>
      <c r="FHX19" s="99"/>
      <c r="FHY19" s="99"/>
      <c r="FHZ19" s="99"/>
      <c r="FIA19" s="99"/>
      <c r="FIB19" s="99"/>
      <c r="FIC19" s="99"/>
      <c r="FID19" s="99"/>
      <c r="FIE19" s="99"/>
      <c r="FIF19" s="99"/>
      <c r="FIG19" s="99"/>
      <c r="FIH19" s="99"/>
      <c r="FII19" s="99"/>
      <c r="FIJ19" s="99"/>
      <c r="FIK19" s="99"/>
      <c r="FIL19" s="99"/>
      <c r="FIM19" s="99"/>
      <c r="FIN19" s="99"/>
      <c r="FIO19" s="99"/>
      <c r="FIP19" s="99"/>
      <c r="FIQ19" s="99"/>
      <c r="FIR19" s="99"/>
      <c r="FIS19" s="99"/>
      <c r="FIT19" s="99"/>
      <c r="FIU19" s="99"/>
      <c r="FIV19" s="99"/>
      <c r="FIW19" s="99"/>
      <c r="FIX19" s="99"/>
      <c r="FIY19" s="99"/>
      <c r="FIZ19" s="99"/>
      <c r="FJA19" s="99"/>
      <c r="FJB19" s="99"/>
      <c r="FJC19" s="99"/>
      <c r="FJD19" s="99"/>
      <c r="FJE19" s="99"/>
      <c r="FJF19" s="99"/>
      <c r="FJG19" s="99"/>
      <c r="FJH19" s="99"/>
      <c r="FJI19" s="99"/>
      <c r="FJJ19" s="99"/>
      <c r="FJK19" s="99"/>
      <c r="FJL19" s="99"/>
      <c r="FJM19" s="99"/>
      <c r="FJN19" s="99"/>
      <c r="FJO19" s="99"/>
      <c r="FJP19" s="99"/>
      <c r="FJQ19" s="99"/>
      <c r="FJR19" s="99"/>
      <c r="FJS19" s="99"/>
      <c r="FJT19" s="99"/>
      <c r="FJU19" s="99"/>
      <c r="FJV19" s="99"/>
      <c r="FJW19" s="99"/>
      <c r="FJX19" s="99"/>
      <c r="FJY19" s="99"/>
      <c r="FJZ19" s="99"/>
      <c r="FKA19" s="99"/>
      <c r="FKB19" s="99"/>
      <c r="FKC19" s="99"/>
      <c r="FKD19" s="99"/>
      <c r="FKE19" s="99"/>
      <c r="FKF19" s="99"/>
      <c r="FKG19" s="99"/>
      <c r="FKH19" s="99"/>
      <c r="FKI19" s="99"/>
      <c r="FKJ19" s="99"/>
      <c r="FKK19" s="99"/>
      <c r="FKL19" s="99"/>
      <c r="FKM19" s="99"/>
      <c r="FKN19" s="99"/>
      <c r="FKO19" s="99"/>
      <c r="FKP19" s="99"/>
      <c r="FKQ19" s="99"/>
      <c r="FKR19" s="99"/>
      <c r="FKS19" s="99"/>
      <c r="FKT19" s="99"/>
      <c r="FKU19" s="99"/>
      <c r="FKV19" s="99"/>
      <c r="FKW19" s="99"/>
      <c r="FKX19" s="99"/>
      <c r="FKY19" s="99"/>
      <c r="FKZ19" s="99"/>
      <c r="FLA19" s="99"/>
      <c r="FLB19" s="99"/>
      <c r="FLC19" s="99"/>
      <c r="FLD19" s="99"/>
      <c r="FLE19" s="99"/>
      <c r="FLF19" s="99"/>
      <c r="FLG19" s="99"/>
      <c r="FLH19" s="99"/>
      <c r="FLI19" s="99"/>
      <c r="FLJ19" s="99"/>
      <c r="FLK19" s="99"/>
      <c r="FLL19" s="99"/>
      <c r="FLM19" s="99"/>
      <c r="FLN19" s="99"/>
      <c r="FLO19" s="99"/>
      <c r="FLP19" s="99"/>
      <c r="FLQ19" s="99"/>
      <c r="FLR19" s="99"/>
      <c r="FLS19" s="99"/>
      <c r="FLT19" s="99"/>
      <c r="FLU19" s="99"/>
      <c r="FLV19" s="99"/>
      <c r="FLW19" s="99"/>
      <c r="FLX19" s="99"/>
      <c r="FLY19" s="99"/>
      <c r="FLZ19" s="99"/>
      <c r="FMA19" s="99"/>
      <c r="FMB19" s="99"/>
      <c r="FMC19" s="99"/>
      <c r="FMD19" s="99"/>
      <c r="FME19" s="99"/>
      <c r="FMF19" s="99"/>
      <c r="FMG19" s="99"/>
      <c r="FMH19" s="99"/>
      <c r="FMI19" s="99"/>
      <c r="FMJ19" s="99"/>
      <c r="FMK19" s="99"/>
      <c r="FML19" s="99"/>
      <c r="FMM19" s="99"/>
      <c r="FMN19" s="99"/>
      <c r="FMO19" s="99"/>
      <c r="FMP19" s="99"/>
      <c r="FMQ19" s="99"/>
      <c r="FMR19" s="99"/>
      <c r="FMS19" s="99"/>
      <c r="FMT19" s="99"/>
      <c r="FMU19" s="99"/>
      <c r="FMV19" s="99"/>
      <c r="FMW19" s="99"/>
      <c r="FMX19" s="99"/>
      <c r="FMY19" s="99"/>
      <c r="FMZ19" s="99"/>
      <c r="FNA19" s="99"/>
      <c r="FNB19" s="99"/>
      <c r="FNC19" s="99"/>
      <c r="FND19" s="99"/>
      <c r="FNE19" s="99"/>
      <c r="FNF19" s="99"/>
      <c r="FNG19" s="99"/>
      <c r="FNH19" s="99"/>
      <c r="FNI19" s="99"/>
      <c r="FNJ19" s="99"/>
      <c r="FNK19" s="99"/>
      <c r="FNL19" s="99"/>
      <c r="FNM19" s="99"/>
      <c r="FNN19" s="99"/>
      <c r="FNO19" s="99"/>
      <c r="FNP19" s="99"/>
      <c r="FNQ19" s="99"/>
      <c r="FNR19" s="99"/>
      <c r="FNS19" s="99"/>
      <c r="FNT19" s="99"/>
      <c r="FNU19" s="99"/>
      <c r="FNV19" s="99"/>
      <c r="FNW19" s="99"/>
      <c r="FNX19" s="99"/>
      <c r="FNY19" s="99"/>
      <c r="FNZ19" s="99"/>
      <c r="FOA19" s="99"/>
      <c r="FOB19" s="99"/>
      <c r="FOC19" s="99"/>
      <c r="FOD19" s="99"/>
      <c r="FOE19" s="99"/>
      <c r="FOF19" s="99"/>
      <c r="FOG19" s="99"/>
      <c r="FOH19" s="99"/>
      <c r="FOI19" s="99"/>
      <c r="FOJ19" s="99"/>
      <c r="FOK19" s="99"/>
      <c r="FOL19" s="99"/>
      <c r="FOM19" s="99"/>
      <c r="FON19" s="99"/>
      <c r="FOO19" s="99"/>
      <c r="FOP19" s="99"/>
      <c r="FOQ19" s="99"/>
      <c r="FOR19" s="99"/>
      <c r="FOS19" s="99"/>
      <c r="FOT19" s="99"/>
      <c r="FOU19" s="99"/>
      <c r="FOV19" s="99"/>
      <c r="FOW19" s="99"/>
      <c r="FOX19" s="99"/>
      <c r="FOY19" s="99"/>
      <c r="FOZ19" s="99"/>
      <c r="FPA19" s="99"/>
      <c r="FPB19" s="99"/>
      <c r="FPC19" s="99"/>
      <c r="FPD19" s="99"/>
      <c r="FPE19" s="99"/>
      <c r="FPF19" s="99"/>
      <c r="FPG19" s="99"/>
      <c r="FPH19" s="99"/>
      <c r="FPI19" s="99"/>
      <c r="FPJ19" s="99"/>
      <c r="FPK19" s="99"/>
      <c r="FPL19" s="99"/>
      <c r="FPM19" s="99"/>
      <c r="FPN19" s="99"/>
      <c r="FPO19" s="99"/>
      <c r="FPP19" s="99"/>
      <c r="FPQ19" s="99"/>
      <c r="FPR19" s="99"/>
      <c r="FPS19" s="99"/>
      <c r="FPT19" s="99"/>
      <c r="FPU19" s="99"/>
      <c r="FPV19" s="99"/>
      <c r="FPW19" s="99"/>
      <c r="FPX19" s="99"/>
      <c r="FPY19" s="99"/>
      <c r="FPZ19" s="99"/>
      <c r="FQA19" s="99"/>
      <c r="FQB19" s="99"/>
      <c r="FQC19" s="99"/>
      <c r="FQD19" s="99"/>
      <c r="FQE19" s="99"/>
      <c r="FQF19" s="99"/>
      <c r="FQG19" s="99"/>
      <c r="FQH19" s="99"/>
      <c r="FQI19" s="99"/>
      <c r="FQJ19" s="99"/>
      <c r="FQK19" s="99"/>
      <c r="FQL19" s="99"/>
      <c r="FQM19" s="99"/>
      <c r="FQN19" s="99"/>
      <c r="FQO19" s="99"/>
      <c r="FQP19" s="99"/>
      <c r="FQQ19" s="99"/>
      <c r="FQR19" s="99"/>
      <c r="FQS19" s="99"/>
      <c r="FQT19" s="99"/>
      <c r="FQU19" s="99"/>
      <c r="FQV19" s="99"/>
      <c r="FQW19" s="99"/>
      <c r="FQX19" s="99"/>
      <c r="FQY19" s="99"/>
      <c r="FQZ19" s="99"/>
      <c r="FRA19" s="99"/>
      <c r="FRB19" s="99"/>
      <c r="FRC19" s="99"/>
      <c r="FRD19" s="99"/>
      <c r="FRE19" s="99"/>
      <c r="FRF19" s="99"/>
      <c r="FRG19" s="99"/>
      <c r="FRH19" s="99"/>
      <c r="FRI19" s="99"/>
      <c r="FRJ19" s="99"/>
      <c r="FRK19" s="99"/>
      <c r="FRL19" s="99"/>
      <c r="FRM19" s="99"/>
      <c r="FRN19" s="99"/>
      <c r="FRO19" s="99"/>
      <c r="FRP19" s="99"/>
      <c r="FRQ19" s="99"/>
      <c r="FRR19" s="99"/>
      <c r="FRS19" s="99"/>
      <c r="FRT19" s="99"/>
      <c r="FRU19" s="99"/>
      <c r="FRV19" s="99"/>
      <c r="FRW19" s="99"/>
      <c r="FRX19" s="99"/>
      <c r="FRY19" s="99"/>
      <c r="FRZ19" s="99"/>
      <c r="FSA19" s="99"/>
      <c r="FSB19" s="99"/>
      <c r="FSC19" s="99"/>
      <c r="FSD19" s="99"/>
      <c r="FSE19" s="99"/>
      <c r="FSF19" s="99"/>
      <c r="FSG19" s="99"/>
      <c r="FSH19" s="99"/>
      <c r="FSI19" s="99"/>
      <c r="FSJ19" s="99"/>
      <c r="FSK19" s="99"/>
      <c r="FSL19" s="99"/>
      <c r="FSM19" s="99"/>
      <c r="FSN19" s="99"/>
      <c r="FSO19" s="99"/>
      <c r="FSP19" s="99"/>
      <c r="FSQ19" s="99"/>
      <c r="FSR19" s="99"/>
      <c r="FSS19" s="99"/>
      <c r="FST19" s="99"/>
      <c r="FSU19" s="99"/>
      <c r="FSV19" s="99"/>
      <c r="FSW19" s="99"/>
      <c r="FSX19" s="99"/>
      <c r="FSY19" s="99"/>
      <c r="FSZ19" s="99"/>
      <c r="FTA19" s="99"/>
      <c r="FTB19" s="99"/>
      <c r="FTC19" s="99"/>
      <c r="FTD19" s="99"/>
      <c r="FTE19" s="99"/>
      <c r="FTF19" s="99"/>
      <c r="FTG19" s="99"/>
      <c r="FTH19" s="99"/>
      <c r="FTI19" s="99"/>
      <c r="FTJ19" s="99"/>
      <c r="FTK19" s="99"/>
      <c r="FTL19" s="99"/>
      <c r="FTM19" s="99"/>
      <c r="FTN19" s="99"/>
      <c r="FTO19" s="99"/>
      <c r="FTP19" s="99"/>
      <c r="FTQ19" s="99"/>
      <c r="FTR19" s="99"/>
      <c r="FTS19" s="99"/>
      <c r="FTT19" s="99"/>
      <c r="FTU19" s="99"/>
      <c r="FTV19" s="99"/>
      <c r="FTW19" s="99"/>
      <c r="FTX19" s="99"/>
      <c r="FTY19" s="99"/>
      <c r="FTZ19" s="99"/>
      <c r="FUA19" s="99"/>
      <c r="FUB19" s="99"/>
      <c r="FUC19" s="99"/>
      <c r="FUD19" s="99"/>
      <c r="FUE19" s="99"/>
      <c r="FUF19" s="99"/>
      <c r="FUG19" s="99"/>
      <c r="FUH19" s="99"/>
      <c r="FUI19" s="99"/>
      <c r="FUJ19" s="99"/>
      <c r="FUK19" s="99"/>
      <c r="FUL19" s="99"/>
      <c r="FUM19" s="99"/>
      <c r="FUN19" s="99"/>
      <c r="FUO19" s="99"/>
      <c r="FUP19" s="99"/>
      <c r="FUQ19" s="99"/>
      <c r="FUR19" s="99"/>
      <c r="FUS19" s="99"/>
      <c r="FUT19" s="99"/>
      <c r="FUU19" s="99"/>
      <c r="FUV19" s="99"/>
      <c r="FUW19" s="99"/>
      <c r="FUX19" s="99"/>
      <c r="FUY19" s="99"/>
      <c r="FUZ19" s="99"/>
      <c r="FVA19" s="99"/>
      <c r="FVB19" s="99"/>
      <c r="FVC19" s="99"/>
      <c r="FVD19" s="99"/>
      <c r="FVE19" s="99"/>
      <c r="FVF19" s="99"/>
      <c r="FVG19" s="99"/>
      <c r="FVH19" s="99"/>
      <c r="FVI19" s="99"/>
      <c r="FVJ19" s="99"/>
      <c r="FVK19" s="99"/>
      <c r="FVL19" s="99"/>
      <c r="FVM19" s="99"/>
      <c r="FVN19" s="99"/>
      <c r="FVO19" s="99"/>
      <c r="FVP19" s="99"/>
      <c r="FVQ19" s="99"/>
      <c r="FVR19" s="99"/>
      <c r="FVS19" s="99"/>
      <c r="FVT19" s="99"/>
      <c r="FVU19" s="99"/>
      <c r="FVV19" s="99"/>
      <c r="FVW19" s="99"/>
      <c r="FVX19" s="99"/>
      <c r="FVY19" s="99"/>
      <c r="FVZ19" s="99"/>
      <c r="FWA19" s="99"/>
      <c r="FWB19" s="99"/>
      <c r="FWC19" s="99"/>
      <c r="FWD19" s="99"/>
      <c r="FWE19" s="99"/>
      <c r="FWF19" s="99"/>
      <c r="FWG19" s="99"/>
      <c r="FWH19" s="99"/>
      <c r="FWI19" s="99"/>
      <c r="FWJ19" s="99"/>
      <c r="FWK19" s="99"/>
      <c r="FWL19" s="99"/>
      <c r="FWM19" s="99"/>
      <c r="FWN19" s="99"/>
      <c r="FWO19" s="99"/>
      <c r="FWP19" s="99"/>
      <c r="FWQ19" s="99"/>
      <c r="FWR19" s="99"/>
      <c r="FWS19" s="99"/>
      <c r="FWT19" s="99"/>
      <c r="FWU19" s="99"/>
      <c r="FWV19" s="99"/>
      <c r="FWW19" s="99"/>
      <c r="FWX19" s="99"/>
      <c r="FWY19" s="99"/>
      <c r="FWZ19" s="99"/>
      <c r="FXA19" s="99"/>
      <c r="FXB19" s="99"/>
      <c r="FXC19" s="99"/>
      <c r="FXD19" s="99"/>
      <c r="FXE19" s="99"/>
      <c r="FXF19" s="99"/>
      <c r="FXG19" s="99"/>
      <c r="FXH19" s="99"/>
      <c r="FXI19" s="99"/>
      <c r="FXJ19" s="99"/>
      <c r="FXK19" s="99"/>
      <c r="FXL19" s="99"/>
      <c r="FXM19" s="99"/>
      <c r="FXN19" s="99"/>
      <c r="FXO19" s="99"/>
      <c r="FXP19" s="99"/>
      <c r="FXQ19" s="99"/>
      <c r="FXR19" s="99"/>
      <c r="FXS19" s="99"/>
      <c r="FXT19" s="99"/>
      <c r="FXU19" s="99"/>
      <c r="FXV19" s="99"/>
      <c r="FXW19" s="99"/>
      <c r="FXX19" s="99"/>
      <c r="FXY19" s="99"/>
      <c r="FXZ19" s="99"/>
      <c r="FYA19" s="99"/>
      <c r="FYB19" s="99"/>
      <c r="FYC19" s="99"/>
      <c r="FYD19" s="99"/>
      <c r="FYE19" s="99"/>
      <c r="FYF19" s="99"/>
      <c r="FYG19" s="99"/>
      <c r="FYH19" s="99"/>
      <c r="FYI19" s="99"/>
      <c r="FYJ19" s="99"/>
      <c r="FYK19" s="99"/>
      <c r="FYL19" s="99"/>
      <c r="FYM19" s="99"/>
      <c r="FYN19" s="99"/>
      <c r="FYO19" s="99"/>
      <c r="FYP19" s="99"/>
      <c r="FYQ19" s="99"/>
      <c r="FYR19" s="99"/>
      <c r="FYS19" s="99"/>
      <c r="FYT19" s="99"/>
      <c r="FYU19" s="99"/>
      <c r="FYV19" s="99"/>
      <c r="FYW19" s="99"/>
      <c r="FYX19" s="99"/>
      <c r="FYY19" s="99"/>
      <c r="FYZ19" s="99"/>
      <c r="FZA19" s="99"/>
      <c r="FZB19" s="99"/>
      <c r="FZC19" s="99"/>
      <c r="FZD19" s="99"/>
      <c r="FZE19" s="99"/>
      <c r="FZF19" s="99"/>
      <c r="FZG19" s="99"/>
      <c r="FZH19" s="99"/>
      <c r="FZI19" s="99"/>
      <c r="FZJ19" s="99"/>
      <c r="FZK19" s="99"/>
      <c r="FZL19" s="99"/>
      <c r="FZM19" s="99"/>
      <c r="FZN19" s="99"/>
      <c r="FZO19" s="99"/>
      <c r="FZP19" s="99"/>
      <c r="FZQ19" s="99"/>
      <c r="FZR19" s="99"/>
      <c r="FZS19" s="99"/>
      <c r="FZT19" s="99"/>
      <c r="FZU19" s="99"/>
      <c r="FZV19" s="99"/>
      <c r="FZW19" s="99"/>
      <c r="FZX19" s="99"/>
      <c r="FZY19" s="99"/>
      <c r="FZZ19" s="99"/>
      <c r="GAA19" s="99"/>
      <c r="GAB19" s="99"/>
      <c r="GAC19" s="99"/>
      <c r="GAD19" s="99"/>
      <c r="GAE19" s="99"/>
      <c r="GAF19" s="99"/>
      <c r="GAG19" s="99"/>
      <c r="GAH19" s="99"/>
      <c r="GAI19" s="99"/>
      <c r="GAJ19" s="99"/>
      <c r="GAK19" s="99"/>
      <c r="GAL19" s="99"/>
      <c r="GAM19" s="99"/>
      <c r="GAN19" s="99"/>
      <c r="GAO19" s="99"/>
      <c r="GAP19" s="99"/>
      <c r="GAQ19" s="99"/>
      <c r="GAR19" s="99"/>
      <c r="GAS19" s="99"/>
      <c r="GAT19" s="99"/>
      <c r="GAU19" s="99"/>
      <c r="GAV19" s="99"/>
      <c r="GAW19" s="99"/>
      <c r="GAX19" s="99"/>
      <c r="GAY19" s="99"/>
      <c r="GAZ19" s="99"/>
      <c r="GBA19" s="99"/>
      <c r="GBB19" s="99"/>
      <c r="GBC19" s="99"/>
      <c r="GBD19" s="99"/>
      <c r="GBE19" s="99"/>
      <c r="GBF19" s="99"/>
      <c r="GBG19" s="99"/>
      <c r="GBH19" s="99"/>
      <c r="GBI19" s="99"/>
      <c r="GBJ19" s="99"/>
      <c r="GBK19" s="99"/>
      <c r="GBL19" s="99"/>
      <c r="GBM19" s="99"/>
      <c r="GBN19" s="99"/>
      <c r="GBO19" s="99"/>
      <c r="GBP19" s="99"/>
      <c r="GBQ19" s="99"/>
      <c r="GBR19" s="99"/>
      <c r="GBS19" s="99"/>
      <c r="GBT19" s="99"/>
      <c r="GBU19" s="99"/>
      <c r="GBV19" s="99"/>
      <c r="GBW19" s="99"/>
      <c r="GBX19" s="99"/>
      <c r="GBY19" s="99"/>
      <c r="GBZ19" s="99"/>
      <c r="GCA19" s="99"/>
      <c r="GCB19" s="99"/>
      <c r="GCC19" s="99"/>
      <c r="GCD19" s="99"/>
      <c r="GCE19" s="99"/>
      <c r="GCF19" s="99"/>
      <c r="GCG19" s="99"/>
      <c r="GCH19" s="99"/>
      <c r="GCI19" s="99"/>
      <c r="GCJ19" s="99"/>
      <c r="GCK19" s="99"/>
      <c r="GCL19" s="99"/>
      <c r="GCM19" s="99"/>
      <c r="GCN19" s="99"/>
      <c r="GCO19" s="99"/>
      <c r="GCP19" s="99"/>
      <c r="GCQ19" s="99"/>
      <c r="GCR19" s="99"/>
      <c r="GCS19" s="99"/>
      <c r="GCT19" s="99"/>
      <c r="GCU19" s="99"/>
      <c r="GCV19" s="99"/>
      <c r="GCW19" s="99"/>
      <c r="GCX19" s="99"/>
      <c r="GCY19" s="99"/>
      <c r="GCZ19" s="99"/>
      <c r="GDA19" s="99"/>
      <c r="GDB19" s="99"/>
      <c r="GDC19" s="99"/>
      <c r="GDD19" s="99"/>
      <c r="GDE19" s="99"/>
      <c r="GDF19" s="99"/>
      <c r="GDG19" s="99"/>
      <c r="GDH19" s="99"/>
      <c r="GDI19" s="99"/>
      <c r="GDJ19" s="99"/>
      <c r="GDK19" s="99"/>
      <c r="GDL19" s="99"/>
      <c r="GDM19" s="99"/>
      <c r="GDN19" s="99"/>
      <c r="GDO19" s="99"/>
      <c r="GDP19" s="99"/>
      <c r="GDQ19" s="99"/>
      <c r="GDR19" s="99"/>
      <c r="GDS19" s="99"/>
      <c r="GDT19" s="99"/>
      <c r="GDU19" s="99"/>
      <c r="GDV19" s="99"/>
      <c r="GDW19" s="99"/>
      <c r="GDX19" s="99"/>
      <c r="GDY19" s="99"/>
      <c r="GDZ19" s="99"/>
      <c r="GEA19" s="99"/>
      <c r="GEB19" s="99"/>
      <c r="GEC19" s="99"/>
      <c r="GED19" s="99"/>
      <c r="GEE19" s="99"/>
      <c r="GEF19" s="99"/>
      <c r="GEG19" s="99"/>
      <c r="GEH19" s="99"/>
      <c r="GEI19" s="99"/>
      <c r="GEJ19" s="99"/>
      <c r="GEK19" s="99"/>
      <c r="GEL19" s="99"/>
      <c r="GEM19" s="99"/>
      <c r="GEN19" s="99"/>
      <c r="GEO19" s="99"/>
      <c r="GEP19" s="99"/>
      <c r="GEQ19" s="99"/>
      <c r="GER19" s="99"/>
      <c r="GES19" s="99"/>
      <c r="GET19" s="99"/>
      <c r="GEU19" s="99"/>
      <c r="GEV19" s="99"/>
      <c r="GEW19" s="99"/>
      <c r="GEX19" s="99"/>
      <c r="GEY19" s="99"/>
      <c r="GEZ19" s="99"/>
      <c r="GFA19" s="99"/>
      <c r="GFB19" s="99"/>
      <c r="GFC19" s="99"/>
      <c r="GFD19" s="99"/>
      <c r="GFE19" s="99"/>
      <c r="GFF19" s="99"/>
      <c r="GFG19" s="99"/>
      <c r="GFH19" s="99"/>
      <c r="GFI19" s="99"/>
      <c r="GFJ19" s="99"/>
      <c r="GFK19" s="99"/>
      <c r="GFL19" s="99"/>
      <c r="GFM19" s="99"/>
      <c r="GFN19" s="99"/>
      <c r="GFO19" s="99"/>
      <c r="GFP19" s="99"/>
      <c r="GFQ19" s="99"/>
      <c r="GFR19" s="99"/>
      <c r="GFS19" s="99"/>
      <c r="GFT19" s="99"/>
      <c r="GFU19" s="99"/>
      <c r="GFV19" s="99"/>
      <c r="GFW19" s="99"/>
      <c r="GFX19" s="99"/>
      <c r="GFY19" s="99"/>
      <c r="GFZ19" s="99"/>
      <c r="GGA19" s="99"/>
      <c r="GGB19" s="99"/>
      <c r="GGC19" s="99"/>
      <c r="GGD19" s="99"/>
      <c r="GGE19" s="99"/>
      <c r="GGF19" s="99"/>
      <c r="GGG19" s="99"/>
      <c r="GGH19" s="99"/>
      <c r="GGI19" s="99"/>
      <c r="GGJ19" s="99"/>
      <c r="GGK19" s="99"/>
      <c r="GGL19" s="99"/>
      <c r="GGM19" s="99"/>
      <c r="GGN19" s="99"/>
      <c r="GGO19" s="99"/>
      <c r="GGP19" s="99"/>
      <c r="GGQ19" s="99"/>
      <c r="GGR19" s="99"/>
      <c r="GGS19" s="99"/>
      <c r="GGT19" s="99"/>
      <c r="GGU19" s="99"/>
      <c r="GGV19" s="99"/>
      <c r="GGW19" s="99"/>
      <c r="GGX19" s="99"/>
      <c r="GGY19" s="99"/>
      <c r="GGZ19" s="99"/>
      <c r="GHA19" s="99"/>
      <c r="GHB19" s="99"/>
      <c r="GHC19" s="99"/>
      <c r="GHD19" s="99"/>
      <c r="GHE19" s="99"/>
      <c r="GHF19" s="99"/>
      <c r="GHG19" s="99"/>
      <c r="GHH19" s="99"/>
      <c r="GHI19" s="99"/>
      <c r="GHJ19" s="99"/>
      <c r="GHK19" s="99"/>
      <c r="GHL19" s="99"/>
      <c r="GHM19" s="99"/>
      <c r="GHN19" s="99"/>
      <c r="GHO19" s="99"/>
      <c r="GHP19" s="99"/>
      <c r="GHQ19" s="99"/>
      <c r="GHR19" s="99"/>
      <c r="GHS19" s="99"/>
      <c r="GHT19" s="99"/>
      <c r="GHU19" s="99"/>
      <c r="GHV19" s="99"/>
      <c r="GHW19" s="99"/>
      <c r="GHX19" s="99"/>
      <c r="GHY19" s="99"/>
      <c r="GHZ19" s="99"/>
      <c r="GIA19" s="99"/>
      <c r="GIB19" s="99"/>
      <c r="GIC19" s="99"/>
      <c r="GID19" s="99"/>
      <c r="GIE19" s="99"/>
      <c r="GIF19" s="99"/>
      <c r="GIG19" s="99"/>
      <c r="GIH19" s="99"/>
      <c r="GII19" s="99"/>
      <c r="GIJ19" s="99"/>
      <c r="GIK19" s="99"/>
      <c r="GIL19" s="99"/>
      <c r="GIM19" s="99"/>
      <c r="GIN19" s="99"/>
      <c r="GIO19" s="99"/>
      <c r="GIP19" s="99"/>
      <c r="GIQ19" s="99"/>
      <c r="GIR19" s="99"/>
      <c r="GIS19" s="99"/>
      <c r="GIT19" s="99"/>
      <c r="GIU19" s="99"/>
      <c r="GIV19" s="99"/>
      <c r="GIW19" s="99"/>
      <c r="GIX19" s="99"/>
      <c r="GIY19" s="99"/>
      <c r="GIZ19" s="99"/>
      <c r="GJA19" s="99"/>
      <c r="GJB19" s="99"/>
      <c r="GJC19" s="99"/>
      <c r="GJD19" s="99"/>
      <c r="GJE19" s="99"/>
      <c r="GJF19" s="99"/>
      <c r="GJG19" s="99"/>
      <c r="GJH19" s="99"/>
      <c r="GJI19" s="99"/>
      <c r="GJJ19" s="99"/>
      <c r="GJK19" s="99"/>
      <c r="GJL19" s="99"/>
      <c r="GJM19" s="99"/>
      <c r="GJN19" s="99"/>
      <c r="GJO19" s="99"/>
      <c r="GJP19" s="99"/>
      <c r="GJQ19" s="99"/>
      <c r="GJR19" s="99"/>
      <c r="GJS19" s="99"/>
      <c r="GJT19" s="99"/>
      <c r="GJU19" s="99"/>
      <c r="GJV19" s="99"/>
      <c r="GJW19" s="99"/>
      <c r="GJX19" s="99"/>
      <c r="GJY19" s="99"/>
      <c r="GJZ19" s="99"/>
      <c r="GKA19" s="99"/>
      <c r="GKB19" s="99"/>
      <c r="GKC19" s="99"/>
      <c r="GKD19" s="99"/>
      <c r="GKE19" s="99"/>
      <c r="GKF19" s="99"/>
      <c r="GKG19" s="99"/>
      <c r="GKH19" s="99"/>
      <c r="GKI19" s="99"/>
      <c r="GKJ19" s="99"/>
      <c r="GKK19" s="99"/>
      <c r="GKL19" s="99"/>
      <c r="GKM19" s="99"/>
      <c r="GKN19" s="99"/>
      <c r="GKO19" s="99"/>
      <c r="GKP19" s="99"/>
      <c r="GKQ19" s="99"/>
      <c r="GKR19" s="99"/>
      <c r="GKS19" s="99"/>
      <c r="GKT19" s="99"/>
      <c r="GKU19" s="99"/>
      <c r="GKV19" s="99"/>
      <c r="GKW19" s="99"/>
      <c r="GKX19" s="99"/>
      <c r="GKY19" s="99"/>
      <c r="GKZ19" s="99"/>
      <c r="GLA19" s="99"/>
      <c r="GLB19" s="99"/>
      <c r="GLC19" s="99"/>
      <c r="GLD19" s="99"/>
      <c r="GLE19" s="99"/>
      <c r="GLF19" s="99"/>
      <c r="GLG19" s="99"/>
      <c r="GLH19" s="99"/>
      <c r="GLI19" s="99"/>
      <c r="GLJ19" s="99"/>
      <c r="GLK19" s="99"/>
      <c r="GLL19" s="99"/>
      <c r="GLM19" s="99"/>
      <c r="GLN19" s="99"/>
      <c r="GLO19" s="99"/>
      <c r="GLP19" s="99"/>
      <c r="GLQ19" s="99"/>
      <c r="GLR19" s="99"/>
      <c r="GLS19" s="99"/>
      <c r="GLT19" s="99"/>
      <c r="GLU19" s="99"/>
      <c r="GLV19" s="99"/>
      <c r="GLW19" s="99"/>
      <c r="GLX19" s="99"/>
      <c r="GLY19" s="99"/>
      <c r="GLZ19" s="99"/>
      <c r="GMA19" s="99"/>
      <c r="GMB19" s="99"/>
      <c r="GMC19" s="99"/>
      <c r="GMD19" s="99"/>
      <c r="GME19" s="99"/>
      <c r="GMF19" s="99"/>
      <c r="GMG19" s="99"/>
      <c r="GMH19" s="99"/>
      <c r="GMI19" s="99"/>
      <c r="GMJ19" s="99"/>
      <c r="GMK19" s="99"/>
      <c r="GML19" s="99"/>
      <c r="GMM19" s="99"/>
      <c r="GMN19" s="99"/>
      <c r="GMO19" s="99"/>
      <c r="GMP19" s="99"/>
      <c r="GMQ19" s="99"/>
      <c r="GMR19" s="99"/>
      <c r="GMS19" s="99"/>
      <c r="GMT19" s="99"/>
      <c r="GMU19" s="99"/>
      <c r="GMV19" s="99"/>
      <c r="GMW19" s="99"/>
      <c r="GMX19" s="99"/>
      <c r="GMY19" s="99"/>
      <c r="GMZ19" s="99"/>
      <c r="GNA19" s="99"/>
      <c r="GNB19" s="99"/>
      <c r="GNC19" s="99"/>
      <c r="GND19" s="99"/>
      <c r="GNE19" s="99"/>
      <c r="GNF19" s="99"/>
      <c r="GNG19" s="99"/>
      <c r="GNH19" s="99"/>
      <c r="GNI19" s="99"/>
      <c r="GNJ19" s="99"/>
      <c r="GNK19" s="99"/>
      <c r="GNL19" s="99"/>
      <c r="GNM19" s="99"/>
      <c r="GNN19" s="99"/>
      <c r="GNO19" s="99"/>
      <c r="GNP19" s="99"/>
      <c r="GNQ19" s="99"/>
      <c r="GNR19" s="99"/>
      <c r="GNS19" s="99"/>
      <c r="GNT19" s="99"/>
      <c r="GNU19" s="99"/>
      <c r="GNV19" s="99"/>
      <c r="GNW19" s="99"/>
      <c r="GNX19" s="99"/>
      <c r="GNY19" s="99"/>
      <c r="GNZ19" s="99"/>
      <c r="GOA19" s="99"/>
      <c r="GOB19" s="99"/>
      <c r="GOC19" s="99"/>
      <c r="GOD19" s="99"/>
      <c r="GOE19" s="99"/>
      <c r="GOF19" s="99"/>
      <c r="GOG19" s="99"/>
      <c r="GOH19" s="99"/>
      <c r="GOI19" s="99"/>
      <c r="GOJ19" s="99"/>
      <c r="GOK19" s="99"/>
      <c r="GOL19" s="99"/>
      <c r="GOM19" s="99"/>
      <c r="GON19" s="99"/>
      <c r="GOO19" s="99"/>
      <c r="GOP19" s="99"/>
      <c r="GOQ19" s="99"/>
      <c r="GOR19" s="99"/>
      <c r="GOS19" s="99"/>
      <c r="GOT19" s="99"/>
      <c r="GOU19" s="99"/>
      <c r="GOV19" s="99"/>
      <c r="GOW19" s="99"/>
      <c r="GOX19" s="99"/>
      <c r="GOY19" s="99"/>
      <c r="GOZ19" s="99"/>
      <c r="GPA19" s="99"/>
      <c r="GPB19" s="99"/>
      <c r="GPC19" s="99"/>
      <c r="GPD19" s="99"/>
      <c r="GPE19" s="99"/>
      <c r="GPF19" s="99"/>
      <c r="GPG19" s="99"/>
      <c r="GPH19" s="99"/>
      <c r="GPI19" s="99"/>
      <c r="GPJ19" s="99"/>
      <c r="GPK19" s="99"/>
      <c r="GPL19" s="99"/>
      <c r="GPM19" s="99"/>
      <c r="GPN19" s="99"/>
      <c r="GPO19" s="99"/>
      <c r="GPP19" s="99"/>
      <c r="GPQ19" s="99"/>
      <c r="GPR19" s="99"/>
      <c r="GPS19" s="99"/>
      <c r="GPT19" s="99"/>
      <c r="GPU19" s="99"/>
      <c r="GPV19" s="99"/>
      <c r="GPW19" s="99"/>
      <c r="GPX19" s="99"/>
      <c r="GPY19" s="99"/>
      <c r="GPZ19" s="99"/>
      <c r="GQA19" s="99"/>
      <c r="GQB19" s="99"/>
      <c r="GQC19" s="99"/>
      <c r="GQD19" s="99"/>
      <c r="GQE19" s="99"/>
      <c r="GQF19" s="99"/>
      <c r="GQG19" s="99"/>
      <c r="GQH19" s="99"/>
      <c r="GQI19" s="99"/>
      <c r="GQJ19" s="99"/>
      <c r="GQK19" s="99"/>
      <c r="GQL19" s="99"/>
      <c r="GQM19" s="99"/>
      <c r="GQN19" s="99"/>
      <c r="GQO19" s="99"/>
      <c r="GQP19" s="99"/>
      <c r="GQQ19" s="99"/>
      <c r="GQR19" s="99"/>
      <c r="GQS19" s="99"/>
      <c r="GQT19" s="99"/>
      <c r="GQU19" s="99"/>
      <c r="GQV19" s="99"/>
      <c r="GQW19" s="99"/>
      <c r="GQX19" s="99"/>
      <c r="GQY19" s="99"/>
      <c r="GQZ19" s="99"/>
      <c r="GRA19" s="99"/>
      <c r="GRB19" s="99"/>
      <c r="GRC19" s="99"/>
      <c r="GRD19" s="99"/>
      <c r="GRE19" s="99"/>
      <c r="GRF19" s="99"/>
      <c r="GRG19" s="99"/>
      <c r="GRH19" s="99"/>
      <c r="GRI19" s="99"/>
      <c r="GRJ19" s="99"/>
      <c r="GRK19" s="99"/>
      <c r="GRL19" s="99"/>
      <c r="GRM19" s="99"/>
      <c r="GRN19" s="99"/>
      <c r="GRO19" s="99"/>
      <c r="GRP19" s="99"/>
      <c r="GRQ19" s="99"/>
      <c r="GRR19" s="99"/>
      <c r="GRS19" s="99"/>
      <c r="GRT19" s="99"/>
      <c r="GRU19" s="99"/>
      <c r="GRV19" s="99"/>
      <c r="GRW19" s="99"/>
      <c r="GRX19" s="99"/>
      <c r="GRY19" s="99"/>
      <c r="GRZ19" s="99"/>
      <c r="GSA19" s="99"/>
      <c r="GSB19" s="99"/>
      <c r="GSC19" s="99"/>
      <c r="GSD19" s="99"/>
      <c r="GSE19" s="99"/>
      <c r="GSF19" s="99"/>
      <c r="GSG19" s="99"/>
      <c r="GSH19" s="99"/>
      <c r="GSI19" s="99"/>
      <c r="GSJ19" s="99"/>
      <c r="GSK19" s="99"/>
      <c r="GSL19" s="99"/>
      <c r="GSM19" s="99"/>
      <c r="GSN19" s="99"/>
      <c r="GSO19" s="99"/>
      <c r="GSP19" s="99"/>
      <c r="GSQ19" s="99"/>
      <c r="GSR19" s="99"/>
      <c r="GSS19" s="99"/>
      <c r="GST19" s="99"/>
      <c r="GSU19" s="99"/>
      <c r="GSV19" s="99"/>
      <c r="GSW19" s="99"/>
      <c r="GSX19" s="99"/>
      <c r="GSY19" s="99"/>
      <c r="GSZ19" s="99"/>
      <c r="GTA19" s="99"/>
      <c r="GTB19" s="99"/>
      <c r="GTC19" s="99"/>
      <c r="GTD19" s="99"/>
      <c r="GTE19" s="99"/>
      <c r="GTF19" s="99"/>
      <c r="GTG19" s="99"/>
      <c r="GTH19" s="99"/>
      <c r="GTI19" s="99"/>
      <c r="GTJ19" s="99"/>
      <c r="GTK19" s="99"/>
      <c r="GTL19" s="99"/>
      <c r="GTM19" s="99"/>
      <c r="GTN19" s="99"/>
      <c r="GTO19" s="99"/>
      <c r="GTP19" s="99"/>
      <c r="GTQ19" s="99"/>
      <c r="GTR19" s="99"/>
      <c r="GTS19" s="99"/>
      <c r="GTT19" s="99"/>
      <c r="GTU19" s="99"/>
      <c r="GTV19" s="99"/>
      <c r="GTW19" s="99"/>
      <c r="GTX19" s="99"/>
      <c r="GTY19" s="99"/>
      <c r="GTZ19" s="99"/>
      <c r="GUA19" s="99"/>
      <c r="GUB19" s="99"/>
      <c r="GUC19" s="99"/>
      <c r="GUD19" s="99"/>
      <c r="GUE19" s="99"/>
      <c r="GUF19" s="99"/>
      <c r="GUG19" s="99"/>
      <c r="GUH19" s="99"/>
      <c r="GUI19" s="99"/>
      <c r="GUJ19" s="99"/>
      <c r="GUK19" s="99"/>
      <c r="GUL19" s="99"/>
      <c r="GUM19" s="99"/>
      <c r="GUN19" s="99"/>
      <c r="GUO19" s="99"/>
      <c r="GUP19" s="99"/>
      <c r="GUQ19" s="99"/>
      <c r="GUR19" s="99"/>
      <c r="GUS19" s="99"/>
      <c r="GUT19" s="99"/>
      <c r="GUU19" s="99"/>
      <c r="GUV19" s="99"/>
      <c r="GUW19" s="99"/>
      <c r="GUX19" s="99"/>
      <c r="GUY19" s="99"/>
      <c r="GUZ19" s="99"/>
      <c r="GVA19" s="99"/>
      <c r="GVB19" s="99"/>
      <c r="GVC19" s="99"/>
      <c r="GVD19" s="99"/>
      <c r="GVE19" s="99"/>
      <c r="GVF19" s="99"/>
      <c r="GVG19" s="99"/>
      <c r="GVH19" s="99"/>
      <c r="GVI19" s="99"/>
      <c r="GVJ19" s="99"/>
      <c r="GVK19" s="99"/>
      <c r="GVL19" s="99"/>
      <c r="GVM19" s="99"/>
      <c r="GVN19" s="99"/>
      <c r="GVO19" s="99"/>
      <c r="GVP19" s="99"/>
      <c r="GVQ19" s="99"/>
      <c r="GVR19" s="99"/>
      <c r="GVS19" s="99"/>
      <c r="GVT19" s="99"/>
      <c r="GVU19" s="99"/>
      <c r="GVV19" s="99"/>
      <c r="GVW19" s="99"/>
      <c r="GVX19" s="99"/>
      <c r="GVY19" s="99"/>
      <c r="GVZ19" s="99"/>
      <c r="GWA19" s="99"/>
      <c r="GWB19" s="99"/>
      <c r="GWC19" s="99"/>
      <c r="GWD19" s="99"/>
      <c r="GWE19" s="99"/>
      <c r="GWF19" s="99"/>
      <c r="GWG19" s="99"/>
      <c r="GWH19" s="99"/>
      <c r="GWI19" s="99"/>
      <c r="GWJ19" s="99"/>
      <c r="GWK19" s="99"/>
      <c r="GWL19" s="99"/>
      <c r="GWM19" s="99"/>
      <c r="GWN19" s="99"/>
      <c r="GWO19" s="99"/>
      <c r="GWP19" s="99"/>
      <c r="GWQ19" s="99"/>
      <c r="GWR19" s="99"/>
      <c r="GWS19" s="99"/>
      <c r="GWT19" s="99"/>
      <c r="GWU19" s="99"/>
      <c r="GWV19" s="99"/>
      <c r="GWW19" s="99"/>
      <c r="GWX19" s="99"/>
      <c r="GWY19" s="99"/>
      <c r="GWZ19" s="99"/>
      <c r="GXA19" s="99"/>
      <c r="GXB19" s="99"/>
      <c r="GXC19" s="99"/>
      <c r="GXD19" s="99"/>
      <c r="GXE19" s="99"/>
      <c r="GXF19" s="99"/>
      <c r="GXG19" s="99"/>
      <c r="GXH19" s="99"/>
      <c r="GXI19" s="99"/>
      <c r="GXJ19" s="99"/>
      <c r="GXK19" s="99"/>
      <c r="GXL19" s="99"/>
      <c r="GXM19" s="99"/>
      <c r="GXN19" s="99"/>
      <c r="GXO19" s="99"/>
      <c r="GXP19" s="99"/>
      <c r="GXQ19" s="99"/>
      <c r="GXR19" s="99"/>
      <c r="GXS19" s="99"/>
      <c r="GXT19" s="99"/>
      <c r="GXU19" s="99"/>
      <c r="GXV19" s="99"/>
      <c r="GXW19" s="99"/>
      <c r="GXX19" s="99"/>
      <c r="GXY19" s="99"/>
      <c r="GXZ19" s="99"/>
      <c r="GYA19" s="99"/>
      <c r="GYB19" s="99"/>
      <c r="GYC19" s="99"/>
      <c r="GYD19" s="99"/>
      <c r="GYE19" s="99"/>
      <c r="GYF19" s="99"/>
      <c r="GYG19" s="99"/>
      <c r="GYH19" s="99"/>
      <c r="GYI19" s="99"/>
      <c r="GYJ19" s="99"/>
      <c r="GYK19" s="99"/>
      <c r="GYL19" s="99"/>
      <c r="GYM19" s="99"/>
      <c r="GYN19" s="99"/>
      <c r="GYO19" s="99"/>
      <c r="GYP19" s="99"/>
      <c r="GYQ19" s="99"/>
      <c r="GYR19" s="99"/>
      <c r="GYS19" s="99"/>
      <c r="GYT19" s="99"/>
      <c r="GYU19" s="99"/>
      <c r="GYV19" s="99"/>
      <c r="GYW19" s="99"/>
      <c r="GYX19" s="99"/>
      <c r="GYY19" s="99"/>
      <c r="GYZ19" s="99"/>
      <c r="GZA19" s="99"/>
      <c r="GZB19" s="99"/>
      <c r="GZC19" s="99"/>
      <c r="GZD19" s="99"/>
      <c r="GZE19" s="99"/>
      <c r="GZF19" s="99"/>
      <c r="GZG19" s="99"/>
      <c r="GZH19" s="99"/>
      <c r="GZI19" s="99"/>
      <c r="GZJ19" s="99"/>
      <c r="GZK19" s="99"/>
      <c r="GZL19" s="99"/>
      <c r="GZM19" s="99"/>
      <c r="GZN19" s="99"/>
      <c r="GZO19" s="99"/>
      <c r="GZP19" s="99"/>
      <c r="GZQ19" s="99"/>
      <c r="GZR19" s="99"/>
      <c r="GZS19" s="99"/>
      <c r="GZT19" s="99"/>
      <c r="GZU19" s="99"/>
      <c r="GZV19" s="99"/>
      <c r="GZW19" s="99"/>
      <c r="GZX19" s="99"/>
      <c r="GZY19" s="99"/>
      <c r="GZZ19" s="99"/>
      <c r="HAA19" s="99"/>
      <c r="HAB19" s="99"/>
      <c r="HAC19" s="99"/>
      <c r="HAD19" s="99"/>
      <c r="HAE19" s="99"/>
      <c r="HAF19" s="99"/>
      <c r="HAG19" s="99"/>
      <c r="HAH19" s="99"/>
      <c r="HAI19" s="99"/>
      <c r="HAJ19" s="99"/>
      <c r="HAK19" s="99"/>
      <c r="HAL19" s="99"/>
      <c r="HAM19" s="99"/>
      <c r="HAN19" s="99"/>
      <c r="HAO19" s="99"/>
      <c r="HAP19" s="99"/>
      <c r="HAQ19" s="99"/>
      <c r="HAR19" s="99"/>
      <c r="HAS19" s="99"/>
      <c r="HAT19" s="99"/>
      <c r="HAU19" s="99"/>
      <c r="HAV19" s="99"/>
      <c r="HAW19" s="99"/>
      <c r="HAX19" s="99"/>
      <c r="HAY19" s="99"/>
      <c r="HAZ19" s="99"/>
      <c r="HBA19" s="99"/>
      <c r="HBB19" s="99"/>
      <c r="HBC19" s="99"/>
      <c r="HBD19" s="99"/>
      <c r="HBE19" s="99"/>
      <c r="HBF19" s="99"/>
      <c r="HBG19" s="99"/>
      <c r="HBH19" s="99"/>
      <c r="HBI19" s="99"/>
      <c r="HBJ19" s="99"/>
      <c r="HBK19" s="99"/>
      <c r="HBL19" s="99"/>
      <c r="HBM19" s="99"/>
      <c r="HBN19" s="99"/>
      <c r="HBO19" s="99"/>
      <c r="HBP19" s="99"/>
      <c r="HBQ19" s="99"/>
      <c r="HBR19" s="99"/>
      <c r="HBS19" s="99"/>
      <c r="HBT19" s="99"/>
      <c r="HBU19" s="99"/>
      <c r="HBV19" s="99"/>
      <c r="HBW19" s="99"/>
      <c r="HBX19" s="99"/>
      <c r="HBY19" s="99"/>
      <c r="HBZ19" s="99"/>
      <c r="HCA19" s="99"/>
      <c r="HCB19" s="99"/>
      <c r="HCC19" s="99"/>
      <c r="HCD19" s="99"/>
      <c r="HCE19" s="99"/>
      <c r="HCF19" s="99"/>
      <c r="HCG19" s="99"/>
      <c r="HCH19" s="99"/>
      <c r="HCI19" s="99"/>
      <c r="HCJ19" s="99"/>
      <c r="HCK19" s="99"/>
      <c r="HCL19" s="99"/>
      <c r="HCM19" s="99"/>
      <c r="HCN19" s="99"/>
      <c r="HCO19" s="99"/>
      <c r="HCP19" s="99"/>
      <c r="HCQ19" s="99"/>
      <c r="HCR19" s="99"/>
      <c r="HCS19" s="99"/>
      <c r="HCT19" s="99"/>
      <c r="HCU19" s="99"/>
      <c r="HCV19" s="99"/>
      <c r="HCW19" s="99"/>
      <c r="HCX19" s="99"/>
      <c r="HCY19" s="99"/>
      <c r="HCZ19" s="99"/>
      <c r="HDA19" s="99"/>
      <c r="HDB19" s="99"/>
      <c r="HDC19" s="99"/>
      <c r="HDD19" s="99"/>
      <c r="HDE19" s="99"/>
      <c r="HDF19" s="99"/>
      <c r="HDG19" s="99"/>
      <c r="HDH19" s="99"/>
      <c r="HDI19" s="99"/>
      <c r="HDJ19" s="99"/>
      <c r="HDK19" s="99"/>
      <c r="HDL19" s="99"/>
      <c r="HDM19" s="99"/>
      <c r="HDN19" s="99"/>
      <c r="HDO19" s="99"/>
      <c r="HDP19" s="99"/>
      <c r="HDQ19" s="99"/>
      <c r="HDR19" s="99"/>
      <c r="HDS19" s="99"/>
      <c r="HDT19" s="99"/>
      <c r="HDU19" s="99"/>
      <c r="HDV19" s="99"/>
      <c r="HDW19" s="99"/>
      <c r="HDX19" s="99"/>
      <c r="HDY19" s="99"/>
      <c r="HDZ19" s="99"/>
      <c r="HEA19" s="99"/>
      <c r="HEB19" s="99"/>
      <c r="HEC19" s="99"/>
      <c r="HED19" s="99"/>
      <c r="HEE19" s="99"/>
      <c r="HEF19" s="99"/>
      <c r="HEG19" s="99"/>
      <c r="HEH19" s="99"/>
      <c r="HEI19" s="99"/>
      <c r="HEJ19" s="99"/>
      <c r="HEK19" s="99"/>
      <c r="HEL19" s="99"/>
      <c r="HEM19" s="99"/>
      <c r="HEN19" s="99"/>
      <c r="HEO19" s="99"/>
      <c r="HEP19" s="99"/>
      <c r="HEQ19" s="99"/>
      <c r="HER19" s="99"/>
      <c r="HES19" s="99"/>
      <c r="HET19" s="99"/>
      <c r="HEU19" s="99"/>
      <c r="HEV19" s="99"/>
      <c r="HEW19" s="99"/>
      <c r="HEX19" s="99"/>
      <c r="HEY19" s="99"/>
      <c r="HEZ19" s="99"/>
      <c r="HFA19" s="99"/>
      <c r="HFB19" s="99"/>
      <c r="HFC19" s="99"/>
      <c r="HFD19" s="99"/>
      <c r="HFE19" s="99"/>
      <c r="HFF19" s="99"/>
      <c r="HFG19" s="99"/>
      <c r="HFH19" s="99"/>
      <c r="HFI19" s="99"/>
      <c r="HFJ19" s="99"/>
      <c r="HFK19" s="99"/>
      <c r="HFL19" s="99"/>
      <c r="HFM19" s="99"/>
      <c r="HFN19" s="99"/>
      <c r="HFO19" s="99"/>
      <c r="HFP19" s="99"/>
      <c r="HFQ19" s="99"/>
      <c r="HFR19" s="99"/>
      <c r="HFS19" s="99"/>
      <c r="HFT19" s="99"/>
      <c r="HFU19" s="99"/>
      <c r="HFV19" s="99"/>
      <c r="HFW19" s="99"/>
      <c r="HFX19" s="99"/>
      <c r="HFY19" s="99"/>
      <c r="HFZ19" s="99"/>
      <c r="HGA19" s="99"/>
      <c r="HGB19" s="99"/>
      <c r="HGC19" s="99"/>
      <c r="HGD19" s="99"/>
      <c r="HGE19" s="99"/>
      <c r="HGF19" s="99"/>
      <c r="HGG19" s="99"/>
      <c r="HGH19" s="99"/>
      <c r="HGI19" s="99"/>
      <c r="HGJ19" s="99"/>
      <c r="HGK19" s="99"/>
      <c r="HGL19" s="99"/>
      <c r="HGM19" s="99"/>
      <c r="HGN19" s="99"/>
      <c r="HGO19" s="99"/>
      <c r="HGP19" s="99"/>
      <c r="HGQ19" s="99"/>
      <c r="HGR19" s="99"/>
      <c r="HGS19" s="99"/>
      <c r="HGT19" s="99"/>
      <c r="HGU19" s="99"/>
      <c r="HGV19" s="99"/>
      <c r="HGW19" s="99"/>
      <c r="HGX19" s="99"/>
      <c r="HGY19" s="99"/>
      <c r="HGZ19" s="99"/>
      <c r="HHA19" s="99"/>
      <c r="HHB19" s="99"/>
      <c r="HHC19" s="99"/>
      <c r="HHD19" s="99"/>
      <c r="HHE19" s="99"/>
      <c r="HHF19" s="99"/>
      <c r="HHG19" s="99"/>
      <c r="HHH19" s="99"/>
      <c r="HHI19" s="99"/>
      <c r="HHJ19" s="99"/>
      <c r="HHK19" s="99"/>
      <c r="HHL19" s="99"/>
      <c r="HHM19" s="99"/>
      <c r="HHN19" s="99"/>
      <c r="HHO19" s="99"/>
      <c r="HHP19" s="99"/>
      <c r="HHQ19" s="99"/>
      <c r="HHR19" s="99"/>
      <c r="HHS19" s="99"/>
      <c r="HHT19" s="99"/>
      <c r="HHU19" s="99"/>
      <c r="HHV19" s="99"/>
      <c r="HHW19" s="99"/>
      <c r="HHX19" s="99"/>
      <c r="HHY19" s="99"/>
      <c r="HHZ19" s="99"/>
      <c r="HIA19" s="99"/>
      <c r="HIB19" s="99"/>
      <c r="HIC19" s="99"/>
      <c r="HID19" s="99"/>
      <c r="HIE19" s="99"/>
      <c r="HIF19" s="99"/>
      <c r="HIG19" s="99"/>
      <c r="HIH19" s="99"/>
      <c r="HII19" s="99"/>
      <c r="HIJ19" s="99"/>
      <c r="HIK19" s="99"/>
      <c r="HIL19" s="99"/>
      <c r="HIM19" s="99"/>
      <c r="HIN19" s="99"/>
      <c r="HIO19" s="99"/>
      <c r="HIP19" s="99"/>
      <c r="HIQ19" s="99"/>
      <c r="HIR19" s="99"/>
      <c r="HIS19" s="99"/>
      <c r="HIT19" s="99"/>
      <c r="HIU19" s="99"/>
      <c r="HIV19" s="99"/>
      <c r="HIW19" s="99"/>
      <c r="HIX19" s="99"/>
      <c r="HIY19" s="99"/>
      <c r="HIZ19" s="99"/>
      <c r="HJA19" s="99"/>
      <c r="HJB19" s="99"/>
      <c r="HJC19" s="99"/>
      <c r="HJD19" s="99"/>
      <c r="HJE19" s="99"/>
      <c r="HJF19" s="99"/>
      <c r="HJG19" s="99"/>
      <c r="HJH19" s="99"/>
      <c r="HJI19" s="99"/>
      <c r="HJJ19" s="99"/>
      <c r="HJK19" s="99"/>
      <c r="HJL19" s="99"/>
      <c r="HJM19" s="99"/>
      <c r="HJN19" s="99"/>
      <c r="HJO19" s="99"/>
      <c r="HJP19" s="99"/>
      <c r="HJQ19" s="99"/>
      <c r="HJR19" s="99"/>
      <c r="HJS19" s="99"/>
      <c r="HJT19" s="99"/>
      <c r="HJU19" s="99"/>
      <c r="HJV19" s="99"/>
      <c r="HJW19" s="99"/>
      <c r="HJX19" s="99"/>
      <c r="HJY19" s="99"/>
      <c r="HJZ19" s="99"/>
      <c r="HKA19" s="99"/>
      <c r="HKB19" s="99"/>
      <c r="HKC19" s="99"/>
      <c r="HKD19" s="99"/>
      <c r="HKE19" s="99"/>
      <c r="HKF19" s="99"/>
      <c r="HKG19" s="99"/>
      <c r="HKH19" s="99"/>
      <c r="HKI19" s="99"/>
      <c r="HKJ19" s="99"/>
      <c r="HKK19" s="99"/>
      <c r="HKL19" s="99"/>
      <c r="HKM19" s="99"/>
      <c r="HKN19" s="99"/>
      <c r="HKO19" s="99"/>
      <c r="HKP19" s="99"/>
      <c r="HKQ19" s="99"/>
      <c r="HKR19" s="99"/>
      <c r="HKS19" s="99"/>
      <c r="HKT19" s="99"/>
      <c r="HKU19" s="99"/>
      <c r="HKV19" s="99"/>
      <c r="HKW19" s="99"/>
      <c r="HKX19" s="99"/>
      <c r="HKY19" s="99"/>
      <c r="HKZ19" s="99"/>
      <c r="HLA19" s="99"/>
      <c r="HLB19" s="99"/>
      <c r="HLC19" s="99"/>
      <c r="HLD19" s="99"/>
      <c r="HLE19" s="99"/>
      <c r="HLF19" s="99"/>
      <c r="HLG19" s="99"/>
      <c r="HLH19" s="99"/>
      <c r="HLI19" s="99"/>
      <c r="HLJ19" s="99"/>
      <c r="HLK19" s="99"/>
      <c r="HLL19" s="99"/>
      <c r="HLM19" s="99"/>
      <c r="HLN19" s="99"/>
      <c r="HLO19" s="99"/>
      <c r="HLP19" s="99"/>
      <c r="HLQ19" s="99"/>
      <c r="HLR19" s="99"/>
      <c r="HLS19" s="99"/>
      <c r="HLT19" s="99"/>
      <c r="HLU19" s="99"/>
      <c r="HLV19" s="99"/>
      <c r="HLW19" s="99"/>
      <c r="HLX19" s="99"/>
      <c r="HLY19" s="99"/>
      <c r="HLZ19" s="99"/>
      <c r="HMA19" s="99"/>
      <c r="HMB19" s="99"/>
      <c r="HMC19" s="99"/>
      <c r="HMD19" s="99"/>
      <c r="HME19" s="99"/>
      <c r="HMF19" s="99"/>
      <c r="HMG19" s="99"/>
      <c r="HMH19" s="99"/>
      <c r="HMI19" s="99"/>
      <c r="HMJ19" s="99"/>
      <c r="HMK19" s="99"/>
      <c r="HML19" s="99"/>
      <c r="HMM19" s="99"/>
      <c r="HMN19" s="99"/>
      <c r="HMO19" s="99"/>
      <c r="HMP19" s="99"/>
      <c r="HMQ19" s="99"/>
      <c r="HMR19" s="99"/>
      <c r="HMS19" s="99"/>
      <c r="HMT19" s="99"/>
      <c r="HMU19" s="99"/>
      <c r="HMV19" s="99"/>
      <c r="HMW19" s="99"/>
      <c r="HMX19" s="99"/>
      <c r="HMY19" s="99"/>
      <c r="HMZ19" s="99"/>
      <c r="HNA19" s="99"/>
      <c r="HNB19" s="99"/>
      <c r="HNC19" s="99"/>
      <c r="HND19" s="99"/>
      <c r="HNE19" s="99"/>
      <c r="HNF19" s="99"/>
      <c r="HNG19" s="99"/>
      <c r="HNH19" s="99"/>
      <c r="HNI19" s="99"/>
      <c r="HNJ19" s="99"/>
      <c r="HNK19" s="99"/>
      <c r="HNL19" s="99"/>
      <c r="HNM19" s="99"/>
      <c r="HNN19" s="99"/>
      <c r="HNO19" s="99"/>
      <c r="HNP19" s="99"/>
      <c r="HNQ19" s="99"/>
      <c r="HNR19" s="99"/>
      <c r="HNS19" s="99"/>
      <c r="HNT19" s="99"/>
      <c r="HNU19" s="99"/>
      <c r="HNV19" s="99"/>
      <c r="HNW19" s="99"/>
      <c r="HNX19" s="99"/>
      <c r="HNY19" s="99"/>
      <c r="HNZ19" s="99"/>
      <c r="HOA19" s="99"/>
      <c r="HOB19" s="99"/>
      <c r="HOC19" s="99"/>
      <c r="HOD19" s="99"/>
      <c r="HOE19" s="99"/>
      <c r="HOF19" s="99"/>
      <c r="HOG19" s="99"/>
      <c r="HOH19" s="99"/>
      <c r="HOI19" s="99"/>
      <c r="HOJ19" s="99"/>
      <c r="HOK19" s="99"/>
      <c r="HOL19" s="99"/>
      <c r="HOM19" s="99"/>
      <c r="HON19" s="99"/>
      <c r="HOO19" s="99"/>
      <c r="HOP19" s="99"/>
      <c r="HOQ19" s="99"/>
      <c r="HOR19" s="99"/>
      <c r="HOS19" s="99"/>
      <c r="HOT19" s="99"/>
      <c r="HOU19" s="99"/>
      <c r="HOV19" s="99"/>
      <c r="HOW19" s="99"/>
      <c r="HOX19" s="99"/>
      <c r="HOY19" s="99"/>
      <c r="HOZ19" s="99"/>
      <c r="HPA19" s="99"/>
      <c r="HPB19" s="99"/>
      <c r="HPC19" s="99"/>
      <c r="HPD19" s="99"/>
      <c r="HPE19" s="99"/>
      <c r="HPF19" s="99"/>
      <c r="HPG19" s="99"/>
      <c r="HPH19" s="99"/>
      <c r="HPI19" s="99"/>
      <c r="HPJ19" s="99"/>
      <c r="HPK19" s="99"/>
      <c r="HPL19" s="99"/>
      <c r="HPM19" s="99"/>
      <c r="HPN19" s="99"/>
      <c r="HPO19" s="99"/>
      <c r="HPP19" s="99"/>
      <c r="HPQ19" s="99"/>
      <c r="HPR19" s="99"/>
      <c r="HPS19" s="99"/>
      <c r="HPT19" s="99"/>
      <c r="HPU19" s="99"/>
      <c r="HPV19" s="99"/>
      <c r="HPW19" s="99"/>
      <c r="HPX19" s="99"/>
      <c r="HPY19" s="99"/>
      <c r="HPZ19" s="99"/>
      <c r="HQA19" s="99"/>
      <c r="HQB19" s="99"/>
      <c r="HQC19" s="99"/>
      <c r="HQD19" s="99"/>
      <c r="HQE19" s="99"/>
      <c r="HQF19" s="99"/>
      <c r="HQG19" s="99"/>
      <c r="HQH19" s="99"/>
      <c r="HQI19" s="99"/>
      <c r="HQJ19" s="99"/>
      <c r="HQK19" s="99"/>
      <c r="HQL19" s="99"/>
      <c r="HQM19" s="99"/>
      <c r="HQN19" s="99"/>
      <c r="HQO19" s="99"/>
      <c r="HQP19" s="99"/>
      <c r="HQQ19" s="99"/>
      <c r="HQR19" s="99"/>
      <c r="HQS19" s="99"/>
      <c r="HQT19" s="99"/>
      <c r="HQU19" s="99"/>
      <c r="HQV19" s="99"/>
      <c r="HQW19" s="99"/>
      <c r="HQX19" s="99"/>
      <c r="HQY19" s="99"/>
      <c r="HQZ19" s="99"/>
      <c r="HRA19" s="99"/>
      <c r="HRB19" s="99"/>
      <c r="HRC19" s="99"/>
      <c r="HRD19" s="99"/>
      <c r="HRE19" s="99"/>
      <c r="HRF19" s="99"/>
      <c r="HRG19" s="99"/>
      <c r="HRH19" s="99"/>
      <c r="HRI19" s="99"/>
      <c r="HRJ19" s="99"/>
      <c r="HRK19" s="99"/>
      <c r="HRL19" s="99"/>
      <c r="HRM19" s="99"/>
      <c r="HRN19" s="99"/>
      <c r="HRO19" s="99"/>
      <c r="HRP19" s="99"/>
      <c r="HRQ19" s="99"/>
      <c r="HRR19" s="99"/>
      <c r="HRS19" s="99"/>
      <c r="HRT19" s="99"/>
      <c r="HRU19" s="99"/>
      <c r="HRV19" s="99"/>
      <c r="HRW19" s="99"/>
      <c r="HRX19" s="99"/>
      <c r="HRY19" s="99"/>
      <c r="HRZ19" s="99"/>
      <c r="HSA19" s="99"/>
      <c r="HSB19" s="99"/>
      <c r="HSC19" s="99"/>
      <c r="HSD19" s="99"/>
      <c r="HSE19" s="99"/>
      <c r="HSF19" s="99"/>
      <c r="HSG19" s="99"/>
      <c r="HSH19" s="99"/>
      <c r="HSI19" s="99"/>
      <c r="HSJ19" s="99"/>
      <c r="HSK19" s="99"/>
      <c r="HSL19" s="99"/>
      <c r="HSM19" s="99"/>
      <c r="HSN19" s="99"/>
      <c r="HSO19" s="99"/>
      <c r="HSP19" s="99"/>
      <c r="HSQ19" s="99"/>
      <c r="HSR19" s="99"/>
      <c r="HSS19" s="99"/>
      <c r="HST19" s="99"/>
      <c r="HSU19" s="99"/>
      <c r="HSV19" s="99"/>
      <c r="HSW19" s="99"/>
      <c r="HSX19" s="99"/>
      <c r="HSY19" s="99"/>
      <c r="HSZ19" s="99"/>
      <c r="HTA19" s="99"/>
      <c r="HTB19" s="99"/>
      <c r="HTC19" s="99"/>
      <c r="HTD19" s="99"/>
      <c r="HTE19" s="99"/>
      <c r="HTF19" s="99"/>
      <c r="HTG19" s="99"/>
      <c r="HTH19" s="99"/>
      <c r="HTI19" s="99"/>
      <c r="HTJ19" s="99"/>
      <c r="HTK19" s="99"/>
      <c r="HTL19" s="99"/>
      <c r="HTM19" s="99"/>
      <c r="HTN19" s="99"/>
      <c r="HTO19" s="99"/>
      <c r="HTP19" s="99"/>
      <c r="HTQ19" s="99"/>
      <c r="HTR19" s="99"/>
      <c r="HTS19" s="99"/>
      <c r="HTT19" s="99"/>
      <c r="HTU19" s="99"/>
      <c r="HTV19" s="99"/>
      <c r="HTW19" s="99"/>
      <c r="HTX19" s="99"/>
      <c r="HTY19" s="99"/>
      <c r="HTZ19" s="99"/>
      <c r="HUA19" s="99"/>
      <c r="HUB19" s="99"/>
      <c r="HUC19" s="99"/>
      <c r="HUD19" s="99"/>
      <c r="HUE19" s="99"/>
      <c r="HUF19" s="99"/>
      <c r="HUG19" s="99"/>
      <c r="HUH19" s="99"/>
      <c r="HUI19" s="99"/>
      <c r="HUJ19" s="99"/>
      <c r="HUK19" s="99"/>
      <c r="HUL19" s="99"/>
      <c r="HUM19" s="99"/>
      <c r="HUN19" s="99"/>
      <c r="HUO19" s="99"/>
      <c r="HUP19" s="99"/>
      <c r="HUQ19" s="99"/>
      <c r="HUR19" s="99"/>
      <c r="HUS19" s="99"/>
      <c r="HUT19" s="99"/>
      <c r="HUU19" s="99"/>
      <c r="HUV19" s="99"/>
      <c r="HUW19" s="99"/>
      <c r="HUX19" s="99"/>
      <c r="HUY19" s="99"/>
      <c r="HUZ19" s="99"/>
      <c r="HVA19" s="99"/>
      <c r="HVB19" s="99"/>
      <c r="HVC19" s="99"/>
      <c r="HVD19" s="99"/>
      <c r="HVE19" s="99"/>
      <c r="HVF19" s="99"/>
      <c r="HVG19" s="99"/>
      <c r="HVH19" s="99"/>
      <c r="HVI19" s="99"/>
      <c r="HVJ19" s="99"/>
      <c r="HVK19" s="99"/>
      <c r="HVL19" s="99"/>
      <c r="HVM19" s="99"/>
      <c r="HVN19" s="99"/>
      <c r="HVO19" s="99"/>
      <c r="HVP19" s="99"/>
      <c r="HVQ19" s="99"/>
      <c r="HVR19" s="99"/>
      <c r="HVS19" s="99"/>
      <c r="HVT19" s="99"/>
      <c r="HVU19" s="99"/>
      <c r="HVV19" s="99"/>
      <c r="HVW19" s="99"/>
      <c r="HVX19" s="99"/>
      <c r="HVY19" s="99"/>
      <c r="HVZ19" s="99"/>
      <c r="HWA19" s="99"/>
      <c r="HWB19" s="99"/>
      <c r="HWC19" s="99"/>
      <c r="HWD19" s="99"/>
      <c r="HWE19" s="99"/>
      <c r="HWF19" s="99"/>
      <c r="HWG19" s="99"/>
      <c r="HWH19" s="99"/>
      <c r="HWI19" s="99"/>
      <c r="HWJ19" s="99"/>
      <c r="HWK19" s="99"/>
      <c r="HWL19" s="99"/>
      <c r="HWM19" s="99"/>
      <c r="HWN19" s="99"/>
      <c r="HWO19" s="99"/>
      <c r="HWP19" s="99"/>
      <c r="HWQ19" s="99"/>
      <c r="HWR19" s="99"/>
      <c r="HWS19" s="99"/>
      <c r="HWT19" s="99"/>
      <c r="HWU19" s="99"/>
      <c r="HWV19" s="99"/>
      <c r="HWW19" s="99"/>
      <c r="HWX19" s="99"/>
      <c r="HWY19" s="99"/>
      <c r="HWZ19" s="99"/>
      <c r="HXA19" s="99"/>
      <c r="HXB19" s="99"/>
      <c r="HXC19" s="99"/>
      <c r="HXD19" s="99"/>
      <c r="HXE19" s="99"/>
      <c r="HXF19" s="99"/>
      <c r="HXG19" s="99"/>
      <c r="HXH19" s="99"/>
      <c r="HXI19" s="99"/>
      <c r="HXJ19" s="99"/>
      <c r="HXK19" s="99"/>
      <c r="HXL19" s="99"/>
      <c r="HXM19" s="99"/>
      <c r="HXN19" s="99"/>
      <c r="HXO19" s="99"/>
      <c r="HXP19" s="99"/>
      <c r="HXQ19" s="99"/>
      <c r="HXR19" s="99"/>
      <c r="HXS19" s="99"/>
      <c r="HXT19" s="99"/>
      <c r="HXU19" s="99"/>
      <c r="HXV19" s="99"/>
      <c r="HXW19" s="99"/>
      <c r="HXX19" s="99"/>
      <c r="HXY19" s="99"/>
      <c r="HXZ19" s="99"/>
      <c r="HYA19" s="99"/>
      <c r="HYB19" s="99"/>
      <c r="HYC19" s="99"/>
      <c r="HYD19" s="99"/>
      <c r="HYE19" s="99"/>
      <c r="HYF19" s="99"/>
      <c r="HYG19" s="99"/>
      <c r="HYH19" s="99"/>
      <c r="HYI19" s="99"/>
      <c r="HYJ19" s="99"/>
      <c r="HYK19" s="99"/>
      <c r="HYL19" s="99"/>
      <c r="HYM19" s="99"/>
      <c r="HYN19" s="99"/>
      <c r="HYO19" s="99"/>
      <c r="HYP19" s="99"/>
      <c r="HYQ19" s="99"/>
      <c r="HYR19" s="99"/>
      <c r="HYS19" s="99"/>
      <c r="HYT19" s="99"/>
      <c r="HYU19" s="99"/>
      <c r="HYV19" s="99"/>
      <c r="HYW19" s="99"/>
      <c r="HYX19" s="99"/>
      <c r="HYY19" s="99"/>
      <c r="HYZ19" s="99"/>
      <c r="HZA19" s="99"/>
      <c r="HZB19" s="99"/>
      <c r="HZC19" s="99"/>
      <c r="HZD19" s="99"/>
      <c r="HZE19" s="99"/>
      <c r="HZF19" s="99"/>
      <c r="HZG19" s="99"/>
      <c r="HZH19" s="99"/>
      <c r="HZI19" s="99"/>
      <c r="HZJ19" s="99"/>
      <c r="HZK19" s="99"/>
      <c r="HZL19" s="99"/>
      <c r="HZM19" s="99"/>
      <c r="HZN19" s="99"/>
      <c r="HZO19" s="99"/>
      <c r="HZP19" s="99"/>
      <c r="HZQ19" s="99"/>
      <c r="HZR19" s="99"/>
      <c r="HZS19" s="99"/>
      <c r="HZT19" s="99"/>
      <c r="HZU19" s="99"/>
      <c r="HZV19" s="99"/>
      <c r="HZW19" s="99"/>
      <c r="HZX19" s="99"/>
      <c r="HZY19" s="99"/>
      <c r="HZZ19" s="99"/>
      <c r="IAA19" s="99"/>
      <c r="IAB19" s="99"/>
      <c r="IAC19" s="99"/>
      <c r="IAD19" s="99"/>
      <c r="IAE19" s="99"/>
      <c r="IAF19" s="99"/>
      <c r="IAG19" s="99"/>
      <c r="IAH19" s="99"/>
      <c r="IAI19" s="99"/>
      <c r="IAJ19" s="99"/>
      <c r="IAK19" s="99"/>
      <c r="IAL19" s="99"/>
      <c r="IAM19" s="99"/>
      <c r="IAN19" s="99"/>
      <c r="IAO19" s="99"/>
      <c r="IAP19" s="99"/>
      <c r="IAQ19" s="99"/>
      <c r="IAR19" s="99"/>
      <c r="IAS19" s="99"/>
      <c r="IAT19" s="99"/>
      <c r="IAU19" s="99"/>
      <c r="IAV19" s="99"/>
      <c r="IAW19" s="99"/>
      <c r="IAX19" s="99"/>
      <c r="IAY19" s="99"/>
      <c r="IAZ19" s="99"/>
      <c r="IBA19" s="99"/>
      <c r="IBB19" s="99"/>
      <c r="IBC19" s="99"/>
      <c r="IBD19" s="99"/>
      <c r="IBE19" s="99"/>
      <c r="IBF19" s="99"/>
      <c r="IBG19" s="99"/>
      <c r="IBH19" s="99"/>
      <c r="IBI19" s="99"/>
      <c r="IBJ19" s="99"/>
      <c r="IBK19" s="99"/>
      <c r="IBL19" s="99"/>
      <c r="IBM19" s="99"/>
      <c r="IBN19" s="99"/>
      <c r="IBO19" s="99"/>
      <c r="IBP19" s="99"/>
      <c r="IBQ19" s="99"/>
      <c r="IBR19" s="99"/>
      <c r="IBS19" s="99"/>
      <c r="IBT19" s="99"/>
      <c r="IBU19" s="99"/>
      <c r="IBV19" s="99"/>
      <c r="IBW19" s="99"/>
      <c r="IBX19" s="99"/>
      <c r="IBY19" s="99"/>
      <c r="IBZ19" s="99"/>
      <c r="ICA19" s="99"/>
      <c r="ICB19" s="99"/>
      <c r="ICC19" s="99"/>
      <c r="ICD19" s="99"/>
      <c r="ICE19" s="99"/>
      <c r="ICF19" s="99"/>
      <c r="ICG19" s="99"/>
      <c r="ICH19" s="99"/>
      <c r="ICI19" s="99"/>
      <c r="ICJ19" s="99"/>
      <c r="ICK19" s="99"/>
      <c r="ICL19" s="99"/>
      <c r="ICM19" s="99"/>
      <c r="ICN19" s="99"/>
      <c r="ICO19" s="99"/>
      <c r="ICP19" s="99"/>
      <c r="ICQ19" s="99"/>
      <c r="ICR19" s="99"/>
      <c r="ICS19" s="99"/>
      <c r="ICT19" s="99"/>
      <c r="ICU19" s="99"/>
      <c r="ICV19" s="99"/>
      <c r="ICW19" s="99"/>
      <c r="ICX19" s="99"/>
      <c r="ICY19" s="99"/>
      <c r="ICZ19" s="99"/>
      <c r="IDA19" s="99"/>
      <c r="IDB19" s="99"/>
      <c r="IDC19" s="99"/>
      <c r="IDD19" s="99"/>
      <c r="IDE19" s="99"/>
      <c r="IDF19" s="99"/>
      <c r="IDG19" s="99"/>
      <c r="IDH19" s="99"/>
      <c r="IDI19" s="99"/>
      <c r="IDJ19" s="99"/>
      <c r="IDK19" s="99"/>
      <c r="IDL19" s="99"/>
      <c r="IDM19" s="99"/>
      <c r="IDN19" s="99"/>
      <c r="IDO19" s="99"/>
      <c r="IDP19" s="99"/>
      <c r="IDQ19" s="99"/>
      <c r="IDR19" s="99"/>
      <c r="IDS19" s="99"/>
      <c r="IDT19" s="99"/>
      <c r="IDU19" s="99"/>
      <c r="IDV19" s="99"/>
      <c r="IDW19" s="99"/>
      <c r="IDX19" s="99"/>
      <c r="IDY19" s="99"/>
      <c r="IDZ19" s="99"/>
      <c r="IEA19" s="99"/>
      <c r="IEB19" s="99"/>
      <c r="IEC19" s="99"/>
      <c r="IED19" s="99"/>
      <c r="IEE19" s="99"/>
      <c r="IEF19" s="99"/>
      <c r="IEG19" s="99"/>
      <c r="IEH19" s="99"/>
      <c r="IEI19" s="99"/>
      <c r="IEJ19" s="99"/>
      <c r="IEK19" s="99"/>
      <c r="IEL19" s="99"/>
      <c r="IEM19" s="99"/>
      <c r="IEN19" s="99"/>
      <c r="IEO19" s="99"/>
      <c r="IEP19" s="99"/>
      <c r="IEQ19" s="99"/>
      <c r="IER19" s="99"/>
      <c r="IES19" s="99"/>
      <c r="IET19" s="99"/>
      <c r="IEU19" s="99"/>
      <c r="IEV19" s="99"/>
      <c r="IEW19" s="99"/>
      <c r="IEX19" s="99"/>
      <c r="IEY19" s="99"/>
      <c r="IEZ19" s="99"/>
      <c r="IFA19" s="99"/>
      <c r="IFB19" s="99"/>
      <c r="IFC19" s="99"/>
      <c r="IFD19" s="99"/>
      <c r="IFE19" s="99"/>
      <c r="IFF19" s="99"/>
      <c r="IFG19" s="99"/>
      <c r="IFH19" s="99"/>
      <c r="IFI19" s="99"/>
      <c r="IFJ19" s="99"/>
      <c r="IFK19" s="99"/>
      <c r="IFL19" s="99"/>
      <c r="IFM19" s="99"/>
      <c r="IFN19" s="99"/>
      <c r="IFO19" s="99"/>
      <c r="IFP19" s="99"/>
      <c r="IFQ19" s="99"/>
      <c r="IFR19" s="99"/>
      <c r="IFS19" s="99"/>
      <c r="IFT19" s="99"/>
      <c r="IFU19" s="99"/>
      <c r="IFV19" s="99"/>
      <c r="IFW19" s="99"/>
      <c r="IFX19" s="99"/>
      <c r="IFY19" s="99"/>
      <c r="IFZ19" s="99"/>
      <c r="IGA19" s="99"/>
      <c r="IGB19" s="99"/>
      <c r="IGC19" s="99"/>
      <c r="IGD19" s="99"/>
      <c r="IGE19" s="99"/>
      <c r="IGF19" s="99"/>
      <c r="IGG19" s="99"/>
      <c r="IGH19" s="99"/>
      <c r="IGI19" s="99"/>
      <c r="IGJ19" s="99"/>
      <c r="IGK19" s="99"/>
      <c r="IGL19" s="99"/>
      <c r="IGM19" s="99"/>
      <c r="IGN19" s="99"/>
      <c r="IGO19" s="99"/>
      <c r="IGP19" s="99"/>
      <c r="IGQ19" s="99"/>
      <c r="IGR19" s="99"/>
      <c r="IGS19" s="99"/>
      <c r="IGT19" s="99"/>
      <c r="IGU19" s="99"/>
      <c r="IGV19" s="99"/>
      <c r="IGW19" s="99"/>
      <c r="IGX19" s="99"/>
      <c r="IGY19" s="99"/>
      <c r="IGZ19" s="99"/>
      <c r="IHA19" s="99"/>
      <c r="IHB19" s="99"/>
      <c r="IHC19" s="99"/>
      <c r="IHD19" s="99"/>
      <c r="IHE19" s="99"/>
      <c r="IHF19" s="99"/>
      <c r="IHG19" s="99"/>
      <c r="IHH19" s="99"/>
      <c r="IHI19" s="99"/>
      <c r="IHJ19" s="99"/>
      <c r="IHK19" s="99"/>
      <c r="IHL19" s="99"/>
      <c r="IHM19" s="99"/>
      <c r="IHN19" s="99"/>
      <c r="IHO19" s="99"/>
      <c r="IHP19" s="99"/>
      <c r="IHQ19" s="99"/>
      <c r="IHR19" s="99"/>
      <c r="IHS19" s="99"/>
      <c r="IHT19" s="99"/>
      <c r="IHU19" s="99"/>
      <c r="IHV19" s="99"/>
      <c r="IHW19" s="99"/>
      <c r="IHX19" s="99"/>
      <c r="IHY19" s="99"/>
      <c r="IHZ19" s="99"/>
      <c r="IIA19" s="99"/>
      <c r="IIB19" s="99"/>
      <c r="IIC19" s="99"/>
      <c r="IID19" s="99"/>
      <c r="IIE19" s="99"/>
      <c r="IIF19" s="99"/>
      <c r="IIG19" s="99"/>
      <c r="IIH19" s="99"/>
      <c r="III19" s="99"/>
      <c r="IIJ19" s="99"/>
      <c r="IIK19" s="99"/>
      <c r="IIL19" s="99"/>
      <c r="IIM19" s="99"/>
      <c r="IIN19" s="99"/>
      <c r="IIO19" s="99"/>
      <c r="IIP19" s="99"/>
      <c r="IIQ19" s="99"/>
      <c r="IIR19" s="99"/>
      <c r="IIS19" s="99"/>
      <c r="IIT19" s="99"/>
      <c r="IIU19" s="99"/>
      <c r="IIV19" s="99"/>
      <c r="IIW19" s="99"/>
      <c r="IIX19" s="99"/>
      <c r="IIY19" s="99"/>
      <c r="IIZ19" s="99"/>
      <c r="IJA19" s="99"/>
      <c r="IJB19" s="99"/>
      <c r="IJC19" s="99"/>
      <c r="IJD19" s="99"/>
      <c r="IJE19" s="99"/>
      <c r="IJF19" s="99"/>
      <c r="IJG19" s="99"/>
      <c r="IJH19" s="99"/>
      <c r="IJI19" s="99"/>
      <c r="IJJ19" s="99"/>
      <c r="IJK19" s="99"/>
      <c r="IJL19" s="99"/>
      <c r="IJM19" s="99"/>
      <c r="IJN19" s="99"/>
      <c r="IJO19" s="99"/>
      <c r="IJP19" s="99"/>
      <c r="IJQ19" s="99"/>
      <c r="IJR19" s="99"/>
      <c r="IJS19" s="99"/>
      <c r="IJT19" s="99"/>
      <c r="IJU19" s="99"/>
      <c r="IJV19" s="99"/>
      <c r="IJW19" s="99"/>
      <c r="IJX19" s="99"/>
      <c r="IJY19" s="99"/>
      <c r="IJZ19" s="99"/>
      <c r="IKA19" s="99"/>
      <c r="IKB19" s="99"/>
      <c r="IKC19" s="99"/>
      <c r="IKD19" s="99"/>
      <c r="IKE19" s="99"/>
      <c r="IKF19" s="99"/>
      <c r="IKG19" s="99"/>
      <c r="IKH19" s="99"/>
      <c r="IKI19" s="99"/>
      <c r="IKJ19" s="99"/>
      <c r="IKK19" s="99"/>
      <c r="IKL19" s="99"/>
      <c r="IKM19" s="99"/>
      <c r="IKN19" s="99"/>
      <c r="IKO19" s="99"/>
      <c r="IKP19" s="99"/>
      <c r="IKQ19" s="99"/>
      <c r="IKR19" s="99"/>
      <c r="IKS19" s="99"/>
      <c r="IKT19" s="99"/>
      <c r="IKU19" s="99"/>
      <c r="IKV19" s="99"/>
      <c r="IKW19" s="99"/>
      <c r="IKX19" s="99"/>
      <c r="IKY19" s="99"/>
      <c r="IKZ19" s="99"/>
      <c r="ILA19" s="99"/>
      <c r="ILB19" s="99"/>
      <c r="ILC19" s="99"/>
      <c r="ILD19" s="99"/>
      <c r="ILE19" s="99"/>
      <c r="ILF19" s="99"/>
      <c r="ILG19" s="99"/>
      <c r="ILH19" s="99"/>
      <c r="ILI19" s="99"/>
      <c r="ILJ19" s="99"/>
      <c r="ILK19" s="99"/>
      <c r="ILL19" s="99"/>
      <c r="ILM19" s="99"/>
      <c r="ILN19" s="99"/>
      <c r="ILO19" s="99"/>
      <c r="ILP19" s="99"/>
      <c r="ILQ19" s="99"/>
      <c r="ILR19" s="99"/>
      <c r="ILS19" s="99"/>
      <c r="ILT19" s="99"/>
      <c r="ILU19" s="99"/>
      <c r="ILV19" s="99"/>
      <c r="ILW19" s="99"/>
      <c r="ILX19" s="99"/>
      <c r="ILY19" s="99"/>
      <c r="ILZ19" s="99"/>
      <c r="IMA19" s="99"/>
      <c r="IMB19" s="99"/>
      <c r="IMC19" s="99"/>
      <c r="IMD19" s="99"/>
      <c r="IME19" s="99"/>
      <c r="IMF19" s="99"/>
      <c r="IMG19" s="99"/>
      <c r="IMH19" s="99"/>
      <c r="IMI19" s="99"/>
      <c r="IMJ19" s="99"/>
      <c r="IMK19" s="99"/>
      <c r="IML19" s="99"/>
      <c r="IMM19" s="99"/>
      <c r="IMN19" s="99"/>
      <c r="IMO19" s="99"/>
      <c r="IMP19" s="99"/>
      <c r="IMQ19" s="99"/>
      <c r="IMR19" s="99"/>
      <c r="IMS19" s="99"/>
      <c r="IMT19" s="99"/>
      <c r="IMU19" s="99"/>
      <c r="IMV19" s="99"/>
      <c r="IMW19" s="99"/>
      <c r="IMX19" s="99"/>
      <c r="IMY19" s="99"/>
      <c r="IMZ19" s="99"/>
      <c r="INA19" s="99"/>
      <c r="INB19" s="99"/>
      <c r="INC19" s="99"/>
      <c r="IND19" s="99"/>
      <c r="INE19" s="99"/>
      <c r="INF19" s="99"/>
      <c r="ING19" s="99"/>
      <c r="INH19" s="99"/>
      <c r="INI19" s="99"/>
      <c r="INJ19" s="99"/>
      <c r="INK19" s="99"/>
      <c r="INL19" s="99"/>
      <c r="INM19" s="99"/>
      <c r="INN19" s="99"/>
      <c r="INO19" s="99"/>
      <c r="INP19" s="99"/>
      <c r="INQ19" s="99"/>
      <c r="INR19" s="99"/>
      <c r="INS19" s="99"/>
      <c r="INT19" s="99"/>
      <c r="INU19" s="99"/>
      <c r="INV19" s="99"/>
      <c r="INW19" s="99"/>
      <c r="INX19" s="99"/>
      <c r="INY19" s="99"/>
      <c r="INZ19" s="99"/>
      <c r="IOA19" s="99"/>
      <c r="IOB19" s="99"/>
      <c r="IOC19" s="99"/>
      <c r="IOD19" s="99"/>
      <c r="IOE19" s="99"/>
      <c r="IOF19" s="99"/>
      <c r="IOG19" s="99"/>
      <c r="IOH19" s="99"/>
      <c r="IOI19" s="99"/>
      <c r="IOJ19" s="99"/>
      <c r="IOK19" s="99"/>
      <c r="IOL19" s="99"/>
      <c r="IOM19" s="99"/>
      <c r="ION19" s="99"/>
      <c r="IOO19" s="99"/>
      <c r="IOP19" s="99"/>
      <c r="IOQ19" s="99"/>
      <c r="IOR19" s="99"/>
      <c r="IOS19" s="99"/>
      <c r="IOT19" s="99"/>
      <c r="IOU19" s="99"/>
      <c r="IOV19" s="99"/>
      <c r="IOW19" s="99"/>
      <c r="IOX19" s="99"/>
      <c r="IOY19" s="99"/>
      <c r="IOZ19" s="99"/>
      <c r="IPA19" s="99"/>
      <c r="IPB19" s="99"/>
      <c r="IPC19" s="99"/>
      <c r="IPD19" s="99"/>
      <c r="IPE19" s="99"/>
      <c r="IPF19" s="99"/>
      <c r="IPG19" s="99"/>
      <c r="IPH19" s="99"/>
      <c r="IPI19" s="99"/>
      <c r="IPJ19" s="99"/>
      <c r="IPK19" s="99"/>
      <c r="IPL19" s="99"/>
      <c r="IPM19" s="99"/>
      <c r="IPN19" s="99"/>
      <c r="IPO19" s="99"/>
      <c r="IPP19" s="99"/>
      <c r="IPQ19" s="99"/>
      <c r="IPR19" s="99"/>
      <c r="IPS19" s="99"/>
      <c r="IPT19" s="99"/>
      <c r="IPU19" s="99"/>
      <c r="IPV19" s="99"/>
      <c r="IPW19" s="99"/>
      <c r="IPX19" s="99"/>
      <c r="IPY19" s="99"/>
      <c r="IPZ19" s="99"/>
      <c r="IQA19" s="99"/>
      <c r="IQB19" s="99"/>
      <c r="IQC19" s="99"/>
      <c r="IQD19" s="99"/>
      <c r="IQE19" s="99"/>
      <c r="IQF19" s="99"/>
      <c r="IQG19" s="99"/>
      <c r="IQH19" s="99"/>
      <c r="IQI19" s="99"/>
      <c r="IQJ19" s="99"/>
      <c r="IQK19" s="99"/>
      <c r="IQL19" s="99"/>
      <c r="IQM19" s="99"/>
      <c r="IQN19" s="99"/>
      <c r="IQO19" s="99"/>
      <c r="IQP19" s="99"/>
      <c r="IQQ19" s="99"/>
      <c r="IQR19" s="99"/>
      <c r="IQS19" s="99"/>
      <c r="IQT19" s="99"/>
      <c r="IQU19" s="99"/>
      <c r="IQV19" s="99"/>
      <c r="IQW19" s="99"/>
      <c r="IQX19" s="99"/>
      <c r="IQY19" s="99"/>
      <c r="IQZ19" s="99"/>
      <c r="IRA19" s="99"/>
      <c r="IRB19" s="99"/>
      <c r="IRC19" s="99"/>
      <c r="IRD19" s="99"/>
      <c r="IRE19" s="99"/>
      <c r="IRF19" s="99"/>
      <c r="IRG19" s="99"/>
      <c r="IRH19" s="99"/>
      <c r="IRI19" s="99"/>
      <c r="IRJ19" s="99"/>
      <c r="IRK19" s="99"/>
      <c r="IRL19" s="99"/>
      <c r="IRM19" s="99"/>
      <c r="IRN19" s="99"/>
      <c r="IRO19" s="99"/>
      <c r="IRP19" s="99"/>
      <c r="IRQ19" s="99"/>
      <c r="IRR19" s="99"/>
      <c r="IRS19" s="99"/>
      <c r="IRT19" s="99"/>
      <c r="IRU19" s="99"/>
      <c r="IRV19" s="99"/>
      <c r="IRW19" s="99"/>
      <c r="IRX19" s="99"/>
      <c r="IRY19" s="99"/>
      <c r="IRZ19" s="99"/>
      <c r="ISA19" s="99"/>
      <c r="ISB19" s="99"/>
      <c r="ISC19" s="99"/>
      <c r="ISD19" s="99"/>
      <c r="ISE19" s="99"/>
      <c r="ISF19" s="99"/>
      <c r="ISG19" s="99"/>
      <c r="ISH19" s="99"/>
      <c r="ISI19" s="99"/>
      <c r="ISJ19" s="99"/>
      <c r="ISK19" s="99"/>
      <c r="ISL19" s="99"/>
      <c r="ISM19" s="99"/>
      <c r="ISN19" s="99"/>
      <c r="ISO19" s="99"/>
      <c r="ISP19" s="99"/>
      <c r="ISQ19" s="99"/>
      <c r="ISR19" s="99"/>
      <c r="ISS19" s="99"/>
      <c r="IST19" s="99"/>
      <c r="ISU19" s="99"/>
      <c r="ISV19" s="99"/>
      <c r="ISW19" s="99"/>
      <c r="ISX19" s="99"/>
      <c r="ISY19" s="99"/>
      <c r="ISZ19" s="99"/>
      <c r="ITA19" s="99"/>
      <c r="ITB19" s="99"/>
      <c r="ITC19" s="99"/>
      <c r="ITD19" s="99"/>
      <c r="ITE19" s="99"/>
      <c r="ITF19" s="99"/>
      <c r="ITG19" s="99"/>
      <c r="ITH19" s="99"/>
      <c r="ITI19" s="99"/>
      <c r="ITJ19" s="99"/>
      <c r="ITK19" s="99"/>
      <c r="ITL19" s="99"/>
      <c r="ITM19" s="99"/>
      <c r="ITN19" s="99"/>
      <c r="ITO19" s="99"/>
      <c r="ITP19" s="99"/>
      <c r="ITQ19" s="99"/>
      <c r="ITR19" s="99"/>
      <c r="ITS19" s="99"/>
      <c r="ITT19" s="99"/>
      <c r="ITU19" s="99"/>
      <c r="ITV19" s="99"/>
      <c r="ITW19" s="99"/>
      <c r="ITX19" s="99"/>
      <c r="ITY19" s="99"/>
      <c r="ITZ19" s="99"/>
      <c r="IUA19" s="99"/>
      <c r="IUB19" s="99"/>
      <c r="IUC19" s="99"/>
      <c r="IUD19" s="99"/>
      <c r="IUE19" s="99"/>
      <c r="IUF19" s="99"/>
      <c r="IUG19" s="99"/>
      <c r="IUH19" s="99"/>
      <c r="IUI19" s="99"/>
      <c r="IUJ19" s="99"/>
      <c r="IUK19" s="99"/>
      <c r="IUL19" s="99"/>
      <c r="IUM19" s="99"/>
      <c r="IUN19" s="99"/>
      <c r="IUO19" s="99"/>
      <c r="IUP19" s="99"/>
      <c r="IUQ19" s="99"/>
      <c r="IUR19" s="99"/>
      <c r="IUS19" s="99"/>
      <c r="IUT19" s="99"/>
      <c r="IUU19" s="99"/>
      <c r="IUV19" s="99"/>
      <c r="IUW19" s="99"/>
      <c r="IUX19" s="99"/>
      <c r="IUY19" s="99"/>
      <c r="IUZ19" s="99"/>
      <c r="IVA19" s="99"/>
      <c r="IVB19" s="99"/>
      <c r="IVC19" s="99"/>
      <c r="IVD19" s="99"/>
      <c r="IVE19" s="99"/>
      <c r="IVF19" s="99"/>
      <c r="IVG19" s="99"/>
      <c r="IVH19" s="99"/>
      <c r="IVI19" s="99"/>
      <c r="IVJ19" s="99"/>
      <c r="IVK19" s="99"/>
      <c r="IVL19" s="99"/>
      <c r="IVM19" s="99"/>
      <c r="IVN19" s="99"/>
      <c r="IVO19" s="99"/>
      <c r="IVP19" s="99"/>
      <c r="IVQ19" s="99"/>
      <c r="IVR19" s="99"/>
      <c r="IVS19" s="99"/>
      <c r="IVT19" s="99"/>
      <c r="IVU19" s="99"/>
      <c r="IVV19" s="99"/>
      <c r="IVW19" s="99"/>
      <c r="IVX19" s="99"/>
      <c r="IVY19" s="99"/>
      <c r="IVZ19" s="99"/>
      <c r="IWA19" s="99"/>
      <c r="IWB19" s="99"/>
      <c r="IWC19" s="99"/>
      <c r="IWD19" s="99"/>
      <c r="IWE19" s="99"/>
      <c r="IWF19" s="99"/>
      <c r="IWG19" s="99"/>
      <c r="IWH19" s="99"/>
      <c r="IWI19" s="99"/>
      <c r="IWJ19" s="99"/>
      <c r="IWK19" s="99"/>
      <c r="IWL19" s="99"/>
      <c r="IWM19" s="99"/>
      <c r="IWN19" s="99"/>
      <c r="IWO19" s="99"/>
      <c r="IWP19" s="99"/>
      <c r="IWQ19" s="99"/>
      <c r="IWR19" s="99"/>
      <c r="IWS19" s="99"/>
      <c r="IWT19" s="99"/>
      <c r="IWU19" s="99"/>
      <c r="IWV19" s="99"/>
      <c r="IWW19" s="99"/>
      <c r="IWX19" s="99"/>
      <c r="IWY19" s="99"/>
      <c r="IWZ19" s="99"/>
      <c r="IXA19" s="99"/>
      <c r="IXB19" s="99"/>
      <c r="IXC19" s="99"/>
      <c r="IXD19" s="99"/>
      <c r="IXE19" s="99"/>
      <c r="IXF19" s="99"/>
      <c r="IXG19" s="99"/>
      <c r="IXH19" s="99"/>
      <c r="IXI19" s="99"/>
      <c r="IXJ19" s="99"/>
      <c r="IXK19" s="99"/>
      <c r="IXL19" s="99"/>
      <c r="IXM19" s="99"/>
      <c r="IXN19" s="99"/>
      <c r="IXO19" s="99"/>
      <c r="IXP19" s="99"/>
      <c r="IXQ19" s="99"/>
      <c r="IXR19" s="99"/>
      <c r="IXS19" s="99"/>
      <c r="IXT19" s="99"/>
      <c r="IXU19" s="99"/>
      <c r="IXV19" s="99"/>
      <c r="IXW19" s="99"/>
      <c r="IXX19" s="99"/>
      <c r="IXY19" s="99"/>
      <c r="IXZ19" s="99"/>
      <c r="IYA19" s="99"/>
      <c r="IYB19" s="99"/>
      <c r="IYC19" s="99"/>
      <c r="IYD19" s="99"/>
      <c r="IYE19" s="99"/>
      <c r="IYF19" s="99"/>
      <c r="IYG19" s="99"/>
      <c r="IYH19" s="99"/>
      <c r="IYI19" s="99"/>
      <c r="IYJ19" s="99"/>
      <c r="IYK19" s="99"/>
      <c r="IYL19" s="99"/>
      <c r="IYM19" s="99"/>
      <c r="IYN19" s="99"/>
      <c r="IYO19" s="99"/>
      <c r="IYP19" s="99"/>
      <c r="IYQ19" s="99"/>
      <c r="IYR19" s="99"/>
      <c r="IYS19" s="99"/>
      <c r="IYT19" s="99"/>
      <c r="IYU19" s="99"/>
      <c r="IYV19" s="99"/>
      <c r="IYW19" s="99"/>
      <c r="IYX19" s="99"/>
      <c r="IYY19" s="99"/>
      <c r="IYZ19" s="99"/>
      <c r="IZA19" s="99"/>
      <c r="IZB19" s="99"/>
      <c r="IZC19" s="99"/>
      <c r="IZD19" s="99"/>
      <c r="IZE19" s="99"/>
      <c r="IZF19" s="99"/>
      <c r="IZG19" s="99"/>
      <c r="IZH19" s="99"/>
      <c r="IZI19" s="99"/>
      <c r="IZJ19" s="99"/>
      <c r="IZK19" s="99"/>
      <c r="IZL19" s="99"/>
      <c r="IZM19" s="99"/>
      <c r="IZN19" s="99"/>
      <c r="IZO19" s="99"/>
      <c r="IZP19" s="99"/>
      <c r="IZQ19" s="99"/>
      <c r="IZR19" s="99"/>
      <c r="IZS19" s="99"/>
      <c r="IZT19" s="99"/>
      <c r="IZU19" s="99"/>
      <c r="IZV19" s="99"/>
      <c r="IZW19" s="99"/>
      <c r="IZX19" s="99"/>
      <c r="IZY19" s="99"/>
      <c r="IZZ19" s="99"/>
      <c r="JAA19" s="99"/>
      <c r="JAB19" s="99"/>
      <c r="JAC19" s="99"/>
      <c r="JAD19" s="99"/>
      <c r="JAE19" s="99"/>
      <c r="JAF19" s="99"/>
      <c r="JAG19" s="99"/>
      <c r="JAH19" s="99"/>
      <c r="JAI19" s="99"/>
      <c r="JAJ19" s="99"/>
      <c r="JAK19" s="99"/>
      <c r="JAL19" s="99"/>
      <c r="JAM19" s="99"/>
      <c r="JAN19" s="99"/>
      <c r="JAO19" s="99"/>
      <c r="JAP19" s="99"/>
      <c r="JAQ19" s="99"/>
      <c r="JAR19" s="99"/>
      <c r="JAS19" s="99"/>
      <c r="JAT19" s="99"/>
      <c r="JAU19" s="99"/>
      <c r="JAV19" s="99"/>
      <c r="JAW19" s="99"/>
      <c r="JAX19" s="99"/>
      <c r="JAY19" s="99"/>
      <c r="JAZ19" s="99"/>
      <c r="JBA19" s="99"/>
      <c r="JBB19" s="99"/>
      <c r="JBC19" s="99"/>
      <c r="JBD19" s="99"/>
      <c r="JBE19" s="99"/>
      <c r="JBF19" s="99"/>
      <c r="JBG19" s="99"/>
      <c r="JBH19" s="99"/>
      <c r="JBI19" s="99"/>
      <c r="JBJ19" s="99"/>
      <c r="JBK19" s="99"/>
      <c r="JBL19" s="99"/>
      <c r="JBM19" s="99"/>
      <c r="JBN19" s="99"/>
      <c r="JBO19" s="99"/>
      <c r="JBP19" s="99"/>
      <c r="JBQ19" s="99"/>
      <c r="JBR19" s="99"/>
      <c r="JBS19" s="99"/>
      <c r="JBT19" s="99"/>
      <c r="JBU19" s="99"/>
      <c r="JBV19" s="99"/>
      <c r="JBW19" s="99"/>
      <c r="JBX19" s="99"/>
      <c r="JBY19" s="99"/>
      <c r="JBZ19" s="99"/>
      <c r="JCA19" s="99"/>
      <c r="JCB19" s="99"/>
      <c r="JCC19" s="99"/>
      <c r="JCD19" s="99"/>
      <c r="JCE19" s="99"/>
      <c r="JCF19" s="99"/>
      <c r="JCG19" s="99"/>
      <c r="JCH19" s="99"/>
      <c r="JCI19" s="99"/>
      <c r="JCJ19" s="99"/>
      <c r="JCK19" s="99"/>
      <c r="JCL19" s="99"/>
      <c r="JCM19" s="99"/>
      <c r="JCN19" s="99"/>
      <c r="JCO19" s="99"/>
      <c r="JCP19" s="99"/>
      <c r="JCQ19" s="99"/>
      <c r="JCR19" s="99"/>
      <c r="JCS19" s="99"/>
      <c r="JCT19" s="99"/>
      <c r="JCU19" s="99"/>
      <c r="JCV19" s="99"/>
      <c r="JCW19" s="99"/>
      <c r="JCX19" s="99"/>
      <c r="JCY19" s="99"/>
      <c r="JCZ19" s="99"/>
      <c r="JDA19" s="99"/>
      <c r="JDB19" s="99"/>
      <c r="JDC19" s="99"/>
      <c r="JDD19" s="99"/>
      <c r="JDE19" s="99"/>
      <c r="JDF19" s="99"/>
      <c r="JDG19" s="99"/>
      <c r="JDH19" s="99"/>
      <c r="JDI19" s="99"/>
      <c r="JDJ19" s="99"/>
      <c r="JDK19" s="99"/>
      <c r="JDL19" s="99"/>
      <c r="JDM19" s="99"/>
      <c r="JDN19" s="99"/>
      <c r="JDO19" s="99"/>
      <c r="JDP19" s="99"/>
      <c r="JDQ19" s="99"/>
      <c r="JDR19" s="99"/>
      <c r="JDS19" s="99"/>
      <c r="JDT19" s="99"/>
      <c r="JDU19" s="99"/>
      <c r="JDV19" s="99"/>
      <c r="JDW19" s="99"/>
      <c r="JDX19" s="99"/>
      <c r="JDY19" s="99"/>
      <c r="JDZ19" s="99"/>
      <c r="JEA19" s="99"/>
      <c r="JEB19" s="99"/>
      <c r="JEC19" s="99"/>
      <c r="JED19" s="99"/>
      <c r="JEE19" s="99"/>
      <c r="JEF19" s="99"/>
      <c r="JEG19" s="99"/>
      <c r="JEH19" s="99"/>
      <c r="JEI19" s="99"/>
      <c r="JEJ19" s="99"/>
      <c r="JEK19" s="99"/>
      <c r="JEL19" s="99"/>
      <c r="JEM19" s="99"/>
      <c r="JEN19" s="99"/>
      <c r="JEO19" s="99"/>
      <c r="JEP19" s="99"/>
      <c r="JEQ19" s="99"/>
      <c r="JER19" s="99"/>
      <c r="JES19" s="99"/>
      <c r="JET19" s="99"/>
      <c r="JEU19" s="99"/>
      <c r="JEV19" s="99"/>
      <c r="JEW19" s="99"/>
      <c r="JEX19" s="99"/>
      <c r="JEY19" s="99"/>
      <c r="JEZ19" s="99"/>
      <c r="JFA19" s="99"/>
      <c r="JFB19" s="99"/>
      <c r="JFC19" s="99"/>
      <c r="JFD19" s="99"/>
      <c r="JFE19" s="99"/>
      <c r="JFF19" s="99"/>
      <c r="JFG19" s="99"/>
      <c r="JFH19" s="99"/>
      <c r="JFI19" s="99"/>
      <c r="JFJ19" s="99"/>
      <c r="JFK19" s="99"/>
      <c r="JFL19" s="99"/>
      <c r="JFM19" s="99"/>
      <c r="JFN19" s="99"/>
      <c r="JFO19" s="99"/>
      <c r="JFP19" s="99"/>
      <c r="JFQ19" s="99"/>
      <c r="JFR19" s="99"/>
      <c r="JFS19" s="99"/>
      <c r="JFT19" s="99"/>
      <c r="JFU19" s="99"/>
      <c r="JFV19" s="99"/>
      <c r="JFW19" s="99"/>
      <c r="JFX19" s="99"/>
      <c r="JFY19" s="99"/>
      <c r="JFZ19" s="99"/>
      <c r="JGA19" s="99"/>
      <c r="JGB19" s="99"/>
      <c r="JGC19" s="99"/>
      <c r="JGD19" s="99"/>
      <c r="JGE19" s="99"/>
      <c r="JGF19" s="99"/>
      <c r="JGG19" s="99"/>
      <c r="JGH19" s="99"/>
      <c r="JGI19" s="99"/>
      <c r="JGJ19" s="99"/>
      <c r="JGK19" s="99"/>
      <c r="JGL19" s="99"/>
      <c r="JGM19" s="99"/>
      <c r="JGN19" s="99"/>
      <c r="JGO19" s="99"/>
      <c r="JGP19" s="99"/>
      <c r="JGQ19" s="99"/>
      <c r="JGR19" s="99"/>
      <c r="JGS19" s="99"/>
      <c r="JGT19" s="99"/>
      <c r="JGU19" s="99"/>
      <c r="JGV19" s="99"/>
      <c r="JGW19" s="99"/>
      <c r="JGX19" s="99"/>
      <c r="JGY19" s="99"/>
      <c r="JGZ19" s="99"/>
      <c r="JHA19" s="99"/>
      <c r="JHB19" s="99"/>
      <c r="JHC19" s="99"/>
      <c r="JHD19" s="99"/>
      <c r="JHE19" s="99"/>
      <c r="JHF19" s="99"/>
      <c r="JHG19" s="99"/>
      <c r="JHH19" s="99"/>
      <c r="JHI19" s="99"/>
      <c r="JHJ19" s="99"/>
      <c r="JHK19" s="99"/>
      <c r="JHL19" s="99"/>
      <c r="JHM19" s="99"/>
      <c r="JHN19" s="99"/>
      <c r="JHO19" s="99"/>
      <c r="JHP19" s="99"/>
      <c r="JHQ19" s="99"/>
      <c r="JHR19" s="99"/>
      <c r="JHS19" s="99"/>
      <c r="JHT19" s="99"/>
      <c r="JHU19" s="99"/>
      <c r="JHV19" s="99"/>
      <c r="JHW19" s="99"/>
      <c r="JHX19" s="99"/>
      <c r="JHY19" s="99"/>
      <c r="JHZ19" s="99"/>
      <c r="JIA19" s="99"/>
      <c r="JIB19" s="99"/>
      <c r="JIC19" s="99"/>
      <c r="JID19" s="99"/>
      <c r="JIE19" s="99"/>
      <c r="JIF19" s="99"/>
      <c r="JIG19" s="99"/>
      <c r="JIH19" s="99"/>
      <c r="JII19" s="99"/>
      <c r="JIJ19" s="99"/>
      <c r="JIK19" s="99"/>
      <c r="JIL19" s="99"/>
      <c r="JIM19" s="99"/>
      <c r="JIN19" s="99"/>
      <c r="JIO19" s="99"/>
      <c r="JIP19" s="99"/>
      <c r="JIQ19" s="99"/>
      <c r="JIR19" s="99"/>
      <c r="JIS19" s="99"/>
      <c r="JIT19" s="99"/>
      <c r="JIU19" s="99"/>
      <c r="JIV19" s="99"/>
      <c r="JIW19" s="99"/>
      <c r="JIX19" s="99"/>
      <c r="JIY19" s="99"/>
      <c r="JIZ19" s="99"/>
      <c r="JJA19" s="99"/>
      <c r="JJB19" s="99"/>
      <c r="JJC19" s="99"/>
      <c r="JJD19" s="99"/>
      <c r="JJE19" s="99"/>
      <c r="JJF19" s="99"/>
      <c r="JJG19" s="99"/>
      <c r="JJH19" s="99"/>
      <c r="JJI19" s="99"/>
      <c r="JJJ19" s="99"/>
      <c r="JJK19" s="99"/>
      <c r="JJL19" s="99"/>
      <c r="JJM19" s="99"/>
      <c r="JJN19" s="99"/>
      <c r="JJO19" s="99"/>
      <c r="JJP19" s="99"/>
      <c r="JJQ19" s="99"/>
      <c r="JJR19" s="99"/>
      <c r="JJS19" s="99"/>
      <c r="JJT19" s="99"/>
      <c r="JJU19" s="99"/>
      <c r="JJV19" s="99"/>
      <c r="JJW19" s="99"/>
      <c r="JJX19" s="99"/>
      <c r="JJY19" s="99"/>
      <c r="JJZ19" s="99"/>
      <c r="JKA19" s="99"/>
      <c r="JKB19" s="99"/>
      <c r="JKC19" s="99"/>
      <c r="JKD19" s="99"/>
      <c r="JKE19" s="99"/>
      <c r="JKF19" s="99"/>
      <c r="JKG19" s="99"/>
      <c r="JKH19" s="99"/>
      <c r="JKI19" s="99"/>
      <c r="JKJ19" s="99"/>
      <c r="JKK19" s="99"/>
      <c r="JKL19" s="99"/>
      <c r="JKM19" s="99"/>
      <c r="JKN19" s="99"/>
      <c r="JKO19" s="99"/>
      <c r="JKP19" s="99"/>
      <c r="JKQ19" s="99"/>
      <c r="JKR19" s="99"/>
      <c r="JKS19" s="99"/>
      <c r="JKT19" s="99"/>
      <c r="JKU19" s="99"/>
      <c r="JKV19" s="99"/>
      <c r="JKW19" s="99"/>
      <c r="JKX19" s="99"/>
      <c r="JKY19" s="99"/>
      <c r="JKZ19" s="99"/>
      <c r="JLA19" s="99"/>
      <c r="JLB19" s="99"/>
      <c r="JLC19" s="99"/>
      <c r="JLD19" s="99"/>
      <c r="JLE19" s="99"/>
      <c r="JLF19" s="99"/>
      <c r="JLG19" s="99"/>
      <c r="JLH19" s="99"/>
      <c r="JLI19" s="99"/>
      <c r="JLJ19" s="99"/>
      <c r="JLK19" s="99"/>
      <c r="JLL19" s="99"/>
      <c r="JLM19" s="99"/>
      <c r="JLN19" s="99"/>
      <c r="JLO19" s="99"/>
      <c r="JLP19" s="99"/>
      <c r="JLQ19" s="99"/>
      <c r="JLR19" s="99"/>
      <c r="JLS19" s="99"/>
      <c r="JLT19" s="99"/>
      <c r="JLU19" s="99"/>
      <c r="JLV19" s="99"/>
      <c r="JLW19" s="99"/>
      <c r="JLX19" s="99"/>
      <c r="JLY19" s="99"/>
      <c r="JLZ19" s="99"/>
      <c r="JMA19" s="99"/>
      <c r="JMB19" s="99"/>
      <c r="JMC19" s="99"/>
      <c r="JMD19" s="99"/>
      <c r="JME19" s="99"/>
      <c r="JMF19" s="99"/>
      <c r="JMG19" s="99"/>
      <c r="JMH19" s="99"/>
      <c r="JMI19" s="99"/>
      <c r="JMJ19" s="99"/>
      <c r="JMK19" s="99"/>
      <c r="JML19" s="99"/>
      <c r="JMM19" s="99"/>
      <c r="JMN19" s="99"/>
      <c r="JMO19" s="99"/>
      <c r="JMP19" s="99"/>
      <c r="JMQ19" s="99"/>
      <c r="JMR19" s="99"/>
      <c r="JMS19" s="99"/>
      <c r="JMT19" s="99"/>
      <c r="JMU19" s="99"/>
      <c r="JMV19" s="99"/>
      <c r="JMW19" s="99"/>
      <c r="JMX19" s="99"/>
      <c r="JMY19" s="99"/>
      <c r="JMZ19" s="99"/>
      <c r="JNA19" s="99"/>
      <c r="JNB19" s="99"/>
      <c r="JNC19" s="99"/>
      <c r="JND19" s="99"/>
      <c r="JNE19" s="99"/>
      <c r="JNF19" s="99"/>
      <c r="JNG19" s="99"/>
      <c r="JNH19" s="99"/>
      <c r="JNI19" s="99"/>
      <c r="JNJ19" s="99"/>
      <c r="JNK19" s="99"/>
      <c r="JNL19" s="99"/>
      <c r="JNM19" s="99"/>
      <c r="JNN19" s="99"/>
      <c r="JNO19" s="99"/>
      <c r="JNP19" s="99"/>
      <c r="JNQ19" s="99"/>
      <c r="JNR19" s="99"/>
      <c r="JNS19" s="99"/>
      <c r="JNT19" s="99"/>
      <c r="JNU19" s="99"/>
      <c r="JNV19" s="99"/>
      <c r="JNW19" s="99"/>
      <c r="JNX19" s="99"/>
      <c r="JNY19" s="99"/>
      <c r="JNZ19" s="99"/>
      <c r="JOA19" s="99"/>
      <c r="JOB19" s="99"/>
      <c r="JOC19" s="99"/>
      <c r="JOD19" s="99"/>
      <c r="JOE19" s="99"/>
      <c r="JOF19" s="99"/>
      <c r="JOG19" s="99"/>
      <c r="JOH19" s="99"/>
      <c r="JOI19" s="99"/>
      <c r="JOJ19" s="99"/>
      <c r="JOK19" s="99"/>
      <c r="JOL19" s="99"/>
      <c r="JOM19" s="99"/>
      <c r="JON19" s="99"/>
      <c r="JOO19" s="99"/>
      <c r="JOP19" s="99"/>
      <c r="JOQ19" s="99"/>
      <c r="JOR19" s="99"/>
      <c r="JOS19" s="99"/>
      <c r="JOT19" s="99"/>
      <c r="JOU19" s="99"/>
      <c r="JOV19" s="99"/>
      <c r="JOW19" s="99"/>
      <c r="JOX19" s="99"/>
      <c r="JOY19" s="99"/>
      <c r="JOZ19" s="99"/>
      <c r="JPA19" s="99"/>
      <c r="JPB19" s="99"/>
      <c r="JPC19" s="99"/>
      <c r="JPD19" s="99"/>
      <c r="JPE19" s="99"/>
      <c r="JPF19" s="99"/>
      <c r="JPG19" s="99"/>
      <c r="JPH19" s="99"/>
      <c r="JPI19" s="99"/>
      <c r="JPJ19" s="99"/>
      <c r="JPK19" s="99"/>
      <c r="JPL19" s="99"/>
      <c r="JPM19" s="99"/>
      <c r="JPN19" s="99"/>
      <c r="JPO19" s="99"/>
      <c r="JPP19" s="99"/>
      <c r="JPQ19" s="99"/>
      <c r="JPR19" s="99"/>
      <c r="JPS19" s="99"/>
      <c r="JPT19" s="99"/>
      <c r="JPU19" s="99"/>
      <c r="JPV19" s="99"/>
      <c r="JPW19" s="99"/>
      <c r="JPX19" s="99"/>
      <c r="JPY19" s="99"/>
      <c r="JPZ19" s="99"/>
      <c r="JQA19" s="99"/>
      <c r="JQB19" s="99"/>
      <c r="JQC19" s="99"/>
      <c r="JQD19" s="99"/>
      <c r="JQE19" s="99"/>
      <c r="JQF19" s="99"/>
      <c r="JQG19" s="99"/>
      <c r="JQH19" s="99"/>
      <c r="JQI19" s="99"/>
      <c r="JQJ19" s="99"/>
      <c r="JQK19" s="99"/>
      <c r="JQL19" s="99"/>
      <c r="JQM19" s="99"/>
      <c r="JQN19" s="99"/>
      <c r="JQO19" s="99"/>
      <c r="JQP19" s="99"/>
      <c r="JQQ19" s="99"/>
      <c r="JQR19" s="99"/>
      <c r="JQS19" s="99"/>
      <c r="JQT19" s="99"/>
      <c r="JQU19" s="99"/>
      <c r="JQV19" s="99"/>
      <c r="JQW19" s="99"/>
      <c r="JQX19" s="99"/>
      <c r="JQY19" s="99"/>
      <c r="JQZ19" s="99"/>
      <c r="JRA19" s="99"/>
      <c r="JRB19" s="99"/>
      <c r="JRC19" s="99"/>
      <c r="JRD19" s="99"/>
      <c r="JRE19" s="99"/>
      <c r="JRF19" s="99"/>
      <c r="JRG19" s="99"/>
      <c r="JRH19" s="99"/>
      <c r="JRI19" s="99"/>
      <c r="JRJ19" s="99"/>
      <c r="JRK19" s="99"/>
      <c r="JRL19" s="99"/>
      <c r="JRM19" s="99"/>
      <c r="JRN19" s="99"/>
      <c r="JRO19" s="99"/>
      <c r="JRP19" s="99"/>
      <c r="JRQ19" s="99"/>
      <c r="JRR19" s="99"/>
      <c r="JRS19" s="99"/>
      <c r="JRT19" s="99"/>
      <c r="JRU19" s="99"/>
      <c r="JRV19" s="99"/>
      <c r="JRW19" s="99"/>
      <c r="JRX19" s="99"/>
      <c r="JRY19" s="99"/>
      <c r="JRZ19" s="99"/>
      <c r="JSA19" s="99"/>
      <c r="JSB19" s="99"/>
      <c r="JSC19" s="99"/>
      <c r="JSD19" s="99"/>
      <c r="JSE19" s="99"/>
      <c r="JSF19" s="99"/>
      <c r="JSG19" s="99"/>
      <c r="JSH19" s="99"/>
      <c r="JSI19" s="99"/>
      <c r="JSJ19" s="99"/>
      <c r="JSK19" s="99"/>
      <c r="JSL19" s="99"/>
      <c r="JSM19" s="99"/>
      <c r="JSN19" s="99"/>
      <c r="JSO19" s="99"/>
      <c r="JSP19" s="99"/>
      <c r="JSQ19" s="99"/>
      <c r="JSR19" s="99"/>
      <c r="JSS19" s="99"/>
      <c r="JST19" s="99"/>
      <c r="JSU19" s="99"/>
      <c r="JSV19" s="99"/>
      <c r="JSW19" s="99"/>
      <c r="JSX19" s="99"/>
      <c r="JSY19" s="99"/>
      <c r="JSZ19" s="99"/>
      <c r="JTA19" s="99"/>
      <c r="JTB19" s="99"/>
      <c r="JTC19" s="99"/>
      <c r="JTD19" s="99"/>
      <c r="JTE19" s="99"/>
      <c r="JTF19" s="99"/>
      <c r="JTG19" s="99"/>
      <c r="JTH19" s="99"/>
      <c r="JTI19" s="99"/>
      <c r="JTJ19" s="99"/>
      <c r="JTK19" s="99"/>
      <c r="JTL19" s="99"/>
      <c r="JTM19" s="99"/>
      <c r="JTN19" s="99"/>
      <c r="JTO19" s="99"/>
      <c r="JTP19" s="99"/>
      <c r="JTQ19" s="99"/>
      <c r="JTR19" s="99"/>
      <c r="JTS19" s="99"/>
      <c r="JTT19" s="99"/>
      <c r="JTU19" s="99"/>
      <c r="JTV19" s="99"/>
      <c r="JTW19" s="99"/>
      <c r="JTX19" s="99"/>
      <c r="JTY19" s="99"/>
      <c r="JTZ19" s="99"/>
      <c r="JUA19" s="99"/>
      <c r="JUB19" s="99"/>
      <c r="JUC19" s="99"/>
      <c r="JUD19" s="99"/>
      <c r="JUE19" s="99"/>
      <c r="JUF19" s="99"/>
      <c r="JUG19" s="99"/>
      <c r="JUH19" s="99"/>
      <c r="JUI19" s="99"/>
      <c r="JUJ19" s="99"/>
      <c r="JUK19" s="99"/>
      <c r="JUL19" s="99"/>
      <c r="JUM19" s="99"/>
      <c r="JUN19" s="99"/>
      <c r="JUO19" s="99"/>
      <c r="JUP19" s="99"/>
      <c r="JUQ19" s="99"/>
      <c r="JUR19" s="99"/>
      <c r="JUS19" s="99"/>
      <c r="JUT19" s="99"/>
      <c r="JUU19" s="99"/>
      <c r="JUV19" s="99"/>
      <c r="JUW19" s="99"/>
      <c r="JUX19" s="99"/>
      <c r="JUY19" s="99"/>
      <c r="JUZ19" s="99"/>
      <c r="JVA19" s="99"/>
      <c r="JVB19" s="99"/>
      <c r="JVC19" s="99"/>
      <c r="JVD19" s="99"/>
      <c r="JVE19" s="99"/>
      <c r="JVF19" s="99"/>
      <c r="JVG19" s="99"/>
      <c r="JVH19" s="99"/>
      <c r="JVI19" s="99"/>
      <c r="JVJ19" s="99"/>
      <c r="JVK19" s="99"/>
      <c r="JVL19" s="99"/>
      <c r="JVM19" s="99"/>
      <c r="JVN19" s="99"/>
      <c r="JVO19" s="99"/>
      <c r="JVP19" s="99"/>
      <c r="JVQ19" s="99"/>
      <c r="JVR19" s="99"/>
      <c r="JVS19" s="99"/>
      <c r="JVT19" s="99"/>
      <c r="JVU19" s="99"/>
      <c r="JVV19" s="99"/>
      <c r="JVW19" s="99"/>
      <c r="JVX19" s="99"/>
      <c r="JVY19" s="99"/>
      <c r="JVZ19" s="99"/>
      <c r="JWA19" s="99"/>
      <c r="JWB19" s="99"/>
      <c r="JWC19" s="99"/>
      <c r="JWD19" s="99"/>
      <c r="JWE19" s="99"/>
      <c r="JWF19" s="99"/>
      <c r="JWG19" s="99"/>
      <c r="JWH19" s="99"/>
      <c r="JWI19" s="99"/>
      <c r="JWJ19" s="99"/>
      <c r="JWK19" s="99"/>
      <c r="JWL19" s="99"/>
      <c r="JWM19" s="99"/>
      <c r="JWN19" s="99"/>
      <c r="JWO19" s="99"/>
      <c r="JWP19" s="99"/>
      <c r="JWQ19" s="99"/>
      <c r="JWR19" s="99"/>
      <c r="JWS19" s="99"/>
      <c r="JWT19" s="99"/>
      <c r="JWU19" s="99"/>
      <c r="JWV19" s="99"/>
      <c r="JWW19" s="99"/>
      <c r="JWX19" s="99"/>
      <c r="JWY19" s="99"/>
      <c r="JWZ19" s="99"/>
      <c r="JXA19" s="99"/>
      <c r="JXB19" s="99"/>
      <c r="JXC19" s="99"/>
      <c r="JXD19" s="99"/>
      <c r="JXE19" s="99"/>
      <c r="JXF19" s="99"/>
      <c r="JXG19" s="99"/>
      <c r="JXH19" s="99"/>
      <c r="JXI19" s="99"/>
      <c r="JXJ19" s="99"/>
      <c r="JXK19" s="99"/>
      <c r="JXL19" s="99"/>
      <c r="JXM19" s="99"/>
      <c r="JXN19" s="99"/>
      <c r="JXO19" s="99"/>
      <c r="JXP19" s="99"/>
      <c r="JXQ19" s="99"/>
      <c r="JXR19" s="99"/>
      <c r="JXS19" s="99"/>
      <c r="JXT19" s="99"/>
      <c r="JXU19" s="99"/>
      <c r="JXV19" s="99"/>
      <c r="JXW19" s="99"/>
      <c r="JXX19" s="99"/>
      <c r="JXY19" s="99"/>
      <c r="JXZ19" s="99"/>
      <c r="JYA19" s="99"/>
      <c r="JYB19" s="99"/>
      <c r="JYC19" s="99"/>
      <c r="JYD19" s="99"/>
      <c r="JYE19" s="99"/>
      <c r="JYF19" s="99"/>
      <c r="JYG19" s="99"/>
      <c r="JYH19" s="99"/>
      <c r="JYI19" s="99"/>
      <c r="JYJ19" s="99"/>
      <c r="JYK19" s="99"/>
      <c r="JYL19" s="99"/>
      <c r="JYM19" s="99"/>
      <c r="JYN19" s="99"/>
      <c r="JYO19" s="99"/>
      <c r="JYP19" s="99"/>
      <c r="JYQ19" s="99"/>
      <c r="JYR19" s="99"/>
      <c r="JYS19" s="99"/>
      <c r="JYT19" s="99"/>
      <c r="JYU19" s="99"/>
      <c r="JYV19" s="99"/>
      <c r="JYW19" s="99"/>
      <c r="JYX19" s="99"/>
      <c r="JYY19" s="99"/>
      <c r="JYZ19" s="99"/>
      <c r="JZA19" s="99"/>
      <c r="JZB19" s="99"/>
      <c r="JZC19" s="99"/>
      <c r="JZD19" s="99"/>
      <c r="JZE19" s="99"/>
      <c r="JZF19" s="99"/>
      <c r="JZG19" s="99"/>
      <c r="JZH19" s="99"/>
      <c r="JZI19" s="99"/>
      <c r="JZJ19" s="99"/>
      <c r="JZK19" s="99"/>
      <c r="JZL19" s="99"/>
      <c r="JZM19" s="99"/>
      <c r="JZN19" s="99"/>
      <c r="JZO19" s="99"/>
      <c r="JZP19" s="99"/>
      <c r="JZQ19" s="99"/>
      <c r="JZR19" s="99"/>
      <c r="JZS19" s="99"/>
      <c r="JZT19" s="99"/>
      <c r="JZU19" s="99"/>
      <c r="JZV19" s="99"/>
      <c r="JZW19" s="99"/>
      <c r="JZX19" s="99"/>
      <c r="JZY19" s="99"/>
      <c r="JZZ19" s="99"/>
      <c r="KAA19" s="99"/>
      <c r="KAB19" s="99"/>
      <c r="KAC19" s="99"/>
      <c r="KAD19" s="99"/>
      <c r="KAE19" s="99"/>
      <c r="KAF19" s="99"/>
      <c r="KAG19" s="99"/>
      <c r="KAH19" s="99"/>
      <c r="KAI19" s="99"/>
      <c r="KAJ19" s="99"/>
      <c r="KAK19" s="99"/>
      <c r="KAL19" s="99"/>
      <c r="KAM19" s="99"/>
      <c r="KAN19" s="99"/>
      <c r="KAO19" s="99"/>
      <c r="KAP19" s="99"/>
      <c r="KAQ19" s="99"/>
      <c r="KAR19" s="99"/>
      <c r="KAS19" s="99"/>
      <c r="KAT19" s="99"/>
      <c r="KAU19" s="99"/>
      <c r="KAV19" s="99"/>
      <c r="KAW19" s="99"/>
      <c r="KAX19" s="99"/>
      <c r="KAY19" s="99"/>
      <c r="KAZ19" s="99"/>
      <c r="KBA19" s="99"/>
      <c r="KBB19" s="99"/>
      <c r="KBC19" s="99"/>
      <c r="KBD19" s="99"/>
      <c r="KBE19" s="99"/>
      <c r="KBF19" s="99"/>
      <c r="KBG19" s="99"/>
      <c r="KBH19" s="99"/>
      <c r="KBI19" s="99"/>
      <c r="KBJ19" s="99"/>
      <c r="KBK19" s="99"/>
      <c r="KBL19" s="99"/>
      <c r="KBM19" s="99"/>
      <c r="KBN19" s="99"/>
      <c r="KBO19" s="99"/>
      <c r="KBP19" s="99"/>
      <c r="KBQ19" s="99"/>
      <c r="KBR19" s="99"/>
      <c r="KBS19" s="99"/>
      <c r="KBT19" s="99"/>
      <c r="KBU19" s="99"/>
      <c r="KBV19" s="99"/>
      <c r="KBW19" s="99"/>
      <c r="KBX19" s="99"/>
      <c r="KBY19" s="99"/>
      <c r="KBZ19" s="99"/>
      <c r="KCA19" s="99"/>
      <c r="KCB19" s="99"/>
      <c r="KCC19" s="99"/>
      <c r="KCD19" s="99"/>
      <c r="KCE19" s="99"/>
      <c r="KCF19" s="99"/>
      <c r="KCG19" s="99"/>
      <c r="KCH19" s="99"/>
      <c r="KCI19" s="99"/>
      <c r="KCJ19" s="99"/>
      <c r="KCK19" s="99"/>
      <c r="KCL19" s="99"/>
      <c r="KCM19" s="99"/>
      <c r="KCN19" s="99"/>
      <c r="KCO19" s="99"/>
      <c r="KCP19" s="99"/>
      <c r="KCQ19" s="99"/>
      <c r="KCR19" s="99"/>
      <c r="KCS19" s="99"/>
      <c r="KCT19" s="99"/>
      <c r="KCU19" s="99"/>
      <c r="KCV19" s="99"/>
      <c r="KCW19" s="99"/>
      <c r="KCX19" s="99"/>
      <c r="KCY19" s="99"/>
      <c r="KCZ19" s="99"/>
      <c r="KDA19" s="99"/>
      <c r="KDB19" s="99"/>
      <c r="KDC19" s="99"/>
      <c r="KDD19" s="99"/>
      <c r="KDE19" s="99"/>
      <c r="KDF19" s="99"/>
      <c r="KDG19" s="99"/>
      <c r="KDH19" s="99"/>
      <c r="KDI19" s="99"/>
      <c r="KDJ19" s="99"/>
      <c r="KDK19" s="99"/>
      <c r="KDL19" s="99"/>
      <c r="KDM19" s="99"/>
      <c r="KDN19" s="99"/>
      <c r="KDO19" s="99"/>
      <c r="KDP19" s="99"/>
      <c r="KDQ19" s="99"/>
      <c r="KDR19" s="99"/>
      <c r="KDS19" s="99"/>
      <c r="KDT19" s="99"/>
      <c r="KDU19" s="99"/>
      <c r="KDV19" s="99"/>
      <c r="KDW19" s="99"/>
      <c r="KDX19" s="99"/>
      <c r="KDY19" s="99"/>
      <c r="KDZ19" s="99"/>
      <c r="KEA19" s="99"/>
      <c r="KEB19" s="99"/>
      <c r="KEC19" s="99"/>
      <c r="KED19" s="99"/>
      <c r="KEE19" s="99"/>
      <c r="KEF19" s="99"/>
      <c r="KEG19" s="99"/>
      <c r="KEH19" s="99"/>
      <c r="KEI19" s="99"/>
      <c r="KEJ19" s="99"/>
      <c r="KEK19" s="99"/>
      <c r="KEL19" s="99"/>
      <c r="KEM19" s="99"/>
      <c r="KEN19" s="99"/>
      <c r="KEO19" s="99"/>
      <c r="KEP19" s="99"/>
      <c r="KEQ19" s="99"/>
      <c r="KER19" s="99"/>
      <c r="KES19" s="99"/>
      <c r="KET19" s="99"/>
      <c r="KEU19" s="99"/>
      <c r="KEV19" s="99"/>
      <c r="KEW19" s="99"/>
      <c r="KEX19" s="99"/>
      <c r="KEY19" s="99"/>
      <c r="KEZ19" s="99"/>
      <c r="KFA19" s="99"/>
      <c r="KFB19" s="99"/>
      <c r="KFC19" s="99"/>
      <c r="KFD19" s="99"/>
      <c r="KFE19" s="99"/>
      <c r="KFF19" s="99"/>
      <c r="KFG19" s="99"/>
      <c r="KFH19" s="99"/>
      <c r="KFI19" s="99"/>
      <c r="KFJ19" s="99"/>
      <c r="KFK19" s="99"/>
      <c r="KFL19" s="99"/>
      <c r="KFM19" s="99"/>
      <c r="KFN19" s="99"/>
      <c r="KFO19" s="99"/>
      <c r="KFP19" s="99"/>
      <c r="KFQ19" s="99"/>
      <c r="KFR19" s="99"/>
      <c r="KFS19" s="99"/>
      <c r="KFT19" s="99"/>
      <c r="KFU19" s="99"/>
      <c r="KFV19" s="99"/>
      <c r="KFW19" s="99"/>
      <c r="KFX19" s="99"/>
      <c r="KFY19" s="99"/>
      <c r="KFZ19" s="99"/>
      <c r="KGA19" s="99"/>
      <c r="KGB19" s="99"/>
      <c r="KGC19" s="99"/>
      <c r="KGD19" s="99"/>
      <c r="KGE19" s="99"/>
      <c r="KGF19" s="99"/>
      <c r="KGG19" s="99"/>
      <c r="KGH19" s="99"/>
      <c r="KGI19" s="99"/>
      <c r="KGJ19" s="99"/>
      <c r="KGK19" s="99"/>
      <c r="KGL19" s="99"/>
      <c r="KGM19" s="99"/>
      <c r="KGN19" s="99"/>
      <c r="KGO19" s="99"/>
      <c r="KGP19" s="99"/>
      <c r="KGQ19" s="99"/>
      <c r="KGR19" s="99"/>
      <c r="KGS19" s="99"/>
      <c r="KGT19" s="99"/>
      <c r="KGU19" s="99"/>
      <c r="KGV19" s="99"/>
      <c r="KGW19" s="99"/>
      <c r="KGX19" s="99"/>
      <c r="KGY19" s="99"/>
      <c r="KGZ19" s="99"/>
      <c r="KHA19" s="99"/>
      <c r="KHB19" s="99"/>
      <c r="KHC19" s="99"/>
      <c r="KHD19" s="99"/>
      <c r="KHE19" s="99"/>
      <c r="KHF19" s="99"/>
      <c r="KHG19" s="99"/>
      <c r="KHH19" s="99"/>
      <c r="KHI19" s="99"/>
      <c r="KHJ19" s="99"/>
      <c r="KHK19" s="99"/>
      <c r="KHL19" s="99"/>
      <c r="KHM19" s="99"/>
      <c r="KHN19" s="99"/>
      <c r="KHO19" s="99"/>
      <c r="KHP19" s="99"/>
      <c r="KHQ19" s="99"/>
      <c r="KHR19" s="99"/>
      <c r="KHS19" s="99"/>
      <c r="KHT19" s="99"/>
      <c r="KHU19" s="99"/>
      <c r="KHV19" s="99"/>
      <c r="KHW19" s="99"/>
      <c r="KHX19" s="99"/>
      <c r="KHY19" s="99"/>
      <c r="KHZ19" s="99"/>
      <c r="KIA19" s="99"/>
      <c r="KIB19" s="99"/>
      <c r="KIC19" s="99"/>
      <c r="KID19" s="99"/>
      <c r="KIE19" s="99"/>
      <c r="KIF19" s="99"/>
      <c r="KIG19" s="99"/>
      <c r="KIH19" s="99"/>
      <c r="KII19" s="99"/>
      <c r="KIJ19" s="99"/>
      <c r="KIK19" s="99"/>
      <c r="KIL19" s="99"/>
      <c r="KIM19" s="99"/>
      <c r="KIN19" s="99"/>
      <c r="KIO19" s="99"/>
      <c r="KIP19" s="99"/>
      <c r="KIQ19" s="99"/>
      <c r="KIR19" s="99"/>
      <c r="KIS19" s="99"/>
      <c r="KIT19" s="99"/>
      <c r="KIU19" s="99"/>
      <c r="KIV19" s="99"/>
      <c r="KIW19" s="99"/>
      <c r="KIX19" s="99"/>
      <c r="KIY19" s="99"/>
      <c r="KIZ19" s="99"/>
      <c r="KJA19" s="99"/>
      <c r="KJB19" s="99"/>
      <c r="KJC19" s="99"/>
      <c r="KJD19" s="99"/>
      <c r="KJE19" s="99"/>
      <c r="KJF19" s="99"/>
      <c r="KJG19" s="99"/>
      <c r="KJH19" s="99"/>
      <c r="KJI19" s="99"/>
      <c r="KJJ19" s="99"/>
      <c r="KJK19" s="99"/>
      <c r="KJL19" s="99"/>
      <c r="KJM19" s="99"/>
      <c r="KJN19" s="99"/>
      <c r="KJO19" s="99"/>
      <c r="KJP19" s="99"/>
      <c r="KJQ19" s="99"/>
      <c r="KJR19" s="99"/>
      <c r="KJS19" s="99"/>
      <c r="KJT19" s="99"/>
      <c r="KJU19" s="99"/>
      <c r="KJV19" s="99"/>
      <c r="KJW19" s="99"/>
      <c r="KJX19" s="99"/>
      <c r="KJY19" s="99"/>
      <c r="KJZ19" s="99"/>
      <c r="KKA19" s="99"/>
      <c r="KKB19" s="99"/>
      <c r="KKC19" s="99"/>
      <c r="KKD19" s="99"/>
      <c r="KKE19" s="99"/>
      <c r="KKF19" s="99"/>
      <c r="KKG19" s="99"/>
      <c r="KKH19" s="99"/>
      <c r="KKI19" s="99"/>
      <c r="KKJ19" s="99"/>
      <c r="KKK19" s="99"/>
      <c r="KKL19" s="99"/>
      <c r="KKM19" s="99"/>
      <c r="KKN19" s="99"/>
      <c r="KKO19" s="99"/>
      <c r="KKP19" s="99"/>
      <c r="KKQ19" s="99"/>
      <c r="KKR19" s="99"/>
      <c r="KKS19" s="99"/>
      <c r="KKT19" s="99"/>
      <c r="KKU19" s="99"/>
      <c r="KKV19" s="99"/>
      <c r="KKW19" s="99"/>
      <c r="KKX19" s="99"/>
      <c r="KKY19" s="99"/>
      <c r="KKZ19" s="99"/>
      <c r="KLA19" s="99"/>
      <c r="KLB19" s="99"/>
      <c r="KLC19" s="99"/>
      <c r="KLD19" s="99"/>
      <c r="KLE19" s="99"/>
      <c r="KLF19" s="99"/>
      <c r="KLG19" s="99"/>
      <c r="KLH19" s="99"/>
      <c r="KLI19" s="99"/>
      <c r="KLJ19" s="99"/>
      <c r="KLK19" s="99"/>
      <c r="KLL19" s="99"/>
      <c r="KLM19" s="99"/>
      <c r="KLN19" s="99"/>
      <c r="KLO19" s="99"/>
      <c r="KLP19" s="99"/>
      <c r="KLQ19" s="99"/>
      <c r="KLR19" s="99"/>
      <c r="KLS19" s="99"/>
      <c r="KLT19" s="99"/>
      <c r="KLU19" s="99"/>
      <c r="KLV19" s="99"/>
      <c r="KLW19" s="99"/>
      <c r="KLX19" s="99"/>
      <c r="KLY19" s="99"/>
      <c r="KLZ19" s="99"/>
      <c r="KMA19" s="99"/>
      <c r="KMB19" s="99"/>
      <c r="KMC19" s="99"/>
      <c r="KMD19" s="99"/>
      <c r="KME19" s="99"/>
      <c r="KMF19" s="99"/>
      <c r="KMG19" s="99"/>
      <c r="KMH19" s="99"/>
      <c r="KMI19" s="99"/>
      <c r="KMJ19" s="99"/>
      <c r="KMK19" s="99"/>
      <c r="KML19" s="99"/>
      <c r="KMM19" s="99"/>
      <c r="KMN19" s="99"/>
      <c r="KMO19" s="99"/>
      <c r="KMP19" s="99"/>
      <c r="KMQ19" s="99"/>
      <c r="KMR19" s="99"/>
      <c r="KMS19" s="99"/>
      <c r="KMT19" s="99"/>
      <c r="KMU19" s="99"/>
      <c r="KMV19" s="99"/>
      <c r="KMW19" s="99"/>
      <c r="KMX19" s="99"/>
      <c r="KMY19" s="99"/>
      <c r="KMZ19" s="99"/>
      <c r="KNA19" s="99"/>
      <c r="KNB19" s="99"/>
      <c r="KNC19" s="99"/>
      <c r="KND19" s="99"/>
      <c r="KNE19" s="99"/>
      <c r="KNF19" s="99"/>
      <c r="KNG19" s="99"/>
      <c r="KNH19" s="99"/>
      <c r="KNI19" s="99"/>
      <c r="KNJ19" s="99"/>
      <c r="KNK19" s="99"/>
      <c r="KNL19" s="99"/>
      <c r="KNM19" s="99"/>
      <c r="KNN19" s="99"/>
      <c r="KNO19" s="99"/>
      <c r="KNP19" s="99"/>
      <c r="KNQ19" s="99"/>
      <c r="KNR19" s="99"/>
      <c r="KNS19" s="99"/>
      <c r="KNT19" s="99"/>
      <c r="KNU19" s="99"/>
      <c r="KNV19" s="99"/>
      <c r="KNW19" s="99"/>
      <c r="KNX19" s="99"/>
      <c r="KNY19" s="99"/>
      <c r="KNZ19" s="99"/>
      <c r="KOA19" s="99"/>
      <c r="KOB19" s="99"/>
      <c r="KOC19" s="99"/>
      <c r="KOD19" s="99"/>
      <c r="KOE19" s="99"/>
      <c r="KOF19" s="99"/>
      <c r="KOG19" s="99"/>
      <c r="KOH19" s="99"/>
      <c r="KOI19" s="99"/>
      <c r="KOJ19" s="99"/>
      <c r="KOK19" s="99"/>
      <c r="KOL19" s="99"/>
      <c r="KOM19" s="99"/>
      <c r="KON19" s="99"/>
      <c r="KOO19" s="99"/>
      <c r="KOP19" s="99"/>
      <c r="KOQ19" s="99"/>
      <c r="KOR19" s="99"/>
      <c r="KOS19" s="99"/>
      <c r="KOT19" s="99"/>
      <c r="KOU19" s="99"/>
      <c r="KOV19" s="99"/>
      <c r="KOW19" s="99"/>
      <c r="KOX19" s="99"/>
      <c r="KOY19" s="99"/>
      <c r="KOZ19" s="99"/>
      <c r="KPA19" s="99"/>
      <c r="KPB19" s="99"/>
      <c r="KPC19" s="99"/>
      <c r="KPD19" s="99"/>
      <c r="KPE19" s="99"/>
      <c r="KPF19" s="99"/>
      <c r="KPG19" s="99"/>
      <c r="KPH19" s="99"/>
      <c r="KPI19" s="99"/>
      <c r="KPJ19" s="99"/>
      <c r="KPK19" s="99"/>
      <c r="KPL19" s="99"/>
      <c r="KPM19" s="99"/>
      <c r="KPN19" s="99"/>
      <c r="KPO19" s="99"/>
      <c r="KPP19" s="99"/>
      <c r="KPQ19" s="99"/>
      <c r="KPR19" s="99"/>
      <c r="KPS19" s="99"/>
      <c r="KPT19" s="99"/>
      <c r="KPU19" s="99"/>
      <c r="KPV19" s="99"/>
      <c r="KPW19" s="99"/>
      <c r="KPX19" s="99"/>
      <c r="KPY19" s="99"/>
      <c r="KPZ19" s="99"/>
      <c r="KQA19" s="99"/>
      <c r="KQB19" s="99"/>
      <c r="KQC19" s="99"/>
      <c r="KQD19" s="99"/>
      <c r="KQE19" s="99"/>
      <c r="KQF19" s="99"/>
      <c r="KQG19" s="99"/>
      <c r="KQH19" s="99"/>
      <c r="KQI19" s="99"/>
      <c r="KQJ19" s="99"/>
      <c r="KQK19" s="99"/>
      <c r="KQL19" s="99"/>
      <c r="KQM19" s="99"/>
      <c r="KQN19" s="99"/>
      <c r="KQO19" s="99"/>
      <c r="KQP19" s="99"/>
      <c r="KQQ19" s="99"/>
      <c r="KQR19" s="99"/>
      <c r="KQS19" s="99"/>
      <c r="KQT19" s="99"/>
      <c r="KQU19" s="99"/>
      <c r="KQV19" s="99"/>
      <c r="KQW19" s="99"/>
      <c r="KQX19" s="99"/>
      <c r="KQY19" s="99"/>
      <c r="KQZ19" s="99"/>
      <c r="KRA19" s="99"/>
      <c r="KRB19" s="99"/>
      <c r="KRC19" s="99"/>
      <c r="KRD19" s="99"/>
      <c r="KRE19" s="99"/>
      <c r="KRF19" s="99"/>
      <c r="KRG19" s="99"/>
      <c r="KRH19" s="99"/>
      <c r="KRI19" s="99"/>
      <c r="KRJ19" s="99"/>
      <c r="KRK19" s="99"/>
      <c r="KRL19" s="99"/>
      <c r="KRM19" s="99"/>
      <c r="KRN19" s="99"/>
      <c r="KRO19" s="99"/>
      <c r="KRP19" s="99"/>
      <c r="KRQ19" s="99"/>
      <c r="KRR19" s="99"/>
      <c r="KRS19" s="99"/>
      <c r="KRT19" s="99"/>
      <c r="KRU19" s="99"/>
      <c r="KRV19" s="99"/>
      <c r="KRW19" s="99"/>
      <c r="KRX19" s="99"/>
      <c r="KRY19" s="99"/>
      <c r="KRZ19" s="99"/>
      <c r="KSA19" s="99"/>
      <c r="KSB19" s="99"/>
      <c r="KSC19" s="99"/>
      <c r="KSD19" s="99"/>
      <c r="KSE19" s="99"/>
      <c r="KSF19" s="99"/>
      <c r="KSG19" s="99"/>
      <c r="KSH19" s="99"/>
      <c r="KSI19" s="99"/>
      <c r="KSJ19" s="99"/>
      <c r="KSK19" s="99"/>
      <c r="KSL19" s="99"/>
      <c r="KSM19" s="99"/>
      <c r="KSN19" s="99"/>
      <c r="KSO19" s="99"/>
      <c r="KSP19" s="99"/>
      <c r="KSQ19" s="99"/>
      <c r="KSR19" s="99"/>
      <c r="KSS19" s="99"/>
      <c r="KST19" s="99"/>
      <c r="KSU19" s="99"/>
      <c r="KSV19" s="99"/>
      <c r="KSW19" s="99"/>
      <c r="KSX19" s="99"/>
      <c r="KSY19" s="99"/>
      <c r="KSZ19" s="99"/>
      <c r="KTA19" s="99"/>
      <c r="KTB19" s="99"/>
      <c r="KTC19" s="99"/>
      <c r="KTD19" s="99"/>
      <c r="KTE19" s="99"/>
      <c r="KTF19" s="99"/>
      <c r="KTG19" s="99"/>
      <c r="KTH19" s="99"/>
      <c r="KTI19" s="99"/>
      <c r="KTJ19" s="99"/>
      <c r="KTK19" s="99"/>
      <c r="KTL19" s="99"/>
      <c r="KTM19" s="99"/>
      <c r="KTN19" s="99"/>
      <c r="KTO19" s="99"/>
      <c r="KTP19" s="99"/>
      <c r="KTQ19" s="99"/>
      <c r="KTR19" s="99"/>
      <c r="KTS19" s="99"/>
      <c r="KTT19" s="99"/>
      <c r="KTU19" s="99"/>
      <c r="KTV19" s="99"/>
      <c r="KTW19" s="99"/>
      <c r="KTX19" s="99"/>
      <c r="KTY19" s="99"/>
      <c r="KTZ19" s="99"/>
      <c r="KUA19" s="99"/>
      <c r="KUB19" s="99"/>
      <c r="KUC19" s="99"/>
      <c r="KUD19" s="99"/>
      <c r="KUE19" s="99"/>
      <c r="KUF19" s="99"/>
      <c r="KUG19" s="99"/>
      <c r="KUH19" s="99"/>
      <c r="KUI19" s="99"/>
      <c r="KUJ19" s="99"/>
      <c r="KUK19" s="99"/>
      <c r="KUL19" s="99"/>
      <c r="KUM19" s="99"/>
      <c r="KUN19" s="99"/>
      <c r="KUO19" s="99"/>
      <c r="KUP19" s="99"/>
      <c r="KUQ19" s="99"/>
      <c r="KUR19" s="99"/>
      <c r="KUS19" s="99"/>
      <c r="KUT19" s="99"/>
      <c r="KUU19" s="99"/>
      <c r="KUV19" s="99"/>
      <c r="KUW19" s="99"/>
      <c r="KUX19" s="99"/>
      <c r="KUY19" s="99"/>
      <c r="KUZ19" s="99"/>
      <c r="KVA19" s="99"/>
      <c r="KVB19" s="99"/>
      <c r="KVC19" s="99"/>
      <c r="KVD19" s="99"/>
      <c r="KVE19" s="99"/>
      <c r="KVF19" s="99"/>
      <c r="KVG19" s="99"/>
      <c r="KVH19" s="99"/>
      <c r="KVI19" s="99"/>
      <c r="KVJ19" s="99"/>
      <c r="KVK19" s="99"/>
      <c r="KVL19" s="99"/>
      <c r="KVM19" s="99"/>
      <c r="KVN19" s="99"/>
      <c r="KVO19" s="99"/>
      <c r="KVP19" s="99"/>
      <c r="KVQ19" s="99"/>
      <c r="KVR19" s="99"/>
      <c r="KVS19" s="99"/>
      <c r="KVT19" s="99"/>
      <c r="KVU19" s="99"/>
      <c r="KVV19" s="99"/>
      <c r="KVW19" s="99"/>
      <c r="KVX19" s="99"/>
      <c r="KVY19" s="99"/>
      <c r="KVZ19" s="99"/>
      <c r="KWA19" s="99"/>
      <c r="KWB19" s="99"/>
      <c r="KWC19" s="99"/>
      <c r="KWD19" s="99"/>
      <c r="KWE19" s="99"/>
      <c r="KWF19" s="99"/>
      <c r="KWG19" s="99"/>
      <c r="KWH19" s="99"/>
      <c r="KWI19" s="99"/>
      <c r="KWJ19" s="99"/>
      <c r="KWK19" s="99"/>
      <c r="KWL19" s="99"/>
      <c r="KWM19" s="99"/>
      <c r="KWN19" s="99"/>
      <c r="KWO19" s="99"/>
      <c r="KWP19" s="99"/>
      <c r="KWQ19" s="99"/>
      <c r="KWR19" s="99"/>
      <c r="KWS19" s="99"/>
      <c r="KWT19" s="99"/>
      <c r="KWU19" s="99"/>
      <c r="KWV19" s="99"/>
      <c r="KWW19" s="99"/>
      <c r="KWX19" s="99"/>
      <c r="KWY19" s="99"/>
      <c r="KWZ19" s="99"/>
      <c r="KXA19" s="99"/>
      <c r="KXB19" s="99"/>
      <c r="KXC19" s="99"/>
      <c r="KXD19" s="99"/>
      <c r="KXE19" s="99"/>
      <c r="KXF19" s="99"/>
      <c r="KXG19" s="99"/>
      <c r="KXH19" s="99"/>
      <c r="KXI19" s="99"/>
      <c r="KXJ19" s="99"/>
      <c r="KXK19" s="99"/>
      <c r="KXL19" s="99"/>
      <c r="KXM19" s="99"/>
      <c r="KXN19" s="99"/>
      <c r="KXO19" s="99"/>
      <c r="KXP19" s="99"/>
      <c r="KXQ19" s="99"/>
      <c r="KXR19" s="99"/>
      <c r="KXS19" s="99"/>
      <c r="KXT19" s="99"/>
      <c r="KXU19" s="99"/>
      <c r="KXV19" s="99"/>
      <c r="KXW19" s="99"/>
      <c r="KXX19" s="99"/>
      <c r="KXY19" s="99"/>
      <c r="KXZ19" s="99"/>
      <c r="KYA19" s="99"/>
      <c r="KYB19" s="99"/>
      <c r="KYC19" s="99"/>
      <c r="KYD19" s="99"/>
      <c r="KYE19" s="99"/>
      <c r="KYF19" s="99"/>
      <c r="KYG19" s="99"/>
      <c r="KYH19" s="99"/>
      <c r="KYI19" s="99"/>
      <c r="KYJ19" s="99"/>
      <c r="KYK19" s="99"/>
      <c r="KYL19" s="99"/>
      <c r="KYM19" s="99"/>
      <c r="KYN19" s="99"/>
      <c r="KYO19" s="99"/>
      <c r="KYP19" s="99"/>
      <c r="KYQ19" s="99"/>
      <c r="KYR19" s="99"/>
      <c r="KYS19" s="99"/>
      <c r="KYT19" s="99"/>
      <c r="KYU19" s="99"/>
      <c r="KYV19" s="99"/>
      <c r="KYW19" s="99"/>
      <c r="KYX19" s="99"/>
      <c r="KYY19" s="99"/>
      <c r="KYZ19" s="99"/>
      <c r="KZA19" s="99"/>
      <c r="KZB19" s="99"/>
      <c r="KZC19" s="99"/>
      <c r="KZD19" s="99"/>
      <c r="KZE19" s="99"/>
      <c r="KZF19" s="99"/>
      <c r="KZG19" s="99"/>
      <c r="KZH19" s="99"/>
      <c r="KZI19" s="99"/>
      <c r="KZJ19" s="99"/>
      <c r="KZK19" s="99"/>
      <c r="KZL19" s="99"/>
      <c r="KZM19" s="99"/>
      <c r="KZN19" s="99"/>
      <c r="KZO19" s="99"/>
      <c r="KZP19" s="99"/>
      <c r="KZQ19" s="99"/>
      <c r="KZR19" s="99"/>
      <c r="KZS19" s="99"/>
      <c r="KZT19" s="99"/>
      <c r="KZU19" s="99"/>
      <c r="KZV19" s="99"/>
      <c r="KZW19" s="99"/>
      <c r="KZX19" s="99"/>
      <c r="KZY19" s="99"/>
      <c r="KZZ19" s="99"/>
      <c r="LAA19" s="99"/>
      <c r="LAB19" s="99"/>
      <c r="LAC19" s="99"/>
      <c r="LAD19" s="99"/>
      <c r="LAE19" s="99"/>
      <c r="LAF19" s="99"/>
      <c r="LAG19" s="99"/>
      <c r="LAH19" s="99"/>
      <c r="LAI19" s="99"/>
      <c r="LAJ19" s="99"/>
      <c r="LAK19" s="99"/>
      <c r="LAL19" s="99"/>
      <c r="LAM19" s="99"/>
      <c r="LAN19" s="99"/>
      <c r="LAO19" s="99"/>
      <c r="LAP19" s="99"/>
      <c r="LAQ19" s="99"/>
      <c r="LAR19" s="99"/>
      <c r="LAS19" s="99"/>
      <c r="LAT19" s="99"/>
      <c r="LAU19" s="99"/>
      <c r="LAV19" s="99"/>
      <c r="LAW19" s="99"/>
      <c r="LAX19" s="99"/>
      <c r="LAY19" s="99"/>
      <c r="LAZ19" s="99"/>
      <c r="LBA19" s="99"/>
      <c r="LBB19" s="99"/>
      <c r="LBC19" s="99"/>
      <c r="LBD19" s="99"/>
      <c r="LBE19" s="99"/>
      <c r="LBF19" s="99"/>
      <c r="LBG19" s="99"/>
      <c r="LBH19" s="99"/>
      <c r="LBI19" s="99"/>
      <c r="LBJ19" s="99"/>
      <c r="LBK19" s="99"/>
      <c r="LBL19" s="99"/>
      <c r="LBM19" s="99"/>
      <c r="LBN19" s="99"/>
      <c r="LBO19" s="99"/>
      <c r="LBP19" s="99"/>
      <c r="LBQ19" s="99"/>
      <c r="LBR19" s="99"/>
      <c r="LBS19" s="99"/>
      <c r="LBT19" s="99"/>
      <c r="LBU19" s="99"/>
      <c r="LBV19" s="99"/>
      <c r="LBW19" s="99"/>
      <c r="LBX19" s="99"/>
      <c r="LBY19" s="99"/>
      <c r="LBZ19" s="99"/>
      <c r="LCA19" s="99"/>
      <c r="LCB19" s="99"/>
      <c r="LCC19" s="99"/>
      <c r="LCD19" s="99"/>
      <c r="LCE19" s="99"/>
      <c r="LCF19" s="99"/>
      <c r="LCG19" s="99"/>
      <c r="LCH19" s="99"/>
      <c r="LCI19" s="99"/>
      <c r="LCJ19" s="99"/>
      <c r="LCK19" s="99"/>
      <c r="LCL19" s="99"/>
      <c r="LCM19" s="99"/>
      <c r="LCN19" s="99"/>
      <c r="LCO19" s="99"/>
      <c r="LCP19" s="99"/>
      <c r="LCQ19" s="99"/>
      <c r="LCR19" s="99"/>
      <c r="LCS19" s="99"/>
      <c r="LCT19" s="99"/>
      <c r="LCU19" s="99"/>
      <c r="LCV19" s="99"/>
      <c r="LCW19" s="99"/>
      <c r="LCX19" s="99"/>
      <c r="LCY19" s="99"/>
      <c r="LCZ19" s="99"/>
      <c r="LDA19" s="99"/>
      <c r="LDB19" s="99"/>
      <c r="LDC19" s="99"/>
      <c r="LDD19" s="99"/>
      <c r="LDE19" s="99"/>
      <c r="LDF19" s="99"/>
      <c r="LDG19" s="99"/>
      <c r="LDH19" s="99"/>
      <c r="LDI19" s="99"/>
      <c r="LDJ19" s="99"/>
      <c r="LDK19" s="99"/>
      <c r="LDL19" s="99"/>
      <c r="LDM19" s="99"/>
      <c r="LDN19" s="99"/>
      <c r="LDO19" s="99"/>
      <c r="LDP19" s="99"/>
      <c r="LDQ19" s="99"/>
      <c r="LDR19" s="99"/>
      <c r="LDS19" s="99"/>
      <c r="LDT19" s="99"/>
      <c r="LDU19" s="99"/>
      <c r="LDV19" s="99"/>
      <c r="LDW19" s="99"/>
      <c r="LDX19" s="99"/>
      <c r="LDY19" s="99"/>
      <c r="LDZ19" s="99"/>
      <c r="LEA19" s="99"/>
      <c r="LEB19" s="99"/>
      <c r="LEC19" s="99"/>
      <c r="LED19" s="99"/>
      <c r="LEE19" s="99"/>
      <c r="LEF19" s="99"/>
      <c r="LEG19" s="99"/>
      <c r="LEH19" s="99"/>
      <c r="LEI19" s="99"/>
      <c r="LEJ19" s="99"/>
      <c r="LEK19" s="99"/>
      <c r="LEL19" s="99"/>
      <c r="LEM19" s="99"/>
      <c r="LEN19" s="99"/>
      <c r="LEO19" s="99"/>
      <c r="LEP19" s="99"/>
      <c r="LEQ19" s="99"/>
      <c r="LER19" s="99"/>
      <c r="LES19" s="99"/>
      <c r="LET19" s="99"/>
      <c r="LEU19" s="99"/>
      <c r="LEV19" s="99"/>
      <c r="LEW19" s="99"/>
      <c r="LEX19" s="99"/>
      <c r="LEY19" s="99"/>
      <c r="LEZ19" s="99"/>
      <c r="LFA19" s="99"/>
      <c r="LFB19" s="99"/>
      <c r="LFC19" s="99"/>
      <c r="LFD19" s="99"/>
      <c r="LFE19" s="99"/>
      <c r="LFF19" s="99"/>
      <c r="LFG19" s="99"/>
      <c r="LFH19" s="99"/>
      <c r="LFI19" s="99"/>
      <c r="LFJ19" s="99"/>
      <c r="LFK19" s="99"/>
      <c r="LFL19" s="99"/>
      <c r="LFM19" s="99"/>
      <c r="LFN19" s="99"/>
      <c r="LFO19" s="99"/>
      <c r="LFP19" s="99"/>
      <c r="LFQ19" s="99"/>
      <c r="LFR19" s="99"/>
      <c r="LFS19" s="99"/>
      <c r="LFT19" s="99"/>
      <c r="LFU19" s="99"/>
      <c r="LFV19" s="99"/>
      <c r="LFW19" s="99"/>
      <c r="LFX19" s="99"/>
      <c r="LFY19" s="99"/>
      <c r="LFZ19" s="99"/>
      <c r="LGA19" s="99"/>
      <c r="LGB19" s="99"/>
      <c r="LGC19" s="99"/>
      <c r="LGD19" s="99"/>
      <c r="LGE19" s="99"/>
      <c r="LGF19" s="99"/>
      <c r="LGG19" s="99"/>
      <c r="LGH19" s="99"/>
      <c r="LGI19" s="99"/>
      <c r="LGJ19" s="99"/>
      <c r="LGK19" s="99"/>
      <c r="LGL19" s="99"/>
      <c r="LGM19" s="99"/>
      <c r="LGN19" s="99"/>
      <c r="LGO19" s="99"/>
      <c r="LGP19" s="99"/>
      <c r="LGQ19" s="99"/>
      <c r="LGR19" s="99"/>
      <c r="LGS19" s="99"/>
      <c r="LGT19" s="99"/>
      <c r="LGU19" s="99"/>
      <c r="LGV19" s="99"/>
      <c r="LGW19" s="99"/>
      <c r="LGX19" s="99"/>
      <c r="LGY19" s="99"/>
      <c r="LGZ19" s="99"/>
      <c r="LHA19" s="99"/>
      <c r="LHB19" s="99"/>
      <c r="LHC19" s="99"/>
      <c r="LHD19" s="99"/>
      <c r="LHE19" s="99"/>
      <c r="LHF19" s="99"/>
      <c r="LHG19" s="99"/>
      <c r="LHH19" s="99"/>
      <c r="LHI19" s="99"/>
      <c r="LHJ19" s="99"/>
      <c r="LHK19" s="99"/>
      <c r="LHL19" s="99"/>
      <c r="LHM19" s="99"/>
      <c r="LHN19" s="99"/>
      <c r="LHO19" s="99"/>
      <c r="LHP19" s="99"/>
      <c r="LHQ19" s="99"/>
      <c r="LHR19" s="99"/>
      <c r="LHS19" s="99"/>
      <c r="LHT19" s="99"/>
      <c r="LHU19" s="99"/>
      <c r="LHV19" s="99"/>
      <c r="LHW19" s="99"/>
      <c r="LHX19" s="99"/>
      <c r="LHY19" s="99"/>
      <c r="LHZ19" s="99"/>
      <c r="LIA19" s="99"/>
      <c r="LIB19" s="99"/>
      <c r="LIC19" s="99"/>
      <c r="LID19" s="99"/>
      <c r="LIE19" s="99"/>
      <c r="LIF19" s="99"/>
      <c r="LIG19" s="99"/>
      <c r="LIH19" s="99"/>
      <c r="LII19" s="99"/>
      <c r="LIJ19" s="99"/>
      <c r="LIK19" s="99"/>
      <c r="LIL19" s="99"/>
      <c r="LIM19" s="99"/>
      <c r="LIN19" s="99"/>
      <c r="LIO19" s="99"/>
      <c r="LIP19" s="99"/>
      <c r="LIQ19" s="99"/>
      <c r="LIR19" s="99"/>
      <c r="LIS19" s="99"/>
      <c r="LIT19" s="99"/>
      <c r="LIU19" s="99"/>
      <c r="LIV19" s="99"/>
      <c r="LIW19" s="99"/>
      <c r="LIX19" s="99"/>
      <c r="LIY19" s="99"/>
      <c r="LIZ19" s="99"/>
      <c r="LJA19" s="99"/>
      <c r="LJB19" s="99"/>
      <c r="LJC19" s="99"/>
      <c r="LJD19" s="99"/>
      <c r="LJE19" s="99"/>
      <c r="LJF19" s="99"/>
      <c r="LJG19" s="99"/>
      <c r="LJH19" s="99"/>
      <c r="LJI19" s="99"/>
      <c r="LJJ19" s="99"/>
      <c r="LJK19" s="99"/>
      <c r="LJL19" s="99"/>
      <c r="LJM19" s="99"/>
      <c r="LJN19" s="99"/>
      <c r="LJO19" s="99"/>
      <c r="LJP19" s="99"/>
      <c r="LJQ19" s="99"/>
      <c r="LJR19" s="99"/>
      <c r="LJS19" s="99"/>
      <c r="LJT19" s="99"/>
      <c r="LJU19" s="99"/>
      <c r="LJV19" s="99"/>
      <c r="LJW19" s="99"/>
      <c r="LJX19" s="99"/>
      <c r="LJY19" s="99"/>
      <c r="LJZ19" s="99"/>
      <c r="LKA19" s="99"/>
      <c r="LKB19" s="99"/>
      <c r="LKC19" s="99"/>
      <c r="LKD19" s="99"/>
      <c r="LKE19" s="99"/>
      <c r="LKF19" s="99"/>
      <c r="LKG19" s="99"/>
      <c r="LKH19" s="99"/>
      <c r="LKI19" s="99"/>
      <c r="LKJ19" s="99"/>
      <c r="LKK19" s="99"/>
      <c r="LKL19" s="99"/>
      <c r="LKM19" s="99"/>
      <c r="LKN19" s="99"/>
      <c r="LKO19" s="99"/>
      <c r="LKP19" s="99"/>
      <c r="LKQ19" s="99"/>
      <c r="LKR19" s="99"/>
      <c r="LKS19" s="99"/>
      <c r="LKT19" s="99"/>
      <c r="LKU19" s="99"/>
      <c r="LKV19" s="99"/>
      <c r="LKW19" s="99"/>
      <c r="LKX19" s="99"/>
      <c r="LKY19" s="99"/>
      <c r="LKZ19" s="99"/>
      <c r="LLA19" s="99"/>
      <c r="LLB19" s="99"/>
      <c r="LLC19" s="99"/>
      <c r="LLD19" s="99"/>
      <c r="LLE19" s="99"/>
      <c r="LLF19" s="99"/>
      <c r="LLG19" s="99"/>
      <c r="LLH19" s="99"/>
      <c r="LLI19" s="99"/>
      <c r="LLJ19" s="99"/>
      <c r="LLK19" s="99"/>
      <c r="LLL19" s="99"/>
      <c r="LLM19" s="99"/>
      <c r="LLN19" s="99"/>
      <c r="LLO19" s="99"/>
      <c r="LLP19" s="99"/>
      <c r="LLQ19" s="99"/>
      <c r="LLR19" s="99"/>
      <c r="LLS19" s="99"/>
      <c r="LLT19" s="99"/>
      <c r="LLU19" s="99"/>
      <c r="LLV19" s="99"/>
      <c r="LLW19" s="99"/>
      <c r="LLX19" s="99"/>
      <c r="LLY19" s="99"/>
      <c r="LLZ19" s="99"/>
      <c r="LMA19" s="99"/>
      <c r="LMB19" s="99"/>
      <c r="LMC19" s="99"/>
      <c r="LMD19" s="99"/>
      <c r="LME19" s="99"/>
      <c r="LMF19" s="99"/>
      <c r="LMG19" s="99"/>
      <c r="LMH19" s="99"/>
      <c r="LMI19" s="99"/>
      <c r="LMJ19" s="99"/>
      <c r="LMK19" s="99"/>
      <c r="LML19" s="99"/>
      <c r="LMM19" s="99"/>
      <c r="LMN19" s="99"/>
      <c r="LMO19" s="99"/>
      <c r="LMP19" s="99"/>
      <c r="LMQ19" s="99"/>
      <c r="LMR19" s="99"/>
      <c r="LMS19" s="99"/>
      <c r="LMT19" s="99"/>
      <c r="LMU19" s="99"/>
      <c r="LMV19" s="99"/>
      <c r="LMW19" s="99"/>
      <c r="LMX19" s="99"/>
      <c r="LMY19" s="99"/>
      <c r="LMZ19" s="99"/>
      <c r="LNA19" s="99"/>
      <c r="LNB19" s="99"/>
      <c r="LNC19" s="99"/>
      <c r="LND19" s="99"/>
      <c r="LNE19" s="99"/>
      <c r="LNF19" s="99"/>
      <c r="LNG19" s="99"/>
      <c r="LNH19" s="99"/>
      <c r="LNI19" s="99"/>
      <c r="LNJ19" s="99"/>
      <c r="LNK19" s="99"/>
      <c r="LNL19" s="99"/>
      <c r="LNM19" s="99"/>
      <c r="LNN19" s="99"/>
      <c r="LNO19" s="99"/>
      <c r="LNP19" s="99"/>
      <c r="LNQ19" s="99"/>
      <c r="LNR19" s="99"/>
      <c r="LNS19" s="99"/>
      <c r="LNT19" s="99"/>
      <c r="LNU19" s="99"/>
      <c r="LNV19" s="99"/>
      <c r="LNW19" s="99"/>
      <c r="LNX19" s="99"/>
      <c r="LNY19" s="99"/>
      <c r="LNZ19" s="99"/>
      <c r="LOA19" s="99"/>
      <c r="LOB19" s="99"/>
      <c r="LOC19" s="99"/>
      <c r="LOD19" s="99"/>
      <c r="LOE19" s="99"/>
      <c r="LOF19" s="99"/>
      <c r="LOG19" s="99"/>
      <c r="LOH19" s="99"/>
      <c r="LOI19" s="99"/>
      <c r="LOJ19" s="99"/>
      <c r="LOK19" s="99"/>
      <c r="LOL19" s="99"/>
      <c r="LOM19" s="99"/>
      <c r="LON19" s="99"/>
      <c r="LOO19" s="99"/>
      <c r="LOP19" s="99"/>
      <c r="LOQ19" s="99"/>
      <c r="LOR19" s="99"/>
      <c r="LOS19" s="99"/>
      <c r="LOT19" s="99"/>
      <c r="LOU19" s="99"/>
      <c r="LOV19" s="99"/>
      <c r="LOW19" s="99"/>
      <c r="LOX19" s="99"/>
      <c r="LOY19" s="99"/>
      <c r="LOZ19" s="99"/>
      <c r="LPA19" s="99"/>
      <c r="LPB19" s="99"/>
      <c r="LPC19" s="99"/>
      <c r="LPD19" s="99"/>
      <c r="LPE19" s="99"/>
      <c r="LPF19" s="99"/>
      <c r="LPG19" s="99"/>
      <c r="LPH19" s="99"/>
      <c r="LPI19" s="99"/>
      <c r="LPJ19" s="99"/>
      <c r="LPK19" s="99"/>
      <c r="LPL19" s="99"/>
      <c r="LPM19" s="99"/>
      <c r="LPN19" s="99"/>
      <c r="LPO19" s="99"/>
      <c r="LPP19" s="99"/>
      <c r="LPQ19" s="99"/>
      <c r="LPR19" s="99"/>
      <c r="LPS19" s="99"/>
      <c r="LPT19" s="99"/>
      <c r="LPU19" s="99"/>
      <c r="LPV19" s="99"/>
      <c r="LPW19" s="99"/>
      <c r="LPX19" s="99"/>
      <c r="LPY19" s="99"/>
      <c r="LPZ19" s="99"/>
      <c r="LQA19" s="99"/>
      <c r="LQB19" s="99"/>
      <c r="LQC19" s="99"/>
      <c r="LQD19" s="99"/>
      <c r="LQE19" s="99"/>
      <c r="LQF19" s="99"/>
      <c r="LQG19" s="99"/>
      <c r="LQH19" s="99"/>
      <c r="LQI19" s="99"/>
      <c r="LQJ19" s="99"/>
      <c r="LQK19" s="99"/>
      <c r="LQL19" s="99"/>
      <c r="LQM19" s="99"/>
      <c r="LQN19" s="99"/>
      <c r="LQO19" s="99"/>
      <c r="LQP19" s="99"/>
      <c r="LQQ19" s="99"/>
      <c r="LQR19" s="99"/>
      <c r="LQS19" s="99"/>
      <c r="LQT19" s="99"/>
      <c r="LQU19" s="99"/>
      <c r="LQV19" s="99"/>
      <c r="LQW19" s="99"/>
      <c r="LQX19" s="99"/>
      <c r="LQY19" s="99"/>
      <c r="LQZ19" s="99"/>
      <c r="LRA19" s="99"/>
      <c r="LRB19" s="99"/>
      <c r="LRC19" s="99"/>
      <c r="LRD19" s="99"/>
      <c r="LRE19" s="99"/>
      <c r="LRF19" s="99"/>
      <c r="LRG19" s="99"/>
      <c r="LRH19" s="99"/>
      <c r="LRI19" s="99"/>
      <c r="LRJ19" s="99"/>
      <c r="LRK19" s="99"/>
      <c r="LRL19" s="99"/>
      <c r="LRM19" s="99"/>
      <c r="LRN19" s="99"/>
      <c r="LRO19" s="99"/>
      <c r="LRP19" s="99"/>
      <c r="LRQ19" s="99"/>
      <c r="LRR19" s="99"/>
      <c r="LRS19" s="99"/>
      <c r="LRT19" s="99"/>
      <c r="LRU19" s="99"/>
      <c r="LRV19" s="99"/>
      <c r="LRW19" s="99"/>
      <c r="LRX19" s="99"/>
      <c r="LRY19" s="99"/>
      <c r="LRZ19" s="99"/>
      <c r="LSA19" s="99"/>
      <c r="LSB19" s="99"/>
      <c r="LSC19" s="99"/>
      <c r="LSD19" s="99"/>
      <c r="LSE19" s="99"/>
      <c r="LSF19" s="99"/>
      <c r="LSG19" s="99"/>
      <c r="LSH19" s="99"/>
      <c r="LSI19" s="99"/>
      <c r="LSJ19" s="99"/>
      <c r="LSK19" s="99"/>
      <c r="LSL19" s="99"/>
      <c r="LSM19" s="99"/>
      <c r="LSN19" s="99"/>
      <c r="LSO19" s="99"/>
      <c r="LSP19" s="99"/>
      <c r="LSQ19" s="99"/>
      <c r="LSR19" s="99"/>
      <c r="LSS19" s="99"/>
      <c r="LST19" s="99"/>
      <c r="LSU19" s="99"/>
      <c r="LSV19" s="99"/>
      <c r="LSW19" s="99"/>
      <c r="LSX19" s="99"/>
      <c r="LSY19" s="99"/>
      <c r="LSZ19" s="99"/>
      <c r="LTA19" s="99"/>
      <c r="LTB19" s="99"/>
      <c r="LTC19" s="99"/>
      <c r="LTD19" s="99"/>
      <c r="LTE19" s="99"/>
      <c r="LTF19" s="99"/>
      <c r="LTG19" s="99"/>
      <c r="LTH19" s="99"/>
      <c r="LTI19" s="99"/>
      <c r="LTJ19" s="99"/>
      <c r="LTK19" s="99"/>
      <c r="LTL19" s="99"/>
      <c r="LTM19" s="99"/>
      <c r="LTN19" s="99"/>
      <c r="LTO19" s="99"/>
      <c r="LTP19" s="99"/>
      <c r="LTQ19" s="99"/>
      <c r="LTR19" s="99"/>
      <c r="LTS19" s="99"/>
      <c r="LTT19" s="99"/>
      <c r="LTU19" s="99"/>
      <c r="LTV19" s="99"/>
      <c r="LTW19" s="99"/>
      <c r="LTX19" s="99"/>
      <c r="LTY19" s="99"/>
      <c r="LTZ19" s="99"/>
      <c r="LUA19" s="99"/>
      <c r="LUB19" s="99"/>
      <c r="LUC19" s="99"/>
      <c r="LUD19" s="99"/>
      <c r="LUE19" s="99"/>
      <c r="LUF19" s="99"/>
      <c r="LUG19" s="99"/>
      <c r="LUH19" s="99"/>
      <c r="LUI19" s="99"/>
      <c r="LUJ19" s="99"/>
      <c r="LUK19" s="99"/>
      <c r="LUL19" s="99"/>
      <c r="LUM19" s="99"/>
      <c r="LUN19" s="99"/>
      <c r="LUO19" s="99"/>
      <c r="LUP19" s="99"/>
      <c r="LUQ19" s="99"/>
      <c r="LUR19" s="99"/>
      <c r="LUS19" s="99"/>
      <c r="LUT19" s="99"/>
      <c r="LUU19" s="99"/>
      <c r="LUV19" s="99"/>
      <c r="LUW19" s="99"/>
      <c r="LUX19" s="99"/>
      <c r="LUY19" s="99"/>
      <c r="LUZ19" s="99"/>
      <c r="LVA19" s="99"/>
      <c r="LVB19" s="99"/>
      <c r="LVC19" s="99"/>
      <c r="LVD19" s="99"/>
      <c r="LVE19" s="99"/>
      <c r="LVF19" s="99"/>
      <c r="LVG19" s="99"/>
      <c r="LVH19" s="99"/>
      <c r="LVI19" s="99"/>
      <c r="LVJ19" s="99"/>
      <c r="LVK19" s="99"/>
      <c r="LVL19" s="99"/>
      <c r="LVM19" s="99"/>
      <c r="LVN19" s="99"/>
      <c r="LVO19" s="99"/>
      <c r="LVP19" s="99"/>
      <c r="LVQ19" s="99"/>
      <c r="LVR19" s="99"/>
      <c r="LVS19" s="99"/>
      <c r="LVT19" s="99"/>
      <c r="LVU19" s="99"/>
      <c r="LVV19" s="99"/>
      <c r="LVW19" s="99"/>
      <c r="LVX19" s="99"/>
      <c r="LVY19" s="99"/>
      <c r="LVZ19" s="99"/>
      <c r="LWA19" s="99"/>
      <c r="LWB19" s="99"/>
      <c r="LWC19" s="99"/>
      <c r="LWD19" s="99"/>
      <c r="LWE19" s="99"/>
      <c r="LWF19" s="99"/>
      <c r="LWG19" s="99"/>
      <c r="LWH19" s="99"/>
      <c r="LWI19" s="99"/>
      <c r="LWJ19" s="99"/>
      <c r="LWK19" s="99"/>
      <c r="LWL19" s="99"/>
      <c r="LWM19" s="99"/>
      <c r="LWN19" s="99"/>
      <c r="LWO19" s="99"/>
      <c r="LWP19" s="99"/>
      <c r="LWQ19" s="99"/>
      <c r="LWR19" s="99"/>
      <c r="LWS19" s="99"/>
      <c r="LWT19" s="99"/>
      <c r="LWU19" s="99"/>
      <c r="LWV19" s="99"/>
      <c r="LWW19" s="99"/>
      <c r="LWX19" s="99"/>
      <c r="LWY19" s="99"/>
      <c r="LWZ19" s="99"/>
      <c r="LXA19" s="99"/>
      <c r="LXB19" s="99"/>
      <c r="LXC19" s="99"/>
      <c r="LXD19" s="99"/>
      <c r="LXE19" s="99"/>
      <c r="LXF19" s="99"/>
      <c r="LXG19" s="99"/>
      <c r="LXH19" s="99"/>
      <c r="LXI19" s="99"/>
      <c r="LXJ19" s="99"/>
      <c r="LXK19" s="99"/>
      <c r="LXL19" s="99"/>
      <c r="LXM19" s="99"/>
      <c r="LXN19" s="99"/>
      <c r="LXO19" s="99"/>
      <c r="LXP19" s="99"/>
      <c r="LXQ19" s="99"/>
      <c r="LXR19" s="99"/>
      <c r="LXS19" s="99"/>
      <c r="LXT19" s="99"/>
      <c r="LXU19" s="99"/>
      <c r="LXV19" s="99"/>
      <c r="LXW19" s="99"/>
      <c r="LXX19" s="99"/>
      <c r="LXY19" s="99"/>
      <c r="LXZ19" s="99"/>
      <c r="LYA19" s="99"/>
      <c r="LYB19" s="99"/>
      <c r="LYC19" s="99"/>
      <c r="LYD19" s="99"/>
      <c r="LYE19" s="99"/>
      <c r="LYF19" s="99"/>
      <c r="LYG19" s="99"/>
      <c r="LYH19" s="99"/>
      <c r="LYI19" s="99"/>
      <c r="LYJ19" s="99"/>
      <c r="LYK19" s="99"/>
      <c r="LYL19" s="99"/>
      <c r="LYM19" s="99"/>
      <c r="LYN19" s="99"/>
      <c r="LYO19" s="99"/>
      <c r="LYP19" s="99"/>
      <c r="LYQ19" s="99"/>
      <c r="LYR19" s="99"/>
      <c r="LYS19" s="99"/>
      <c r="LYT19" s="99"/>
      <c r="LYU19" s="99"/>
      <c r="LYV19" s="99"/>
      <c r="LYW19" s="99"/>
      <c r="LYX19" s="99"/>
      <c r="LYY19" s="99"/>
      <c r="LYZ19" s="99"/>
      <c r="LZA19" s="99"/>
      <c r="LZB19" s="99"/>
      <c r="LZC19" s="99"/>
      <c r="LZD19" s="99"/>
      <c r="LZE19" s="99"/>
      <c r="LZF19" s="99"/>
      <c r="LZG19" s="99"/>
      <c r="LZH19" s="99"/>
      <c r="LZI19" s="99"/>
      <c r="LZJ19" s="99"/>
      <c r="LZK19" s="99"/>
      <c r="LZL19" s="99"/>
      <c r="LZM19" s="99"/>
      <c r="LZN19" s="99"/>
      <c r="LZO19" s="99"/>
      <c r="LZP19" s="99"/>
      <c r="LZQ19" s="99"/>
      <c r="LZR19" s="99"/>
      <c r="LZS19" s="99"/>
      <c r="LZT19" s="99"/>
      <c r="LZU19" s="99"/>
      <c r="LZV19" s="99"/>
      <c r="LZW19" s="99"/>
      <c r="LZX19" s="99"/>
      <c r="LZY19" s="99"/>
      <c r="LZZ19" s="99"/>
      <c r="MAA19" s="99"/>
      <c r="MAB19" s="99"/>
      <c r="MAC19" s="99"/>
      <c r="MAD19" s="99"/>
      <c r="MAE19" s="99"/>
      <c r="MAF19" s="99"/>
      <c r="MAG19" s="99"/>
      <c r="MAH19" s="99"/>
      <c r="MAI19" s="99"/>
      <c r="MAJ19" s="99"/>
      <c r="MAK19" s="99"/>
      <c r="MAL19" s="99"/>
      <c r="MAM19" s="99"/>
      <c r="MAN19" s="99"/>
      <c r="MAO19" s="99"/>
      <c r="MAP19" s="99"/>
      <c r="MAQ19" s="99"/>
      <c r="MAR19" s="99"/>
      <c r="MAS19" s="99"/>
      <c r="MAT19" s="99"/>
      <c r="MAU19" s="99"/>
      <c r="MAV19" s="99"/>
      <c r="MAW19" s="99"/>
      <c r="MAX19" s="99"/>
      <c r="MAY19" s="99"/>
      <c r="MAZ19" s="99"/>
      <c r="MBA19" s="99"/>
      <c r="MBB19" s="99"/>
      <c r="MBC19" s="99"/>
      <c r="MBD19" s="99"/>
      <c r="MBE19" s="99"/>
      <c r="MBF19" s="99"/>
      <c r="MBG19" s="99"/>
      <c r="MBH19" s="99"/>
      <c r="MBI19" s="99"/>
      <c r="MBJ19" s="99"/>
      <c r="MBK19" s="99"/>
      <c r="MBL19" s="99"/>
      <c r="MBM19" s="99"/>
      <c r="MBN19" s="99"/>
      <c r="MBO19" s="99"/>
      <c r="MBP19" s="99"/>
      <c r="MBQ19" s="99"/>
      <c r="MBR19" s="99"/>
      <c r="MBS19" s="99"/>
      <c r="MBT19" s="99"/>
      <c r="MBU19" s="99"/>
      <c r="MBV19" s="99"/>
      <c r="MBW19" s="99"/>
      <c r="MBX19" s="99"/>
      <c r="MBY19" s="99"/>
      <c r="MBZ19" s="99"/>
      <c r="MCA19" s="99"/>
      <c r="MCB19" s="99"/>
      <c r="MCC19" s="99"/>
      <c r="MCD19" s="99"/>
      <c r="MCE19" s="99"/>
      <c r="MCF19" s="99"/>
      <c r="MCG19" s="99"/>
      <c r="MCH19" s="99"/>
      <c r="MCI19" s="99"/>
      <c r="MCJ19" s="99"/>
      <c r="MCK19" s="99"/>
      <c r="MCL19" s="99"/>
      <c r="MCM19" s="99"/>
      <c r="MCN19" s="99"/>
      <c r="MCO19" s="99"/>
      <c r="MCP19" s="99"/>
      <c r="MCQ19" s="99"/>
      <c r="MCR19" s="99"/>
      <c r="MCS19" s="99"/>
      <c r="MCT19" s="99"/>
      <c r="MCU19" s="99"/>
      <c r="MCV19" s="99"/>
      <c r="MCW19" s="99"/>
      <c r="MCX19" s="99"/>
      <c r="MCY19" s="99"/>
      <c r="MCZ19" s="99"/>
      <c r="MDA19" s="99"/>
      <c r="MDB19" s="99"/>
      <c r="MDC19" s="99"/>
      <c r="MDD19" s="99"/>
      <c r="MDE19" s="99"/>
      <c r="MDF19" s="99"/>
      <c r="MDG19" s="99"/>
      <c r="MDH19" s="99"/>
      <c r="MDI19" s="99"/>
      <c r="MDJ19" s="99"/>
      <c r="MDK19" s="99"/>
      <c r="MDL19" s="99"/>
      <c r="MDM19" s="99"/>
      <c r="MDN19" s="99"/>
      <c r="MDO19" s="99"/>
      <c r="MDP19" s="99"/>
      <c r="MDQ19" s="99"/>
      <c r="MDR19" s="99"/>
      <c r="MDS19" s="99"/>
      <c r="MDT19" s="99"/>
      <c r="MDU19" s="99"/>
      <c r="MDV19" s="99"/>
      <c r="MDW19" s="99"/>
      <c r="MDX19" s="99"/>
      <c r="MDY19" s="99"/>
      <c r="MDZ19" s="99"/>
      <c r="MEA19" s="99"/>
      <c r="MEB19" s="99"/>
      <c r="MEC19" s="99"/>
      <c r="MED19" s="99"/>
      <c r="MEE19" s="99"/>
      <c r="MEF19" s="99"/>
      <c r="MEG19" s="99"/>
      <c r="MEH19" s="99"/>
      <c r="MEI19" s="99"/>
      <c r="MEJ19" s="99"/>
      <c r="MEK19" s="99"/>
      <c r="MEL19" s="99"/>
      <c r="MEM19" s="99"/>
      <c r="MEN19" s="99"/>
      <c r="MEO19" s="99"/>
      <c r="MEP19" s="99"/>
      <c r="MEQ19" s="99"/>
      <c r="MER19" s="99"/>
      <c r="MES19" s="99"/>
      <c r="MET19" s="99"/>
      <c r="MEU19" s="99"/>
      <c r="MEV19" s="99"/>
      <c r="MEW19" s="99"/>
      <c r="MEX19" s="99"/>
      <c r="MEY19" s="99"/>
      <c r="MEZ19" s="99"/>
      <c r="MFA19" s="99"/>
      <c r="MFB19" s="99"/>
      <c r="MFC19" s="99"/>
      <c r="MFD19" s="99"/>
      <c r="MFE19" s="99"/>
      <c r="MFF19" s="99"/>
      <c r="MFG19" s="99"/>
      <c r="MFH19" s="99"/>
      <c r="MFI19" s="99"/>
      <c r="MFJ19" s="99"/>
      <c r="MFK19" s="99"/>
      <c r="MFL19" s="99"/>
      <c r="MFM19" s="99"/>
      <c r="MFN19" s="99"/>
      <c r="MFO19" s="99"/>
      <c r="MFP19" s="99"/>
      <c r="MFQ19" s="99"/>
      <c r="MFR19" s="99"/>
      <c r="MFS19" s="99"/>
      <c r="MFT19" s="99"/>
      <c r="MFU19" s="99"/>
      <c r="MFV19" s="99"/>
      <c r="MFW19" s="99"/>
      <c r="MFX19" s="99"/>
      <c r="MFY19" s="99"/>
      <c r="MFZ19" s="99"/>
      <c r="MGA19" s="99"/>
      <c r="MGB19" s="99"/>
      <c r="MGC19" s="99"/>
      <c r="MGD19" s="99"/>
      <c r="MGE19" s="99"/>
      <c r="MGF19" s="99"/>
      <c r="MGG19" s="99"/>
      <c r="MGH19" s="99"/>
      <c r="MGI19" s="99"/>
      <c r="MGJ19" s="99"/>
      <c r="MGK19" s="99"/>
      <c r="MGL19" s="99"/>
      <c r="MGM19" s="99"/>
      <c r="MGN19" s="99"/>
      <c r="MGO19" s="99"/>
      <c r="MGP19" s="99"/>
      <c r="MGQ19" s="99"/>
      <c r="MGR19" s="99"/>
      <c r="MGS19" s="99"/>
      <c r="MGT19" s="99"/>
      <c r="MGU19" s="99"/>
      <c r="MGV19" s="99"/>
      <c r="MGW19" s="99"/>
      <c r="MGX19" s="99"/>
      <c r="MGY19" s="99"/>
      <c r="MGZ19" s="99"/>
      <c r="MHA19" s="99"/>
      <c r="MHB19" s="99"/>
      <c r="MHC19" s="99"/>
      <c r="MHD19" s="99"/>
      <c r="MHE19" s="99"/>
      <c r="MHF19" s="99"/>
      <c r="MHG19" s="99"/>
      <c r="MHH19" s="99"/>
      <c r="MHI19" s="99"/>
      <c r="MHJ19" s="99"/>
      <c r="MHK19" s="99"/>
      <c r="MHL19" s="99"/>
      <c r="MHM19" s="99"/>
      <c r="MHN19" s="99"/>
      <c r="MHO19" s="99"/>
      <c r="MHP19" s="99"/>
      <c r="MHQ19" s="99"/>
      <c r="MHR19" s="99"/>
      <c r="MHS19" s="99"/>
      <c r="MHT19" s="99"/>
      <c r="MHU19" s="99"/>
      <c r="MHV19" s="99"/>
      <c r="MHW19" s="99"/>
      <c r="MHX19" s="99"/>
      <c r="MHY19" s="99"/>
      <c r="MHZ19" s="99"/>
      <c r="MIA19" s="99"/>
      <c r="MIB19" s="99"/>
      <c r="MIC19" s="99"/>
      <c r="MID19" s="99"/>
      <c r="MIE19" s="99"/>
      <c r="MIF19" s="99"/>
      <c r="MIG19" s="99"/>
      <c r="MIH19" s="99"/>
      <c r="MII19" s="99"/>
      <c r="MIJ19" s="99"/>
      <c r="MIK19" s="99"/>
      <c r="MIL19" s="99"/>
      <c r="MIM19" s="99"/>
      <c r="MIN19" s="99"/>
      <c r="MIO19" s="99"/>
      <c r="MIP19" s="99"/>
      <c r="MIQ19" s="99"/>
      <c r="MIR19" s="99"/>
      <c r="MIS19" s="99"/>
      <c r="MIT19" s="99"/>
      <c r="MIU19" s="99"/>
      <c r="MIV19" s="99"/>
      <c r="MIW19" s="99"/>
      <c r="MIX19" s="99"/>
      <c r="MIY19" s="99"/>
      <c r="MIZ19" s="99"/>
      <c r="MJA19" s="99"/>
      <c r="MJB19" s="99"/>
      <c r="MJC19" s="99"/>
      <c r="MJD19" s="99"/>
      <c r="MJE19" s="99"/>
      <c r="MJF19" s="99"/>
      <c r="MJG19" s="99"/>
      <c r="MJH19" s="99"/>
      <c r="MJI19" s="99"/>
      <c r="MJJ19" s="99"/>
      <c r="MJK19" s="99"/>
      <c r="MJL19" s="99"/>
      <c r="MJM19" s="99"/>
      <c r="MJN19" s="99"/>
      <c r="MJO19" s="99"/>
      <c r="MJP19" s="99"/>
      <c r="MJQ19" s="99"/>
      <c r="MJR19" s="99"/>
      <c r="MJS19" s="99"/>
      <c r="MJT19" s="99"/>
      <c r="MJU19" s="99"/>
      <c r="MJV19" s="99"/>
      <c r="MJW19" s="99"/>
      <c r="MJX19" s="99"/>
      <c r="MJY19" s="99"/>
      <c r="MJZ19" s="99"/>
      <c r="MKA19" s="99"/>
      <c r="MKB19" s="99"/>
      <c r="MKC19" s="99"/>
      <c r="MKD19" s="99"/>
      <c r="MKE19" s="99"/>
      <c r="MKF19" s="99"/>
      <c r="MKG19" s="99"/>
      <c r="MKH19" s="99"/>
      <c r="MKI19" s="99"/>
      <c r="MKJ19" s="99"/>
      <c r="MKK19" s="99"/>
      <c r="MKL19" s="99"/>
      <c r="MKM19" s="99"/>
      <c r="MKN19" s="99"/>
      <c r="MKO19" s="99"/>
      <c r="MKP19" s="99"/>
      <c r="MKQ19" s="99"/>
      <c r="MKR19" s="99"/>
      <c r="MKS19" s="99"/>
      <c r="MKT19" s="99"/>
      <c r="MKU19" s="99"/>
      <c r="MKV19" s="99"/>
      <c r="MKW19" s="99"/>
      <c r="MKX19" s="99"/>
      <c r="MKY19" s="99"/>
      <c r="MKZ19" s="99"/>
      <c r="MLA19" s="99"/>
      <c r="MLB19" s="99"/>
      <c r="MLC19" s="99"/>
      <c r="MLD19" s="99"/>
      <c r="MLE19" s="99"/>
      <c r="MLF19" s="99"/>
      <c r="MLG19" s="99"/>
      <c r="MLH19" s="99"/>
      <c r="MLI19" s="99"/>
      <c r="MLJ19" s="99"/>
      <c r="MLK19" s="99"/>
      <c r="MLL19" s="99"/>
      <c r="MLM19" s="99"/>
      <c r="MLN19" s="99"/>
      <c r="MLO19" s="99"/>
      <c r="MLP19" s="99"/>
      <c r="MLQ19" s="99"/>
      <c r="MLR19" s="99"/>
      <c r="MLS19" s="99"/>
      <c r="MLT19" s="99"/>
      <c r="MLU19" s="99"/>
      <c r="MLV19" s="99"/>
      <c r="MLW19" s="99"/>
      <c r="MLX19" s="99"/>
      <c r="MLY19" s="99"/>
      <c r="MLZ19" s="99"/>
      <c r="MMA19" s="99"/>
      <c r="MMB19" s="99"/>
      <c r="MMC19" s="99"/>
      <c r="MMD19" s="99"/>
      <c r="MME19" s="99"/>
      <c r="MMF19" s="99"/>
      <c r="MMG19" s="99"/>
      <c r="MMH19" s="99"/>
      <c r="MMI19" s="99"/>
      <c r="MMJ19" s="99"/>
      <c r="MMK19" s="99"/>
      <c r="MML19" s="99"/>
      <c r="MMM19" s="99"/>
      <c r="MMN19" s="99"/>
      <c r="MMO19" s="99"/>
      <c r="MMP19" s="99"/>
      <c r="MMQ19" s="99"/>
      <c r="MMR19" s="99"/>
      <c r="MMS19" s="99"/>
      <c r="MMT19" s="99"/>
      <c r="MMU19" s="99"/>
      <c r="MMV19" s="99"/>
      <c r="MMW19" s="99"/>
      <c r="MMX19" s="99"/>
      <c r="MMY19" s="99"/>
      <c r="MMZ19" s="99"/>
      <c r="MNA19" s="99"/>
      <c r="MNB19" s="99"/>
      <c r="MNC19" s="99"/>
      <c r="MND19" s="99"/>
      <c r="MNE19" s="99"/>
      <c r="MNF19" s="99"/>
      <c r="MNG19" s="99"/>
      <c r="MNH19" s="99"/>
      <c r="MNI19" s="99"/>
      <c r="MNJ19" s="99"/>
      <c r="MNK19" s="99"/>
      <c r="MNL19" s="99"/>
      <c r="MNM19" s="99"/>
      <c r="MNN19" s="99"/>
      <c r="MNO19" s="99"/>
      <c r="MNP19" s="99"/>
      <c r="MNQ19" s="99"/>
      <c r="MNR19" s="99"/>
      <c r="MNS19" s="99"/>
      <c r="MNT19" s="99"/>
      <c r="MNU19" s="99"/>
      <c r="MNV19" s="99"/>
      <c r="MNW19" s="99"/>
      <c r="MNX19" s="99"/>
      <c r="MNY19" s="99"/>
      <c r="MNZ19" s="99"/>
      <c r="MOA19" s="99"/>
      <c r="MOB19" s="99"/>
      <c r="MOC19" s="99"/>
      <c r="MOD19" s="99"/>
      <c r="MOE19" s="99"/>
      <c r="MOF19" s="99"/>
      <c r="MOG19" s="99"/>
      <c r="MOH19" s="99"/>
      <c r="MOI19" s="99"/>
      <c r="MOJ19" s="99"/>
      <c r="MOK19" s="99"/>
      <c r="MOL19" s="99"/>
      <c r="MOM19" s="99"/>
      <c r="MON19" s="99"/>
      <c r="MOO19" s="99"/>
      <c r="MOP19" s="99"/>
      <c r="MOQ19" s="99"/>
      <c r="MOR19" s="99"/>
      <c r="MOS19" s="99"/>
      <c r="MOT19" s="99"/>
      <c r="MOU19" s="99"/>
      <c r="MOV19" s="99"/>
      <c r="MOW19" s="99"/>
      <c r="MOX19" s="99"/>
      <c r="MOY19" s="99"/>
      <c r="MOZ19" s="99"/>
      <c r="MPA19" s="99"/>
      <c r="MPB19" s="99"/>
      <c r="MPC19" s="99"/>
      <c r="MPD19" s="99"/>
      <c r="MPE19" s="99"/>
      <c r="MPF19" s="99"/>
      <c r="MPG19" s="99"/>
      <c r="MPH19" s="99"/>
      <c r="MPI19" s="99"/>
      <c r="MPJ19" s="99"/>
      <c r="MPK19" s="99"/>
      <c r="MPL19" s="99"/>
      <c r="MPM19" s="99"/>
      <c r="MPN19" s="99"/>
      <c r="MPO19" s="99"/>
      <c r="MPP19" s="99"/>
      <c r="MPQ19" s="99"/>
      <c r="MPR19" s="99"/>
      <c r="MPS19" s="99"/>
      <c r="MPT19" s="99"/>
      <c r="MPU19" s="99"/>
      <c r="MPV19" s="99"/>
      <c r="MPW19" s="99"/>
      <c r="MPX19" s="99"/>
      <c r="MPY19" s="99"/>
      <c r="MPZ19" s="99"/>
      <c r="MQA19" s="99"/>
      <c r="MQB19" s="99"/>
      <c r="MQC19" s="99"/>
      <c r="MQD19" s="99"/>
      <c r="MQE19" s="99"/>
      <c r="MQF19" s="99"/>
      <c r="MQG19" s="99"/>
      <c r="MQH19" s="99"/>
      <c r="MQI19" s="99"/>
      <c r="MQJ19" s="99"/>
      <c r="MQK19" s="99"/>
      <c r="MQL19" s="99"/>
      <c r="MQM19" s="99"/>
      <c r="MQN19" s="99"/>
      <c r="MQO19" s="99"/>
      <c r="MQP19" s="99"/>
      <c r="MQQ19" s="99"/>
      <c r="MQR19" s="99"/>
      <c r="MQS19" s="99"/>
      <c r="MQT19" s="99"/>
      <c r="MQU19" s="99"/>
      <c r="MQV19" s="99"/>
      <c r="MQW19" s="99"/>
      <c r="MQX19" s="99"/>
      <c r="MQY19" s="99"/>
      <c r="MQZ19" s="99"/>
      <c r="MRA19" s="99"/>
      <c r="MRB19" s="99"/>
      <c r="MRC19" s="99"/>
      <c r="MRD19" s="99"/>
      <c r="MRE19" s="99"/>
      <c r="MRF19" s="99"/>
      <c r="MRG19" s="99"/>
      <c r="MRH19" s="99"/>
      <c r="MRI19" s="99"/>
      <c r="MRJ19" s="99"/>
      <c r="MRK19" s="99"/>
      <c r="MRL19" s="99"/>
      <c r="MRM19" s="99"/>
      <c r="MRN19" s="99"/>
      <c r="MRO19" s="99"/>
      <c r="MRP19" s="99"/>
      <c r="MRQ19" s="99"/>
      <c r="MRR19" s="99"/>
      <c r="MRS19" s="99"/>
      <c r="MRT19" s="99"/>
      <c r="MRU19" s="99"/>
      <c r="MRV19" s="99"/>
      <c r="MRW19" s="99"/>
      <c r="MRX19" s="99"/>
      <c r="MRY19" s="99"/>
      <c r="MRZ19" s="99"/>
      <c r="MSA19" s="99"/>
      <c r="MSB19" s="99"/>
      <c r="MSC19" s="99"/>
      <c r="MSD19" s="99"/>
      <c r="MSE19" s="99"/>
      <c r="MSF19" s="99"/>
      <c r="MSG19" s="99"/>
      <c r="MSH19" s="99"/>
      <c r="MSI19" s="99"/>
      <c r="MSJ19" s="99"/>
      <c r="MSK19" s="99"/>
      <c r="MSL19" s="99"/>
      <c r="MSM19" s="99"/>
      <c r="MSN19" s="99"/>
      <c r="MSO19" s="99"/>
      <c r="MSP19" s="99"/>
      <c r="MSQ19" s="99"/>
      <c r="MSR19" s="99"/>
      <c r="MSS19" s="99"/>
      <c r="MST19" s="99"/>
      <c r="MSU19" s="99"/>
      <c r="MSV19" s="99"/>
      <c r="MSW19" s="99"/>
      <c r="MSX19" s="99"/>
      <c r="MSY19" s="99"/>
      <c r="MSZ19" s="99"/>
      <c r="MTA19" s="99"/>
      <c r="MTB19" s="99"/>
      <c r="MTC19" s="99"/>
      <c r="MTD19" s="99"/>
      <c r="MTE19" s="99"/>
      <c r="MTF19" s="99"/>
      <c r="MTG19" s="99"/>
      <c r="MTH19" s="99"/>
      <c r="MTI19" s="99"/>
      <c r="MTJ19" s="99"/>
      <c r="MTK19" s="99"/>
      <c r="MTL19" s="99"/>
      <c r="MTM19" s="99"/>
      <c r="MTN19" s="99"/>
      <c r="MTO19" s="99"/>
      <c r="MTP19" s="99"/>
      <c r="MTQ19" s="99"/>
      <c r="MTR19" s="99"/>
      <c r="MTS19" s="99"/>
      <c r="MTT19" s="99"/>
      <c r="MTU19" s="99"/>
      <c r="MTV19" s="99"/>
      <c r="MTW19" s="99"/>
      <c r="MTX19" s="99"/>
      <c r="MTY19" s="99"/>
      <c r="MTZ19" s="99"/>
      <c r="MUA19" s="99"/>
      <c r="MUB19" s="99"/>
      <c r="MUC19" s="99"/>
      <c r="MUD19" s="99"/>
      <c r="MUE19" s="99"/>
      <c r="MUF19" s="99"/>
      <c r="MUG19" s="99"/>
      <c r="MUH19" s="99"/>
      <c r="MUI19" s="99"/>
      <c r="MUJ19" s="99"/>
      <c r="MUK19" s="99"/>
      <c r="MUL19" s="99"/>
      <c r="MUM19" s="99"/>
      <c r="MUN19" s="99"/>
      <c r="MUO19" s="99"/>
      <c r="MUP19" s="99"/>
      <c r="MUQ19" s="99"/>
      <c r="MUR19" s="99"/>
      <c r="MUS19" s="99"/>
      <c r="MUT19" s="99"/>
      <c r="MUU19" s="99"/>
      <c r="MUV19" s="99"/>
      <c r="MUW19" s="99"/>
      <c r="MUX19" s="99"/>
      <c r="MUY19" s="99"/>
      <c r="MUZ19" s="99"/>
      <c r="MVA19" s="99"/>
      <c r="MVB19" s="99"/>
      <c r="MVC19" s="99"/>
      <c r="MVD19" s="99"/>
      <c r="MVE19" s="99"/>
      <c r="MVF19" s="99"/>
      <c r="MVG19" s="99"/>
      <c r="MVH19" s="99"/>
      <c r="MVI19" s="99"/>
      <c r="MVJ19" s="99"/>
      <c r="MVK19" s="99"/>
      <c r="MVL19" s="99"/>
      <c r="MVM19" s="99"/>
      <c r="MVN19" s="99"/>
      <c r="MVO19" s="99"/>
      <c r="MVP19" s="99"/>
      <c r="MVQ19" s="99"/>
      <c r="MVR19" s="99"/>
      <c r="MVS19" s="99"/>
      <c r="MVT19" s="99"/>
      <c r="MVU19" s="99"/>
      <c r="MVV19" s="99"/>
      <c r="MVW19" s="99"/>
      <c r="MVX19" s="99"/>
      <c r="MVY19" s="99"/>
      <c r="MVZ19" s="99"/>
      <c r="MWA19" s="99"/>
      <c r="MWB19" s="99"/>
      <c r="MWC19" s="99"/>
      <c r="MWD19" s="99"/>
      <c r="MWE19" s="99"/>
      <c r="MWF19" s="99"/>
      <c r="MWG19" s="99"/>
      <c r="MWH19" s="99"/>
      <c r="MWI19" s="99"/>
      <c r="MWJ19" s="99"/>
      <c r="MWK19" s="99"/>
      <c r="MWL19" s="99"/>
      <c r="MWM19" s="99"/>
      <c r="MWN19" s="99"/>
      <c r="MWO19" s="99"/>
      <c r="MWP19" s="99"/>
      <c r="MWQ19" s="99"/>
      <c r="MWR19" s="99"/>
      <c r="MWS19" s="99"/>
      <c r="MWT19" s="99"/>
      <c r="MWU19" s="99"/>
      <c r="MWV19" s="99"/>
      <c r="MWW19" s="99"/>
      <c r="MWX19" s="99"/>
      <c r="MWY19" s="99"/>
      <c r="MWZ19" s="99"/>
      <c r="MXA19" s="99"/>
      <c r="MXB19" s="99"/>
      <c r="MXC19" s="99"/>
      <c r="MXD19" s="99"/>
      <c r="MXE19" s="99"/>
      <c r="MXF19" s="99"/>
      <c r="MXG19" s="99"/>
      <c r="MXH19" s="99"/>
      <c r="MXI19" s="99"/>
      <c r="MXJ19" s="99"/>
      <c r="MXK19" s="99"/>
      <c r="MXL19" s="99"/>
      <c r="MXM19" s="99"/>
      <c r="MXN19" s="99"/>
      <c r="MXO19" s="99"/>
      <c r="MXP19" s="99"/>
      <c r="MXQ19" s="99"/>
      <c r="MXR19" s="99"/>
      <c r="MXS19" s="99"/>
      <c r="MXT19" s="99"/>
      <c r="MXU19" s="99"/>
      <c r="MXV19" s="99"/>
      <c r="MXW19" s="99"/>
      <c r="MXX19" s="99"/>
      <c r="MXY19" s="99"/>
      <c r="MXZ19" s="99"/>
      <c r="MYA19" s="99"/>
      <c r="MYB19" s="99"/>
      <c r="MYC19" s="99"/>
      <c r="MYD19" s="99"/>
      <c r="MYE19" s="99"/>
      <c r="MYF19" s="99"/>
      <c r="MYG19" s="99"/>
      <c r="MYH19" s="99"/>
      <c r="MYI19" s="99"/>
      <c r="MYJ19" s="99"/>
      <c r="MYK19" s="99"/>
      <c r="MYL19" s="99"/>
      <c r="MYM19" s="99"/>
      <c r="MYN19" s="99"/>
      <c r="MYO19" s="99"/>
      <c r="MYP19" s="99"/>
      <c r="MYQ19" s="99"/>
      <c r="MYR19" s="99"/>
      <c r="MYS19" s="99"/>
      <c r="MYT19" s="99"/>
      <c r="MYU19" s="99"/>
      <c r="MYV19" s="99"/>
      <c r="MYW19" s="99"/>
      <c r="MYX19" s="99"/>
      <c r="MYY19" s="99"/>
      <c r="MYZ19" s="99"/>
      <c r="MZA19" s="99"/>
      <c r="MZB19" s="99"/>
      <c r="MZC19" s="99"/>
      <c r="MZD19" s="99"/>
      <c r="MZE19" s="99"/>
      <c r="MZF19" s="99"/>
      <c r="MZG19" s="99"/>
      <c r="MZH19" s="99"/>
      <c r="MZI19" s="99"/>
      <c r="MZJ19" s="99"/>
      <c r="MZK19" s="99"/>
      <c r="MZL19" s="99"/>
      <c r="MZM19" s="99"/>
      <c r="MZN19" s="99"/>
      <c r="MZO19" s="99"/>
      <c r="MZP19" s="99"/>
      <c r="MZQ19" s="99"/>
      <c r="MZR19" s="99"/>
      <c r="MZS19" s="99"/>
      <c r="MZT19" s="99"/>
      <c r="MZU19" s="99"/>
      <c r="MZV19" s="99"/>
      <c r="MZW19" s="99"/>
      <c r="MZX19" s="99"/>
      <c r="MZY19" s="99"/>
      <c r="MZZ19" s="99"/>
      <c r="NAA19" s="99"/>
      <c r="NAB19" s="99"/>
      <c r="NAC19" s="99"/>
      <c r="NAD19" s="99"/>
      <c r="NAE19" s="99"/>
      <c r="NAF19" s="99"/>
      <c r="NAG19" s="99"/>
      <c r="NAH19" s="99"/>
      <c r="NAI19" s="99"/>
      <c r="NAJ19" s="99"/>
      <c r="NAK19" s="99"/>
      <c r="NAL19" s="99"/>
      <c r="NAM19" s="99"/>
      <c r="NAN19" s="99"/>
      <c r="NAO19" s="99"/>
      <c r="NAP19" s="99"/>
      <c r="NAQ19" s="99"/>
      <c r="NAR19" s="99"/>
      <c r="NAS19" s="99"/>
      <c r="NAT19" s="99"/>
      <c r="NAU19" s="99"/>
      <c r="NAV19" s="99"/>
      <c r="NAW19" s="99"/>
      <c r="NAX19" s="99"/>
      <c r="NAY19" s="99"/>
      <c r="NAZ19" s="99"/>
      <c r="NBA19" s="99"/>
      <c r="NBB19" s="99"/>
      <c r="NBC19" s="99"/>
      <c r="NBD19" s="99"/>
      <c r="NBE19" s="99"/>
      <c r="NBF19" s="99"/>
      <c r="NBG19" s="99"/>
      <c r="NBH19" s="99"/>
      <c r="NBI19" s="99"/>
      <c r="NBJ19" s="99"/>
      <c r="NBK19" s="99"/>
      <c r="NBL19" s="99"/>
      <c r="NBM19" s="99"/>
      <c r="NBN19" s="99"/>
      <c r="NBO19" s="99"/>
      <c r="NBP19" s="99"/>
      <c r="NBQ19" s="99"/>
      <c r="NBR19" s="99"/>
      <c r="NBS19" s="99"/>
      <c r="NBT19" s="99"/>
      <c r="NBU19" s="99"/>
      <c r="NBV19" s="99"/>
      <c r="NBW19" s="99"/>
      <c r="NBX19" s="99"/>
      <c r="NBY19" s="99"/>
      <c r="NBZ19" s="99"/>
      <c r="NCA19" s="99"/>
      <c r="NCB19" s="99"/>
      <c r="NCC19" s="99"/>
      <c r="NCD19" s="99"/>
      <c r="NCE19" s="99"/>
      <c r="NCF19" s="99"/>
      <c r="NCG19" s="99"/>
      <c r="NCH19" s="99"/>
      <c r="NCI19" s="99"/>
      <c r="NCJ19" s="99"/>
      <c r="NCK19" s="99"/>
      <c r="NCL19" s="99"/>
      <c r="NCM19" s="99"/>
      <c r="NCN19" s="99"/>
      <c r="NCO19" s="99"/>
      <c r="NCP19" s="99"/>
      <c r="NCQ19" s="99"/>
      <c r="NCR19" s="99"/>
      <c r="NCS19" s="99"/>
      <c r="NCT19" s="99"/>
      <c r="NCU19" s="99"/>
      <c r="NCV19" s="99"/>
      <c r="NCW19" s="99"/>
      <c r="NCX19" s="99"/>
      <c r="NCY19" s="99"/>
      <c r="NCZ19" s="99"/>
      <c r="NDA19" s="99"/>
      <c r="NDB19" s="99"/>
      <c r="NDC19" s="99"/>
      <c r="NDD19" s="99"/>
      <c r="NDE19" s="99"/>
      <c r="NDF19" s="99"/>
      <c r="NDG19" s="99"/>
      <c r="NDH19" s="99"/>
      <c r="NDI19" s="99"/>
      <c r="NDJ19" s="99"/>
      <c r="NDK19" s="99"/>
      <c r="NDL19" s="99"/>
      <c r="NDM19" s="99"/>
      <c r="NDN19" s="99"/>
      <c r="NDO19" s="99"/>
      <c r="NDP19" s="99"/>
      <c r="NDQ19" s="99"/>
      <c r="NDR19" s="99"/>
      <c r="NDS19" s="99"/>
      <c r="NDT19" s="99"/>
      <c r="NDU19" s="99"/>
      <c r="NDV19" s="99"/>
      <c r="NDW19" s="99"/>
      <c r="NDX19" s="99"/>
      <c r="NDY19" s="99"/>
      <c r="NDZ19" s="99"/>
      <c r="NEA19" s="99"/>
      <c r="NEB19" s="99"/>
      <c r="NEC19" s="99"/>
      <c r="NED19" s="99"/>
      <c r="NEE19" s="99"/>
      <c r="NEF19" s="99"/>
      <c r="NEG19" s="99"/>
      <c r="NEH19" s="99"/>
      <c r="NEI19" s="99"/>
      <c r="NEJ19" s="99"/>
      <c r="NEK19" s="99"/>
      <c r="NEL19" s="99"/>
      <c r="NEM19" s="99"/>
      <c r="NEN19" s="99"/>
      <c r="NEO19" s="99"/>
      <c r="NEP19" s="99"/>
      <c r="NEQ19" s="99"/>
      <c r="NER19" s="99"/>
      <c r="NES19" s="99"/>
      <c r="NET19" s="99"/>
      <c r="NEU19" s="99"/>
      <c r="NEV19" s="99"/>
      <c r="NEW19" s="99"/>
      <c r="NEX19" s="99"/>
      <c r="NEY19" s="99"/>
      <c r="NEZ19" s="99"/>
      <c r="NFA19" s="99"/>
      <c r="NFB19" s="99"/>
      <c r="NFC19" s="99"/>
      <c r="NFD19" s="99"/>
      <c r="NFE19" s="99"/>
      <c r="NFF19" s="99"/>
      <c r="NFG19" s="99"/>
      <c r="NFH19" s="99"/>
      <c r="NFI19" s="99"/>
      <c r="NFJ19" s="99"/>
      <c r="NFK19" s="99"/>
      <c r="NFL19" s="99"/>
      <c r="NFM19" s="99"/>
      <c r="NFN19" s="99"/>
      <c r="NFO19" s="99"/>
      <c r="NFP19" s="99"/>
      <c r="NFQ19" s="99"/>
      <c r="NFR19" s="99"/>
      <c r="NFS19" s="99"/>
      <c r="NFT19" s="99"/>
      <c r="NFU19" s="99"/>
      <c r="NFV19" s="99"/>
      <c r="NFW19" s="99"/>
      <c r="NFX19" s="99"/>
      <c r="NFY19" s="99"/>
      <c r="NFZ19" s="99"/>
      <c r="NGA19" s="99"/>
      <c r="NGB19" s="99"/>
      <c r="NGC19" s="99"/>
      <c r="NGD19" s="99"/>
      <c r="NGE19" s="99"/>
      <c r="NGF19" s="99"/>
      <c r="NGG19" s="99"/>
      <c r="NGH19" s="99"/>
      <c r="NGI19" s="99"/>
      <c r="NGJ19" s="99"/>
      <c r="NGK19" s="99"/>
      <c r="NGL19" s="99"/>
      <c r="NGM19" s="99"/>
      <c r="NGN19" s="99"/>
      <c r="NGO19" s="99"/>
      <c r="NGP19" s="99"/>
      <c r="NGQ19" s="99"/>
      <c r="NGR19" s="99"/>
      <c r="NGS19" s="99"/>
      <c r="NGT19" s="99"/>
      <c r="NGU19" s="99"/>
      <c r="NGV19" s="99"/>
      <c r="NGW19" s="99"/>
      <c r="NGX19" s="99"/>
      <c r="NGY19" s="99"/>
      <c r="NGZ19" s="99"/>
      <c r="NHA19" s="99"/>
      <c r="NHB19" s="99"/>
      <c r="NHC19" s="99"/>
      <c r="NHD19" s="99"/>
      <c r="NHE19" s="99"/>
      <c r="NHF19" s="99"/>
      <c r="NHG19" s="99"/>
      <c r="NHH19" s="99"/>
      <c r="NHI19" s="99"/>
      <c r="NHJ19" s="99"/>
      <c r="NHK19" s="99"/>
      <c r="NHL19" s="99"/>
      <c r="NHM19" s="99"/>
      <c r="NHN19" s="99"/>
      <c r="NHO19" s="99"/>
      <c r="NHP19" s="99"/>
      <c r="NHQ19" s="99"/>
      <c r="NHR19" s="99"/>
      <c r="NHS19" s="99"/>
      <c r="NHT19" s="99"/>
      <c r="NHU19" s="99"/>
      <c r="NHV19" s="99"/>
      <c r="NHW19" s="99"/>
      <c r="NHX19" s="99"/>
      <c r="NHY19" s="99"/>
      <c r="NHZ19" s="99"/>
      <c r="NIA19" s="99"/>
      <c r="NIB19" s="99"/>
      <c r="NIC19" s="99"/>
      <c r="NID19" s="99"/>
      <c r="NIE19" s="99"/>
      <c r="NIF19" s="99"/>
      <c r="NIG19" s="99"/>
      <c r="NIH19" s="99"/>
      <c r="NII19" s="99"/>
      <c r="NIJ19" s="99"/>
      <c r="NIK19" s="99"/>
      <c r="NIL19" s="99"/>
      <c r="NIM19" s="99"/>
      <c r="NIN19" s="99"/>
      <c r="NIO19" s="99"/>
      <c r="NIP19" s="99"/>
      <c r="NIQ19" s="99"/>
      <c r="NIR19" s="99"/>
      <c r="NIS19" s="99"/>
      <c r="NIT19" s="99"/>
      <c r="NIU19" s="99"/>
      <c r="NIV19" s="99"/>
      <c r="NIW19" s="99"/>
      <c r="NIX19" s="99"/>
      <c r="NIY19" s="99"/>
      <c r="NIZ19" s="99"/>
      <c r="NJA19" s="99"/>
      <c r="NJB19" s="99"/>
      <c r="NJC19" s="99"/>
      <c r="NJD19" s="99"/>
      <c r="NJE19" s="99"/>
      <c r="NJF19" s="99"/>
      <c r="NJG19" s="99"/>
      <c r="NJH19" s="99"/>
      <c r="NJI19" s="99"/>
      <c r="NJJ19" s="99"/>
      <c r="NJK19" s="99"/>
      <c r="NJL19" s="99"/>
      <c r="NJM19" s="99"/>
      <c r="NJN19" s="99"/>
      <c r="NJO19" s="99"/>
      <c r="NJP19" s="99"/>
      <c r="NJQ19" s="99"/>
      <c r="NJR19" s="99"/>
      <c r="NJS19" s="99"/>
      <c r="NJT19" s="99"/>
      <c r="NJU19" s="99"/>
      <c r="NJV19" s="99"/>
      <c r="NJW19" s="99"/>
      <c r="NJX19" s="99"/>
      <c r="NJY19" s="99"/>
      <c r="NJZ19" s="99"/>
      <c r="NKA19" s="99"/>
      <c r="NKB19" s="99"/>
      <c r="NKC19" s="99"/>
      <c r="NKD19" s="99"/>
      <c r="NKE19" s="99"/>
      <c r="NKF19" s="99"/>
      <c r="NKG19" s="99"/>
      <c r="NKH19" s="99"/>
      <c r="NKI19" s="99"/>
      <c r="NKJ19" s="99"/>
      <c r="NKK19" s="99"/>
      <c r="NKL19" s="99"/>
      <c r="NKM19" s="99"/>
      <c r="NKN19" s="99"/>
      <c r="NKO19" s="99"/>
      <c r="NKP19" s="99"/>
      <c r="NKQ19" s="99"/>
      <c r="NKR19" s="99"/>
      <c r="NKS19" s="99"/>
      <c r="NKT19" s="99"/>
      <c r="NKU19" s="99"/>
      <c r="NKV19" s="99"/>
      <c r="NKW19" s="99"/>
      <c r="NKX19" s="99"/>
      <c r="NKY19" s="99"/>
      <c r="NKZ19" s="99"/>
      <c r="NLA19" s="99"/>
      <c r="NLB19" s="99"/>
      <c r="NLC19" s="99"/>
      <c r="NLD19" s="99"/>
      <c r="NLE19" s="99"/>
      <c r="NLF19" s="99"/>
      <c r="NLG19" s="99"/>
      <c r="NLH19" s="99"/>
      <c r="NLI19" s="99"/>
      <c r="NLJ19" s="99"/>
      <c r="NLK19" s="99"/>
      <c r="NLL19" s="99"/>
      <c r="NLM19" s="99"/>
      <c r="NLN19" s="99"/>
      <c r="NLO19" s="99"/>
      <c r="NLP19" s="99"/>
      <c r="NLQ19" s="99"/>
      <c r="NLR19" s="99"/>
      <c r="NLS19" s="99"/>
      <c r="NLT19" s="99"/>
      <c r="NLU19" s="99"/>
      <c r="NLV19" s="99"/>
      <c r="NLW19" s="99"/>
      <c r="NLX19" s="99"/>
      <c r="NLY19" s="99"/>
      <c r="NLZ19" s="99"/>
      <c r="NMA19" s="99"/>
      <c r="NMB19" s="99"/>
      <c r="NMC19" s="99"/>
      <c r="NMD19" s="99"/>
      <c r="NME19" s="99"/>
      <c r="NMF19" s="99"/>
      <c r="NMG19" s="99"/>
      <c r="NMH19" s="99"/>
      <c r="NMI19" s="99"/>
      <c r="NMJ19" s="99"/>
      <c r="NMK19" s="99"/>
      <c r="NML19" s="99"/>
      <c r="NMM19" s="99"/>
      <c r="NMN19" s="99"/>
      <c r="NMO19" s="99"/>
      <c r="NMP19" s="99"/>
      <c r="NMQ19" s="99"/>
      <c r="NMR19" s="99"/>
      <c r="NMS19" s="99"/>
      <c r="NMT19" s="99"/>
      <c r="NMU19" s="99"/>
      <c r="NMV19" s="99"/>
      <c r="NMW19" s="99"/>
      <c r="NMX19" s="99"/>
      <c r="NMY19" s="99"/>
      <c r="NMZ19" s="99"/>
      <c r="NNA19" s="99"/>
      <c r="NNB19" s="99"/>
      <c r="NNC19" s="99"/>
      <c r="NND19" s="99"/>
      <c r="NNE19" s="99"/>
      <c r="NNF19" s="99"/>
      <c r="NNG19" s="99"/>
      <c r="NNH19" s="99"/>
      <c r="NNI19" s="99"/>
      <c r="NNJ19" s="99"/>
      <c r="NNK19" s="99"/>
      <c r="NNL19" s="99"/>
      <c r="NNM19" s="99"/>
      <c r="NNN19" s="99"/>
      <c r="NNO19" s="99"/>
      <c r="NNP19" s="99"/>
      <c r="NNQ19" s="99"/>
      <c r="NNR19" s="99"/>
      <c r="NNS19" s="99"/>
      <c r="NNT19" s="99"/>
      <c r="NNU19" s="99"/>
      <c r="NNV19" s="99"/>
      <c r="NNW19" s="99"/>
      <c r="NNX19" s="99"/>
      <c r="NNY19" s="99"/>
      <c r="NNZ19" s="99"/>
      <c r="NOA19" s="99"/>
      <c r="NOB19" s="99"/>
      <c r="NOC19" s="99"/>
      <c r="NOD19" s="99"/>
      <c r="NOE19" s="99"/>
      <c r="NOF19" s="99"/>
      <c r="NOG19" s="99"/>
      <c r="NOH19" s="99"/>
      <c r="NOI19" s="99"/>
      <c r="NOJ19" s="99"/>
      <c r="NOK19" s="99"/>
      <c r="NOL19" s="99"/>
      <c r="NOM19" s="99"/>
      <c r="NON19" s="99"/>
      <c r="NOO19" s="99"/>
      <c r="NOP19" s="99"/>
      <c r="NOQ19" s="99"/>
      <c r="NOR19" s="99"/>
      <c r="NOS19" s="99"/>
      <c r="NOT19" s="99"/>
      <c r="NOU19" s="99"/>
      <c r="NOV19" s="99"/>
      <c r="NOW19" s="99"/>
      <c r="NOX19" s="99"/>
      <c r="NOY19" s="99"/>
      <c r="NOZ19" s="99"/>
      <c r="NPA19" s="99"/>
      <c r="NPB19" s="99"/>
      <c r="NPC19" s="99"/>
      <c r="NPD19" s="99"/>
      <c r="NPE19" s="99"/>
      <c r="NPF19" s="99"/>
      <c r="NPG19" s="99"/>
      <c r="NPH19" s="99"/>
      <c r="NPI19" s="99"/>
      <c r="NPJ19" s="99"/>
      <c r="NPK19" s="99"/>
      <c r="NPL19" s="99"/>
      <c r="NPM19" s="99"/>
      <c r="NPN19" s="99"/>
      <c r="NPO19" s="99"/>
      <c r="NPP19" s="99"/>
      <c r="NPQ19" s="99"/>
      <c r="NPR19" s="99"/>
      <c r="NPS19" s="99"/>
      <c r="NPT19" s="99"/>
      <c r="NPU19" s="99"/>
      <c r="NPV19" s="99"/>
      <c r="NPW19" s="99"/>
      <c r="NPX19" s="99"/>
      <c r="NPY19" s="99"/>
      <c r="NPZ19" s="99"/>
      <c r="NQA19" s="99"/>
      <c r="NQB19" s="99"/>
      <c r="NQC19" s="99"/>
      <c r="NQD19" s="99"/>
      <c r="NQE19" s="99"/>
      <c r="NQF19" s="99"/>
      <c r="NQG19" s="99"/>
      <c r="NQH19" s="99"/>
      <c r="NQI19" s="99"/>
      <c r="NQJ19" s="99"/>
      <c r="NQK19" s="99"/>
      <c r="NQL19" s="99"/>
      <c r="NQM19" s="99"/>
      <c r="NQN19" s="99"/>
      <c r="NQO19" s="99"/>
      <c r="NQP19" s="99"/>
      <c r="NQQ19" s="99"/>
      <c r="NQR19" s="99"/>
      <c r="NQS19" s="99"/>
      <c r="NQT19" s="99"/>
      <c r="NQU19" s="99"/>
      <c r="NQV19" s="99"/>
      <c r="NQW19" s="99"/>
      <c r="NQX19" s="99"/>
      <c r="NQY19" s="99"/>
      <c r="NQZ19" s="99"/>
      <c r="NRA19" s="99"/>
      <c r="NRB19" s="99"/>
      <c r="NRC19" s="99"/>
      <c r="NRD19" s="99"/>
      <c r="NRE19" s="99"/>
      <c r="NRF19" s="99"/>
      <c r="NRG19" s="99"/>
      <c r="NRH19" s="99"/>
      <c r="NRI19" s="99"/>
      <c r="NRJ19" s="99"/>
      <c r="NRK19" s="99"/>
      <c r="NRL19" s="99"/>
      <c r="NRM19" s="99"/>
      <c r="NRN19" s="99"/>
      <c r="NRO19" s="99"/>
      <c r="NRP19" s="99"/>
      <c r="NRQ19" s="99"/>
      <c r="NRR19" s="99"/>
      <c r="NRS19" s="99"/>
      <c r="NRT19" s="99"/>
      <c r="NRU19" s="99"/>
      <c r="NRV19" s="99"/>
      <c r="NRW19" s="99"/>
      <c r="NRX19" s="99"/>
      <c r="NRY19" s="99"/>
      <c r="NRZ19" s="99"/>
      <c r="NSA19" s="99"/>
      <c r="NSB19" s="99"/>
      <c r="NSC19" s="99"/>
      <c r="NSD19" s="99"/>
      <c r="NSE19" s="99"/>
      <c r="NSF19" s="99"/>
      <c r="NSG19" s="99"/>
      <c r="NSH19" s="99"/>
      <c r="NSI19" s="99"/>
      <c r="NSJ19" s="99"/>
      <c r="NSK19" s="99"/>
      <c r="NSL19" s="99"/>
      <c r="NSM19" s="99"/>
      <c r="NSN19" s="99"/>
      <c r="NSO19" s="99"/>
      <c r="NSP19" s="99"/>
      <c r="NSQ19" s="99"/>
      <c r="NSR19" s="99"/>
      <c r="NSS19" s="99"/>
      <c r="NST19" s="99"/>
      <c r="NSU19" s="99"/>
      <c r="NSV19" s="99"/>
      <c r="NSW19" s="99"/>
      <c r="NSX19" s="99"/>
      <c r="NSY19" s="99"/>
      <c r="NSZ19" s="99"/>
      <c r="NTA19" s="99"/>
      <c r="NTB19" s="99"/>
      <c r="NTC19" s="99"/>
      <c r="NTD19" s="99"/>
      <c r="NTE19" s="99"/>
      <c r="NTF19" s="99"/>
      <c r="NTG19" s="99"/>
      <c r="NTH19" s="99"/>
      <c r="NTI19" s="99"/>
      <c r="NTJ19" s="99"/>
      <c r="NTK19" s="99"/>
      <c r="NTL19" s="99"/>
      <c r="NTM19" s="99"/>
      <c r="NTN19" s="99"/>
      <c r="NTO19" s="99"/>
      <c r="NTP19" s="99"/>
      <c r="NTQ19" s="99"/>
      <c r="NTR19" s="99"/>
      <c r="NTS19" s="99"/>
      <c r="NTT19" s="99"/>
      <c r="NTU19" s="99"/>
      <c r="NTV19" s="99"/>
      <c r="NTW19" s="99"/>
      <c r="NTX19" s="99"/>
      <c r="NTY19" s="99"/>
      <c r="NTZ19" s="99"/>
      <c r="NUA19" s="99"/>
      <c r="NUB19" s="99"/>
      <c r="NUC19" s="99"/>
      <c r="NUD19" s="99"/>
      <c r="NUE19" s="99"/>
      <c r="NUF19" s="99"/>
      <c r="NUG19" s="99"/>
      <c r="NUH19" s="99"/>
      <c r="NUI19" s="99"/>
      <c r="NUJ19" s="99"/>
      <c r="NUK19" s="99"/>
      <c r="NUL19" s="99"/>
      <c r="NUM19" s="99"/>
      <c r="NUN19" s="99"/>
      <c r="NUO19" s="99"/>
      <c r="NUP19" s="99"/>
      <c r="NUQ19" s="99"/>
      <c r="NUR19" s="99"/>
      <c r="NUS19" s="99"/>
      <c r="NUT19" s="99"/>
      <c r="NUU19" s="99"/>
      <c r="NUV19" s="99"/>
      <c r="NUW19" s="99"/>
      <c r="NUX19" s="99"/>
      <c r="NUY19" s="99"/>
      <c r="NUZ19" s="99"/>
      <c r="NVA19" s="99"/>
      <c r="NVB19" s="99"/>
      <c r="NVC19" s="99"/>
      <c r="NVD19" s="99"/>
      <c r="NVE19" s="99"/>
      <c r="NVF19" s="99"/>
      <c r="NVG19" s="99"/>
      <c r="NVH19" s="99"/>
      <c r="NVI19" s="99"/>
      <c r="NVJ19" s="99"/>
      <c r="NVK19" s="99"/>
      <c r="NVL19" s="99"/>
      <c r="NVM19" s="99"/>
      <c r="NVN19" s="99"/>
      <c r="NVO19" s="99"/>
      <c r="NVP19" s="99"/>
      <c r="NVQ19" s="99"/>
      <c r="NVR19" s="99"/>
      <c r="NVS19" s="99"/>
      <c r="NVT19" s="99"/>
      <c r="NVU19" s="99"/>
      <c r="NVV19" s="99"/>
      <c r="NVW19" s="99"/>
      <c r="NVX19" s="99"/>
      <c r="NVY19" s="99"/>
      <c r="NVZ19" s="99"/>
      <c r="NWA19" s="99"/>
      <c r="NWB19" s="99"/>
      <c r="NWC19" s="99"/>
      <c r="NWD19" s="99"/>
      <c r="NWE19" s="99"/>
      <c r="NWF19" s="99"/>
      <c r="NWG19" s="99"/>
      <c r="NWH19" s="99"/>
      <c r="NWI19" s="99"/>
      <c r="NWJ19" s="99"/>
      <c r="NWK19" s="99"/>
      <c r="NWL19" s="99"/>
      <c r="NWM19" s="99"/>
      <c r="NWN19" s="99"/>
      <c r="NWO19" s="99"/>
      <c r="NWP19" s="99"/>
      <c r="NWQ19" s="99"/>
      <c r="NWR19" s="99"/>
      <c r="NWS19" s="99"/>
      <c r="NWT19" s="99"/>
      <c r="NWU19" s="99"/>
      <c r="NWV19" s="99"/>
      <c r="NWW19" s="99"/>
      <c r="NWX19" s="99"/>
      <c r="NWY19" s="99"/>
      <c r="NWZ19" s="99"/>
      <c r="NXA19" s="99"/>
      <c r="NXB19" s="99"/>
      <c r="NXC19" s="99"/>
      <c r="NXD19" s="99"/>
      <c r="NXE19" s="99"/>
      <c r="NXF19" s="99"/>
      <c r="NXG19" s="99"/>
      <c r="NXH19" s="99"/>
      <c r="NXI19" s="99"/>
      <c r="NXJ19" s="99"/>
      <c r="NXK19" s="99"/>
      <c r="NXL19" s="99"/>
      <c r="NXM19" s="99"/>
      <c r="NXN19" s="99"/>
      <c r="NXO19" s="99"/>
      <c r="NXP19" s="99"/>
      <c r="NXQ19" s="99"/>
      <c r="NXR19" s="99"/>
      <c r="NXS19" s="99"/>
      <c r="NXT19" s="99"/>
      <c r="NXU19" s="99"/>
      <c r="NXV19" s="99"/>
      <c r="NXW19" s="99"/>
      <c r="NXX19" s="99"/>
      <c r="NXY19" s="99"/>
      <c r="NXZ19" s="99"/>
      <c r="NYA19" s="99"/>
      <c r="NYB19" s="99"/>
      <c r="NYC19" s="99"/>
      <c r="NYD19" s="99"/>
      <c r="NYE19" s="99"/>
      <c r="NYF19" s="99"/>
      <c r="NYG19" s="99"/>
      <c r="NYH19" s="99"/>
      <c r="NYI19" s="99"/>
      <c r="NYJ19" s="99"/>
      <c r="NYK19" s="99"/>
      <c r="NYL19" s="99"/>
      <c r="NYM19" s="99"/>
      <c r="NYN19" s="99"/>
      <c r="NYO19" s="99"/>
      <c r="NYP19" s="99"/>
      <c r="NYQ19" s="99"/>
      <c r="NYR19" s="99"/>
      <c r="NYS19" s="99"/>
      <c r="NYT19" s="99"/>
      <c r="NYU19" s="99"/>
      <c r="NYV19" s="99"/>
      <c r="NYW19" s="99"/>
      <c r="NYX19" s="99"/>
      <c r="NYY19" s="99"/>
      <c r="NYZ19" s="99"/>
      <c r="NZA19" s="99"/>
      <c r="NZB19" s="99"/>
      <c r="NZC19" s="99"/>
      <c r="NZD19" s="99"/>
      <c r="NZE19" s="99"/>
      <c r="NZF19" s="99"/>
      <c r="NZG19" s="99"/>
      <c r="NZH19" s="99"/>
      <c r="NZI19" s="99"/>
      <c r="NZJ19" s="99"/>
      <c r="NZK19" s="99"/>
      <c r="NZL19" s="99"/>
      <c r="NZM19" s="99"/>
      <c r="NZN19" s="99"/>
      <c r="NZO19" s="99"/>
      <c r="NZP19" s="99"/>
      <c r="NZQ19" s="99"/>
      <c r="NZR19" s="99"/>
      <c r="NZS19" s="99"/>
      <c r="NZT19" s="99"/>
      <c r="NZU19" s="99"/>
      <c r="NZV19" s="99"/>
      <c r="NZW19" s="99"/>
      <c r="NZX19" s="99"/>
      <c r="NZY19" s="99"/>
      <c r="NZZ19" s="99"/>
      <c r="OAA19" s="99"/>
      <c r="OAB19" s="99"/>
      <c r="OAC19" s="99"/>
      <c r="OAD19" s="99"/>
      <c r="OAE19" s="99"/>
      <c r="OAF19" s="99"/>
      <c r="OAG19" s="99"/>
      <c r="OAH19" s="99"/>
      <c r="OAI19" s="99"/>
      <c r="OAJ19" s="99"/>
      <c r="OAK19" s="99"/>
      <c r="OAL19" s="99"/>
      <c r="OAM19" s="99"/>
      <c r="OAN19" s="99"/>
      <c r="OAO19" s="99"/>
      <c r="OAP19" s="99"/>
      <c r="OAQ19" s="99"/>
      <c r="OAR19" s="99"/>
      <c r="OAS19" s="99"/>
      <c r="OAT19" s="99"/>
      <c r="OAU19" s="99"/>
      <c r="OAV19" s="99"/>
      <c r="OAW19" s="99"/>
      <c r="OAX19" s="99"/>
      <c r="OAY19" s="99"/>
      <c r="OAZ19" s="99"/>
      <c r="OBA19" s="99"/>
      <c r="OBB19" s="99"/>
      <c r="OBC19" s="99"/>
      <c r="OBD19" s="99"/>
      <c r="OBE19" s="99"/>
      <c r="OBF19" s="99"/>
      <c r="OBG19" s="99"/>
      <c r="OBH19" s="99"/>
      <c r="OBI19" s="99"/>
      <c r="OBJ19" s="99"/>
      <c r="OBK19" s="99"/>
      <c r="OBL19" s="99"/>
      <c r="OBM19" s="99"/>
      <c r="OBN19" s="99"/>
      <c r="OBO19" s="99"/>
      <c r="OBP19" s="99"/>
      <c r="OBQ19" s="99"/>
      <c r="OBR19" s="99"/>
      <c r="OBS19" s="99"/>
      <c r="OBT19" s="99"/>
      <c r="OBU19" s="99"/>
      <c r="OBV19" s="99"/>
      <c r="OBW19" s="99"/>
      <c r="OBX19" s="99"/>
      <c r="OBY19" s="99"/>
      <c r="OBZ19" s="99"/>
      <c r="OCA19" s="99"/>
      <c r="OCB19" s="99"/>
      <c r="OCC19" s="99"/>
      <c r="OCD19" s="99"/>
      <c r="OCE19" s="99"/>
      <c r="OCF19" s="99"/>
      <c r="OCG19" s="99"/>
      <c r="OCH19" s="99"/>
      <c r="OCI19" s="99"/>
      <c r="OCJ19" s="99"/>
      <c r="OCK19" s="99"/>
      <c r="OCL19" s="99"/>
      <c r="OCM19" s="99"/>
      <c r="OCN19" s="99"/>
      <c r="OCO19" s="99"/>
      <c r="OCP19" s="99"/>
      <c r="OCQ19" s="99"/>
      <c r="OCR19" s="99"/>
      <c r="OCS19" s="99"/>
      <c r="OCT19" s="99"/>
      <c r="OCU19" s="99"/>
      <c r="OCV19" s="99"/>
      <c r="OCW19" s="99"/>
      <c r="OCX19" s="99"/>
      <c r="OCY19" s="99"/>
      <c r="OCZ19" s="99"/>
      <c r="ODA19" s="99"/>
      <c r="ODB19" s="99"/>
      <c r="ODC19" s="99"/>
      <c r="ODD19" s="99"/>
      <c r="ODE19" s="99"/>
      <c r="ODF19" s="99"/>
      <c r="ODG19" s="99"/>
      <c r="ODH19" s="99"/>
      <c r="ODI19" s="99"/>
      <c r="ODJ19" s="99"/>
      <c r="ODK19" s="99"/>
      <c r="ODL19" s="99"/>
      <c r="ODM19" s="99"/>
      <c r="ODN19" s="99"/>
      <c r="ODO19" s="99"/>
      <c r="ODP19" s="99"/>
      <c r="ODQ19" s="99"/>
      <c r="ODR19" s="99"/>
      <c r="ODS19" s="99"/>
      <c r="ODT19" s="99"/>
      <c r="ODU19" s="99"/>
      <c r="ODV19" s="99"/>
      <c r="ODW19" s="99"/>
      <c r="ODX19" s="99"/>
      <c r="ODY19" s="99"/>
      <c r="ODZ19" s="99"/>
      <c r="OEA19" s="99"/>
      <c r="OEB19" s="99"/>
      <c r="OEC19" s="99"/>
      <c r="OED19" s="99"/>
      <c r="OEE19" s="99"/>
      <c r="OEF19" s="99"/>
      <c r="OEG19" s="99"/>
      <c r="OEH19" s="99"/>
      <c r="OEI19" s="99"/>
      <c r="OEJ19" s="99"/>
      <c r="OEK19" s="99"/>
      <c r="OEL19" s="99"/>
      <c r="OEM19" s="99"/>
      <c r="OEN19" s="99"/>
      <c r="OEO19" s="99"/>
      <c r="OEP19" s="99"/>
      <c r="OEQ19" s="99"/>
      <c r="OER19" s="99"/>
      <c r="OES19" s="99"/>
      <c r="OET19" s="99"/>
      <c r="OEU19" s="99"/>
      <c r="OEV19" s="99"/>
      <c r="OEW19" s="99"/>
      <c r="OEX19" s="99"/>
      <c r="OEY19" s="99"/>
      <c r="OEZ19" s="99"/>
      <c r="OFA19" s="99"/>
      <c r="OFB19" s="99"/>
      <c r="OFC19" s="99"/>
      <c r="OFD19" s="99"/>
      <c r="OFE19" s="99"/>
      <c r="OFF19" s="99"/>
      <c r="OFG19" s="99"/>
      <c r="OFH19" s="99"/>
      <c r="OFI19" s="99"/>
      <c r="OFJ19" s="99"/>
      <c r="OFK19" s="99"/>
      <c r="OFL19" s="99"/>
      <c r="OFM19" s="99"/>
      <c r="OFN19" s="99"/>
      <c r="OFO19" s="99"/>
      <c r="OFP19" s="99"/>
      <c r="OFQ19" s="99"/>
      <c r="OFR19" s="99"/>
      <c r="OFS19" s="99"/>
      <c r="OFT19" s="99"/>
      <c r="OFU19" s="99"/>
      <c r="OFV19" s="99"/>
      <c r="OFW19" s="99"/>
      <c r="OFX19" s="99"/>
      <c r="OFY19" s="99"/>
      <c r="OFZ19" s="99"/>
      <c r="OGA19" s="99"/>
      <c r="OGB19" s="99"/>
      <c r="OGC19" s="99"/>
      <c r="OGD19" s="99"/>
      <c r="OGE19" s="99"/>
      <c r="OGF19" s="99"/>
      <c r="OGG19" s="99"/>
      <c r="OGH19" s="99"/>
      <c r="OGI19" s="99"/>
      <c r="OGJ19" s="99"/>
      <c r="OGK19" s="99"/>
      <c r="OGL19" s="99"/>
      <c r="OGM19" s="99"/>
      <c r="OGN19" s="99"/>
      <c r="OGO19" s="99"/>
      <c r="OGP19" s="99"/>
      <c r="OGQ19" s="99"/>
      <c r="OGR19" s="99"/>
      <c r="OGS19" s="99"/>
      <c r="OGT19" s="99"/>
      <c r="OGU19" s="99"/>
      <c r="OGV19" s="99"/>
      <c r="OGW19" s="99"/>
      <c r="OGX19" s="99"/>
      <c r="OGY19" s="99"/>
      <c r="OGZ19" s="99"/>
      <c r="OHA19" s="99"/>
      <c r="OHB19" s="99"/>
      <c r="OHC19" s="99"/>
      <c r="OHD19" s="99"/>
      <c r="OHE19" s="99"/>
      <c r="OHF19" s="99"/>
      <c r="OHG19" s="99"/>
      <c r="OHH19" s="99"/>
      <c r="OHI19" s="99"/>
      <c r="OHJ19" s="99"/>
      <c r="OHK19" s="99"/>
      <c r="OHL19" s="99"/>
      <c r="OHM19" s="99"/>
      <c r="OHN19" s="99"/>
      <c r="OHO19" s="99"/>
      <c r="OHP19" s="99"/>
      <c r="OHQ19" s="99"/>
      <c r="OHR19" s="99"/>
      <c r="OHS19" s="99"/>
      <c r="OHT19" s="99"/>
      <c r="OHU19" s="99"/>
      <c r="OHV19" s="99"/>
      <c r="OHW19" s="99"/>
      <c r="OHX19" s="99"/>
      <c r="OHY19" s="99"/>
      <c r="OHZ19" s="99"/>
      <c r="OIA19" s="99"/>
      <c r="OIB19" s="99"/>
      <c r="OIC19" s="99"/>
      <c r="OID19" s="99"/>
      <c r="OIE19" s="99"/>
      <c r="OIF19" s="99"/>
      <c r="OIG19" s="99"/>
      <c r="OIH19" s="99"/>
      <c r="OII19" s="99"/>
      <c r="OIJ19" s="99"/>
      <c r="OIK19" s="99"/>
      <c r="OIL19" s="99"/>
      <c r="OIM19" s="99"/>
      <c r="OIN19" s="99"/>
      <c r="OIO19" s="99"/>
      <c r="OIP19" s="99"/>
      <c r="OIQ19" s="99"/>
      <c r="OIR19" s="99"/>
      <c r="OIS19" s="99"/>
      <c r="OIT19" s="99"/>
      <c r="OIU19" s="99"/>
      <c r="OIV19" s="99"/>
      <c r="OIW19" s="99"/>
      <c r="OIX19" s="99"/>
      <c r="OIY19" s="99"/>
      <c r="OIZ19" s="99"/>
      <c r="OJA19" s="99"/>
      <c r="OJB19" s="99"/>
      <c r="OJC19" s="99"/>
      <c r="OJD19" s="99"/>
      <c r="OJE19" s="99"/>
      <c r="OJF19" s="99"/>
      <c r="OJG19" s="99"/>
      <c r="OJH19" s="99"/>
      <c r="OJI19" s="99"/>
      <c r="OJJ19" s="99"/>
      <c r="OJK19" s="99"/>
      <c r="OJL19" s="99"/>
      <c r="OJM19" s="99"/>
      <c r="OJN19" s="99"/>
      <c r="OJO19" s="99"/>
      <c r="OJP19" s="99"/>
      <c r="OJQ19" s="99"/>
      <c r="OJR19" s="99"/>
      <c r="OJS19" s="99"/>
      <c r="OJT19" s="99"/>
      <c r="OJU19" s="99"/>
      <c r="OJV19" s="99"/>
      <c r="OJW19" s="99"/>
      <c r="OJX19" s="99"/>
      <c r="OJY19" s="99"/>
      <c r="OJZ19" s="99"/>
      <c r="OKA19" s="99"/>
      <c r="OKB19" s="99"/>
      <c r="OKC19" s="99"/>
      <c r="OKD19" s="99"/>
      <c r="OKE19" s="99"/>
      <c r="OKF19" s="99"/>
      <c r="OKG19" s="99"/>
      <c r="OKH19" s="99"/>
      <c r="OKI19" s="99"/>
      <c r="OKJ19" s="99"/>
      <c r="OKK19" s="99"/>
      <c r="OKL19" s="99"/>
      <c r="OKM19" s="99"/>
      <c r="OKN19" s="99"/>
      <c r="OKO19" s="99"/>
      <c r="OKP19" s="99"/>
      <c r="OKQ19" s="99"/>
      <c r="OKR19" s="99"/>
      <c r="OKS19" s="99"/>
      <c r="OKT19" s="99"/>
      <c r="OKU19" s="99"/>
      <c r="OKV19" s="99"/>
      <c r="OKW19" s="99"/>
      <c r="OKX19" s="99"/>
      <c r="OKY19" s="99"/>
      <c r="OKZ19" s="99"/>
      <c r="OLA19" s="99"/>
      <c r="OLB19" s="99"/>
      <c r="OLC19" s="99"/>
      <c r="OLD19" s="99"/>
      <c r="OLE19" s="99"/>
      <c r="OLF19" s="99"/>
      <c r="OLG19" s="99"/>
      <c r="OLH19" s="99"/>
      <c r="OLI19" s="99"/>
      <c r="OLJ19" s="99"/>
      <c r="OLK19" s="99"/>
      <c r="OLL19" s="99"/>
      <c r="OLM19" s="99"/>
      <c r="OLN19" s="99"/>
      <c r="OLO19" s="99"/>
      <c r="OLP19" s="99"/>
      <c r="OLQ19" s="99"/>
      <c r="OLR19" s="99"/>
      <c r="OLS19" s="99"/>
      <c r="OLT19" s="99"/>
      <c r="OLU19" s="99"/>
      <c r="OLV19" s="99"/>
      <c r="OLW19" s="99"/>
      <c r="OLX19" s="99"/>
      <c r="OLY19" s="99"/>
      <c r="OLZ19" s="99"/>
      <c r="OMA19" s="99"/>
      <c r="OMB19" s="99"/>
      <c r="OMC19" s="99"/>
      <c r="OMD19" s="99"/>
      <c r="OME19" s="99"/>
      <c r="OMF19" s="99"/>
      <c r="OMG19" s="99"/>
      <c r="OMH19" s="99"/>
      <c r="OMI19" s="99"/>
      <c r="OMJ19" s="99"/>
      <c r="OMK19" s="99"/>
      <c r="OML19" s="99"/>
      <c r="OMM19" s="99"/>
      <c r="OMN19" s="99"/>
      <c r="OMO19" s="99"/>
      <c r="OMP19" s="99"/>
      <c r="OMQ19" s="99"/>
      <c r="OMR19" s="99"/>
      <c r="OMS19" s="99"/>
      <c r="OMT19" s="99"/>
      <c r="OMU19" s="99"/>
      <c r="OMV19" s="99"/>
      <c r="OMW19" s="99"/>
      <c r="OMX19" s="99"/>
      <c r="OMY19" s="99"/>
      <c r="OMZ19" s="99"/>
      <c r="ONA19" s="99"/>
      <c r="ONB19" s="99"/>
      <c r="ONC19" s="99"/>
      <c r="OND19" s="99"/>
      <c r="ONE19" s="99"/>
      <c r="ONF19" s="99"/>
      <c r="ONG19" s="99"/>
      <c r="ONH19" s="99"/>
      <c r="ONI19" s="99"/>
      <c r="ONJ19" s="99"/>
      <c r="ONK19" s="99"/>
      <c r="ONL19" s="99"/>
      <c r="ONM19" s="99"/>
      <c r="ONN19" s="99"/>
      <c r="ONO19" s="99"/>
      <c r="ONP19" s="99"/>
      <c r="ONQ19" s="99"/>
      <c r="ONR19" s="99"/>
      <c r="ONS19" s="99"/>
      <c r="ONT19" s="99"/>
      <c r="ONU19" s="99"/>
      <c r="ONV19" s="99"/>
      <c r="ONW19" s="99"/>
      <c r="ONX19" s="99"/>
      <c r="ONY19" s="99"/>
      <c r="ONZ19" s="99"/>
      <c r="OOA19" s="99"/>
      <c r="OOB19" s="99"/>
      <c r="OOC19" s="99"/>
      <c r="OOD19" s="99"/>
      <c r="OOE19" s="99"/>
      <c r="OOF19" s="99"/>
      <c r="OOG19" s="99"/>
      <c r="OOH19" s="99"/>
      <c r="OOI19" s="99"/>
      <c r="OOJ19" s="99"/>
      <c r="OOK19" s="99"/>
      <c r="OOL19" s="99"/>
      <c r="OOM19" s="99"/>
      <c r="OON19" s="99"/>
      <c r="OOO19" s="99"/>
      <c r="OOP19" s="99"/>
      <c r="OOQ19" s="99"/>
      <c r="OOR19" s="99"/>
      <c r="OOS19" s="99"/>
      <c r="OOT19" s="99"/>
      <c r="OOU19" s="99"/>
      <c r="OOV19" s="99"/>
      <c r="OOW19" s="99"/>
      <c r="OOX19" s="99"/>
      <c r="OOY19" s="99"/>
      <c r="OOZ19" s="99"/>
      <c r="OPA19" s="99"/>
      <c r="OPB19" s="99"/>
      <c r="OPC19" s="99"/>
      <c r="OPD19" s="99"/>
      <c r="OPE19" s="99"/>
      <c r="OPF19" s="99"/>
      <c r="OPG19" s="99"/>
      <c r="OPH19" s="99"/>
      <c r="OPI19" s="99"/>
      <c r="OPJ19" s="99"/>
      <c r="OPK19" s="99"/>
      <c r="OPL19" s="99"/>
      <c r="OPM19" s="99"/>
      <c r="OPN19" s="99"/>
      <c r="OPO19" s="99"/>
      <c r="OPP19" s="99"/>
      <c r="OPQ19" s="99"/>
      <c r="OPR19" s="99"/>
      <c r="OPS19" s="99"/>
      <c r="OPT19" s="99"/>
      <c r="OPU19" s="99"/>
      <c r="OPV19" s="99"/>
      <c r="OPW19" s="99"/>
      <c r="OPX19" s="99"/>
      <c r="OPY19" s="99"/>
      <c r="OPZ19" s="99"/>
      <c r="OQA19" s="99"/>
      <c r="OQB19" s="99"/>
      <c r="OQC19" s="99"/>
      <c r="OQD19" s="99"/>
      <c r="OQE19" s="99"/>
      <c r="OQF19" s="99"/>
      <c r="OQG19" s="99"/>
      <c r="OQH19" s="99"/>
      <c r="OQI19" s="99"/>
      <c r="OQJ19" s="99"/>
      <c r="OQK19" s="99"/>
      <c r="OQL19" s="99"/>
      <c r="OQM19" s="99"/>
      <c r="OQN19" s="99"/>
      <c r="OQO19" s="99"/>
      <c r="OQP19" s="99"/>
      <c r="OQQ19" s="99"/>
      <c r="OQR19" s="99"/>
      <c r="OQS19" s="99"/>
      <c r="OQT19" s="99"/>
      <c r="OQU19" s="99"/>
      <c r="OQV19" s="99"/>
      <c r="OQW19" s="99"/>
      <c r="OQX19" s="99"/>
      <c r="OQY19" s="99"/>
      <c r="OQZ19" s="99"/>
      <c r="ORA19" s="99"/>
      <c r="ORB19" s="99"/>
      <c r="ORC19" s="99"/>
      <c r="ORD19" s="99"/>
      <c r="ORE19" s="99"/>
      <c r="ORF19" s="99"/>
      <c r="ORG19" s="99"/>
      <c r="ORH19" s="99"/>
      <c r="ORI19" s="99"/>
      <c r="ORJ19" s="99"/>
      <c r="ORK19" s="99"/>
      <c r="ORL19" s="99"/>
      <c r="ORM19" s="99"/>
      <c r="ORN19" s="99"/>
      <c r="ORO19" s="99"/>
      <c r="ORP19" s="99"/>
      <c r="ORQ19" s="99"/>
      <c r="ORR19" s="99"/>
      <c r="ORS19" s="99"/>
      <c r="ORT19" s="99"/>
      <c r="ORU19" s="99"/>
      <c r="ORV19" s="99"/>
      <c r="ORW19" s="99"/>
      <c r="ORX19" s="99"/>
      <c r="ORY19" s="99"/>
      <c r="ORZ19" s="99"/>
      <c r="OSA19" s="99"/>
      <c r="OSB19" s="99"/>
      <c r="OSC19" s="99"/>
      <c r="OSD19" s="99"/>
      <c r="OSE19" s="99"/>
      <c r="OSF19" s="99"/>
      <c r="OSG19" s="99"/>
      <c r="OSH19" s="99"/>
      <c r="OSI19" s="99"/>
      <c r="OSJ19" s="99"/>
      <c r="OSK19" s="99"/>
      <c r="OSL19" s="99"/>
      <c r="OSM19" s="99"/>
      <c r="OSN19" s="99"/>
      <c r="OSO19" s="99"/>
      <c r="OSP19" s="99"/>
      <c r="OSQ19" s="99"/>
      <c r="OSR19" s="99"/>
      <c r="OSS19" s="99"/>
      <c r="OST19" s="99"/>
      <c r="OSU19" s="99"/>
      <c r="OSV19" s="99"/>
      <c r="OSW19" s="99"/>
      <c r="OSX19" s="99"/>
      <c r="OSY19" s="99"/>
      <c r="OSZ19" s="99"/>
      <c r="OTA19" s="99"/>
      <c r="OTB19" s="99"/>
      <c r="OTC19" s="99"/>
      <c r="OTD19" s="99"/>
      <c r="OTE19" s="99"/>
      <c r="OTF19" s="99"/>
      <c r="OTG19" s="99"/>
      <c r="OTH19" s="99"/>
      <c r="OTI19" s="99"/>
      <c r="OTJ19" s="99"/>
      <c r="OTK19" s="99"/>
      <c r="OTL19" s="99"/>
      <c r="OTM19" s="99"/>
      <c r="OTN19" s="99"/>
      <c r="OTO19" s="99"/>
      <c r="OTP19" s="99"/>
      <c r="OTQ19" s="99"/>
      <c r="OTR19" s="99"/>
      <c r="OTS19" s="99"/>
      <c r="OTT19" s="99"/>
      <c r="OTU19" s="99"/>
      <c r="OTV19" s="99"/>
      <c r="OTW19" s="99"/>
      <c r="OTX19" s="99"/>
      <c r="OTY19" s="99"/>
      <c r="OTZ19" s="99"/>
      <c r="OUA19" s="99"/>
      <c r="OUB19" s="99"/>
      <c r="OUC19" s="99"/>
      <c r="OUD19" s="99"/>
      <c r="OUE19" s="99"/>
      <c r="OUF19" s="99"/>
      <c r="OUG19" s="99"/>
      <c r="OUH19" s="99"/>
      <c r="OUI19" s="99"/>
      <c r="OUJ19" s="99"/>
      <c r="OUK19" s="99"/>
      <c r="OUL19" s="99"/>
      <c r="OUM19" s="99"/>
      <c r="OUN19" s="99"/>
      <c r="OUO19" s="99"/>
      <c r="OUP19" s="99"/>
      <c r="OUQ19" s="99"/>
      <c r="OUR19" s="99"/>
      <c r="OUS19" s="99"/>
      <c r="OUT19" s="99"/>
      <c r="OUU19" s="99"/>
      <c r="OUV19" s="99"/>
      <c r="OUW19" s="99"/>
      <c r="OUX19" s="99"/>
      <c r="OUY19" s="99"/>
      <c r="OUZ19" s="99"/>
      <c r="OVA19" s="99"/>
      <c r="OVB19" s="99"/>
      <c r="OVC19" s="99"/>
      <c r="OVD19" s="99"/>
      <c r="OVE19" s="99"/>
      <c r="OVF19" s="99"/>
      <c r="OVG19" s="99"/>
      <c r="OVH19" s="99"/>
      <c r="OVI19" s="99"/>
      <c r="OVJ19" s="99"/>
      <c r="OVK19" s="99"/>
      <c r="OVL19" s="99"/>
      <c r="OVM19" s="99"/>
      <c r="OVN19" s="99"/>
      <c r="OVO19" s="99"/>
      <c r="OVP19" s="99"/>
      <c r="OVQ19" s="99"/>
      <c r="OVR19" s="99"/>
      <c r="OVS19" s="99"/>
      <c r="OVT19" s="99"/>
      <c r="OVU19" s="99"/>
      <c r="OVV19" s="99"/>
      <c r="OVW19" s="99"/>
      <c r="OVX19" s="99"/>
      <c r="OVY19" s="99"/>
      <c r="OVZ19" s="99"/>
      <c r="OWA19" s="99"/>
      <c r="OWB19" s="99"/>
      <c r="OWC19" s="99"/>
      <c r="OWD19" s="99"/>
      <c r="OWE19" s="99"/>
      <c r="OWF19" s="99"/>
      <c r="OWG19" s="99"/>
      <c r="OWH19" s="99"/>
      <c r="OWI19" s="99"/>
      <c r="OWJ19" s="99"/>
      <c r="OWK19" s="99"/>
      <c r="OWL19" s="99"/>
      <c r="OWM19" s="99"/>
      <c r="OWN19" s="99"/>
      <c r="OWO19" s="99"/>
      <c r="OWP19" s="99"/>
      <c r="OWQ19" s="99"/>
      <c r="OWR19" s="99"/>
      <c r="OWS19" s="99"/>
      <c r="OWT19" s="99"/>
      <c r="OWU19" s="99"/>
      <c r="OWV19" s="99"/>
      <c r="OWW19" s="99"/>
      <c r="OWX19" s="99"/>
      <c r="OWY19" s="99"/>
      <c r="OWZ19" s="99"/>
      <c r="OXA19" s="99"/>
      <c r="OXB19" s="99"/>
      <c r="OXC19" s="99"/>
      <c r="OXD19" s="99"/>
      <c r="OXE19" s="99"/>
      <c r="OXF19" s="99"/>
      <c r="OXG19" s="99"/>
      <c r="OXH19" s="99"/>
      <c r="OXI19" s="99"/>
      <c r="OXJ19" s="99"/>
      <c r="OXK19" s="99"/>
      <c r="OXL19" s="99"/>
      <c r="OXM19" s="99"/>
      <c r="OXN19" s="99"/>
      <c r="OXO19" s="99"/>
      <c r="OXP19" s="99"/>
      <c r="OXQ19" s="99"/>
      <c r="OXR19" s="99"/>
      <c r="OXS19" s="99"/>
      <c r="OXT19" s="99"/>
      <c r="OXU19" s="99"/>
      <c r="OXV19" s="99"/>
      <c r="OXW19" s="99"/>
      <c r="OXX19" s="99"/>
      <c r="OXY19" s="99"/>
      <c r="OXZ19" s="99"/>
      <c r="OYA19" s="99"/>
      <c r="OYB19" s="99"/>
      <c r="OYC19" s="99"/>
      <c r="OYD19" s="99"/>
      <c r="OYE19" s="99"/>
      <c r="OYF19" s="99"/>
      <c r="OYG19" s="99"/>
      <c r="OYH19" s="99"/>
      <c r="OYI19" s="99"/>
      <c r="OYJ19" s="99"/>
      <c r="OYK19" s="99"/>
      <c r="OYL19" s="99"/>
      <c r="OYM19" s="99"/>
      <c r="OYN19" s="99"/>
      <c r="OYO19" s="99"/>
      <c r="OYP19" s="99"/>
      <c r="OYQ19" s="99"/>
      <c r="OYR19" s="99"/>
      <c r="OYS19" s="99"/>
      <c r="OYT19" s="99"/>
      <c r="OYU19" s="99"/>
      <c r="OYV19" s="99"/>
      <c r="OYW19" s="99"/>
      <c r="OYX19" s="99"/>
      <c r="OYY19" s="99"/>
      <c r="OYZ19" s="99"/>
      <c r="OZA19" s="99"/>
      <c r="OZB19" s="99"/>
      <c r="OZC19" s="99"/>
      <c r="OZD19" s="99"/>
      <c r="OZE19" s="99"/>
      <c r="OZF19" s="99"/>
      <c r="OZG19" s="99"/>
      <c r="OZH19" s="99"/>
      <c r="OZI19" s="99"/>
      <c r="OZJ19" s="99"/>
      <c r="OZK19" s="99"/>
      <c r="OZL19" s="99"/>
      <c r="OZM19" s="99"/>
      <c r="OZN19" s="99"/>
      <c r="OZO19" s="99"/>
      <c r="OZP19" s="99"/>
      <c r="OZQ19" s="99"/>
      <c r="OZR19" s="99"/>
      <c r="OZS19" s="99"/>
      <c r="OZT19" s="99"/>
      <c r="OZU19" s="99"/>
      <c r="OZV19" s="99"/>
      <c r="OZW19" s="99"/>
      <c r="OZX19" s="99"/>
      <c r="OZY19" s="99"/>
      <c r="OZZ19" s="99"/>
      <c r="PAA19" s="99"/>
      <c r="PAB19" s="99"/>
      <c r="PAC19" s="99"/>
      <c r="PAD19" s="99"/>
      <c r="PAE19" s="99"/>
      <c r="PAF19" s="99"/>
      <c r="PAG19" s="99"/>
      <c r="PAH19" s="99"/>
      <c r="PAI19" s="99"/>
      <c r="PAJ19" s="99"/>
      <c r="PAK19" s="99"/>
      <c r="PAL19" s="99"/>
      <c r="PAM19" s="99"/>
      <c r="PAN19" s="99"/>
      <c r="PAO19" s="99"/>
      <c r="PAP19" s="99"/>
      <c r="PAQ19" s="99"/>
      <c r="PAR19" s="99"/>
      <c r="PAS19" s="99"/>
      <c r="PAT19" s="99"/>
      <c r="PAU19" s="99"/>
      <c r="PAV19" s="99"/>
      <c r="PAW19" s="99"/>
      <c r="PAX19" s="99"/>
      <c r="PAY19" s="99"/>
      <c r="PAZ19" s="99"/>
      <c r="PBA19" s="99"/>
      <c r="PBB19" s="99"/>
      <c r="PBC19" s="99"/>
      <c r="PBD19" s="99"/>
      <c r="PBE19" s="99"/>
      <c r="PBF19" s="99"/>
      <c r="PBG19" s="99"/>
      <c r="PBH19" s="99"/>
      <c r="PBI19" s="99"/>
      <c r="PBJ19" s="99"/>
      <c r="PBK19" s="99"/>
      <c r="PBL19" s="99"/>
      <c r="PBM19" s="99"/>
      <c r="PBN19" s="99"/>
      <c r="PBO19" s="99"/>
      <c r="PBP19" s="99"/>
      <c r="PBQ19" s="99"/>
      <c r="PBR19" s="99"/>
      <c r="PBS19" s="99"/>
      <c r="PBT19" s="99"/>
      <c r="PBU19" s="99"/>
      <c r="PBV19" s="99"/>
      <c r="PBW19" s="99"/>
      <c r="PBX19" s="99"/>
      <c r="PBY19" s="99"/>
      <c r="PBZ19" s="99"/>
      <c r="PCA19" s="99"/>
      <c r="PCB19" s="99"/>
      <c r="PCC19" s="99"/>
      <c r="PCD19" s="99"/>
      <c r="PCE19" s="99"/>
      <c r="PCF19" s="99"/>
      <c r="PCG19" s="99"/>
      <c r="PCH19" s="99"/>
      <c r="PCI19" s="99"/>
      <c r="PCJ19" s="99"/>
      <c r="PCK19" s="99"/>
      <c r="PCL19" s="99"/>
      <c r="PCM19" s="99"/>
      <c r="PCN19" s="99"/>
      <c r="PCO19" s="99"/>
      <c r="PCP19" s="99"/>
      <c r="PCQ19" s="99"/>
      <c r="PCR19" s="99"/>
      <c r="PCS19" s="99"/>
      <c r="PCT19" s="99"/>
      <c r="PCU19" s="99"/>
      <c r="PCV19" s="99"/>
      <c r="PCW19" s="99"/>
      <c r="PCX19" s="99"/>
      <c r="PCY19" s="99"/>
      <c r="PCZ19" s="99"/>
      <c r="PDA19" s="99"/>
      <c r="PDB19" s="99"/>
      <c r="PDC19" s="99"/>
      <c r="PDD19" s="99"/>
      <c r="PDE19" s="99"/>
      <c r="PDF19" s="99"/>
      <c r="PDG19" s="99"/>
      <c r="PDH19" s="99"/>
      <c r="PDI19" s="99"/>
      <c r="PDJ19" s="99"/>
      <c r="PDK19" s="99"/>
      <c r="PDL19" s="99"/>
      <c r="PDM19" s="99"/>
      <c r="PDN19" s="99"/>
      <c r="PDO19" s="99"/>
      <c r="PDP19" s="99"/>
      <c r="PDQ19" s="99"/>
      <c r="PDR19" s="99"/>
      <c r="PDS19" s="99"/>
      <c r="PDT19" s="99"/>
      <c r="PDU19" s="99"/>
      <c r="PDV19" s="99"/>
      <c r="PDW19" s="99"/>
      <c r="PDX19" s="99"/>
      <c r="PDY19" s="99"/>
      <c r="PDZ19" s="99"/>
      <c r="PEA19" s="99"/>
      <c r="PEB19" s="99"/>
      <c r="PEC19" s="99"/>
      <c r="PED19" s="99"/>
      <c r="PEE19" s="99"/>
      <c r="PEF19" s="99"/>
      <c r="PEG19" s="99"/>
      <c r="PEH19" s="99"/>
      <c r="PEI19" s="99"/>
      <c r="PEJ19" s="99"/>
      <c r="PEK19" s="99"/>
      <c r="PEL19" s="99"/>
      <c r="PEM19" s="99"/>
      <c r="PEN19" s="99"/>
      <c r="PEO19" s="99"/>
      <c r="PEP19" s="99"/>
      <c r="PEQ19" s="99"/>
      <c r="PER19" s="99"/>
      <c r="PES19" s="99"/>
      <c r="PET19" s="99"/>
      <c r="PEU19" s="99"/>
      <c r="PEV19" s="99"/>
      <c r="PEW19" s="99"/>
      <c r="PEX19" s="99"/>
      <c r="PEY19" s="99"/>
      <c r="PEZ19" s="99"/>
      <c r="PFA19" s="99"/>
      <c r="PFB19" s="99"/>
      <c r="PFC19" s="99"/>
      <c r="PFD19" s="99"/>
      <c r="PFE19" s="99"/>
      <c r="PFF19" s="99"/>
      <c r="PFG19" s="99"/>
      <c r="PFH19" s="99"/>
      <c r="PFI19" s="99"/>
      <c r="PFJ19" s="99"/>
      <c r="PFK19" s="99"/>
      <c r="PFL19" s="99"/>
      <c r="PFM19" s="99"/>
      <c r="PFN19" s="99"/>
      <c r="PFO19" s="99"/>
      <c r="PFP19" s="99"/>
      <c r="PFQ19" s="99"/>
      <c r="PFR19" s="99"/>
      <c r="PFS19" s="99"/>
      <c r="PFT19" s="99"/>
      <c r="PFU19" s="99"/>
      <c r="PFV19" s="99"/>
      <c r="PFW19" s="99"/>
      <c r="PFX19" s="99"/>
      <c r="PFY19" s="99"/>
      <c r="PFZ19" s="99"/>
      <c r="PGA19" s="99"/>
      <c r="PGB19" s="99"/>
      <c r="PGC19" s="99"/>
      <c r="PGD19" s="99"/>
      <c r="PGE19" s="99"/>
      <c r="PGF19" s="99"/>
      <c r="PGG19" s="99"/>
      <c r="PGH19" s="99"/>
      <c r="PGI19" s="99"/>
      <c r="PGJ19" s="99"/>
      <c r="PGK19" s="99"/>
      <c r="PGL19" s="99"/>
      <c r="PGM19" s="99"/>
      <c r="PGN19" s="99"/>
      <c r="PGO19" s="99"/>
      <c r="PGP19" s="99"/>
      <c r="PGQ19" s="99"/>
      <c r="PGR19" s="99"/>
      <c r="PGS19" s="99"/>
      <c r="PGT19" s="99"/>
      <c r="PGU19" s="99"/>
      <c r="PGV19" s="99"/>
      <c r="PGW19" s="99"/>
      <c r="PGX19" s="99"/>
      <c r="PGY19" s="99"/>
      <c r="PGZ19" s="99"/>
      <c r="PHA19" s="99"/>
      <c r="PHB19" s="99"/>
      <c r="PHC19" s="99"/>
      <c r="PHD19" s="99"/>
      <c r="PHE19" s="99"/>
      <c r="PHF19" s="99"/>
      <c r="PHG19" s="99"/>
      <c r="PHH19" s="99"/>
      <c r="PHI19" s="99"/>
      <c r="PHJ19" s="99"/>
      <c r="PHK19" s="99"/>
      <c r="PHL19" s="99"/>
      <c r="PHM19" s="99"/>
      <c r="PHN19" s="99"/>
      <c r="PHO19" s="99"/>
      <c r="PHP19" s="99"/>
      <c r="PHQ19" s="99"/>
      <c r="PHR19" s="99"/>
      <c r="PHS19" s="99"/>
      <c r="PHT19" s="99"/>
      <c r="PHU19" s="99"/>
      <c r="PHV19" s="99"/>
      <c r="PHW19" s="99"/>
      <c r="PHX19" s="99"/>
      <c r="PHY19" s="99"/>
      <c r="PHZ19" s="99"/>
      <c r="PIA19" s="99"/>
      <c r="PIB19" s="99"/>
      <c r="PIC19" s="99"/>
      <c r="PID19" s="99"/>
      <c r="PIE19" s="99"/>
      <c r="PIF19" s="99"/>
      <c r="PIG19" s="99"/>
      <c r="PIH19" s="99"/>
      <c r="PII19" s="99"/>
      <c r="PIJ19" s="99"/>
      <c r="PIK19" s="99"/>
      <c r="PIL19" s="99"/>
      <c r="PIM19" s="99"/>
      <c r="PIN19" s="99"/>
      <c r="PIO19" s="99"/>
      <c r="PIP19" s="99"/>
      <c r="PIQ19" s="99"/>
      <c r="PIR19" s="99"/>
      <c r="PIS19" s="99"/>
      <c r="PIT19" s="99"/>
      <c r="PIU19" s="99"/>
      <c r="PIV19" s="99"/>
      <c r="PIW19" s="99"/>
      <c r="PIX19" s="99"/>
      <c r="PIY19" s="99"/>
      <c r="PIZ19" s="99"/>
      <c r="PJA19" s="99"/>
      <c r="PJB19" s="99"/>
      <c r="PJC19" s="99"/>
      <c r="PJD19" s="99"/>
      <c r="PJE19" s="99"/>
      <c r="PJF19" s="99"/>
      <c r="PJG19" s="99"/>
      <c r="PJH19" s="99"/>
      <c r="PJI19" s="99"/>
      <c r="PJJ19" s="99"/>
      <c r="PJK19" s="99"/>
      <c r="PJL19" s="99"/>
      <c r="PJM19" s="99"/>
      <c r="PJN19" s="99"/>
      <c r="PJO19" s="99"/>
      <c r="PJP19" s="99"/>
      <c r="PJQ19" s="99"/>
      <c r="PJR19" s="99"/>
      <c r="PJS19" s="99"/>
      <c r="PJT19" s="99"/>
      <c r="PJU19" s="99"/>
      <c r="PJV19" s="99"/>
      <c r="PJW19" s="99"/>
      <c r="PJX19" s="99"/>
      <c r="PJY19" s="99"/>
      <c r="PJZ19" s="99"/>
      <c r="PKA19" s="99"/>
      <c r="PKB19" s="99"/>
      <c r="PKC19" s="99"/>
      <c r="PKD19" s="99"/>
      <c r="PKE19" s="99"/>
      <c r="PKF19" s="99"/>
      <c r="PKG19" s="99"/>
      <c r="PKH19" s="99"/>
      <c r="PKI19" s="99"/>
      <c r="PKJ19" s="99"/>
      <c r="PKK19" s="99"/>
      <c r="PKL19" s="99"/>
      <c r="PKM19" s="99"/>
      <c r="PKN19" s="99"/>
      <c r="PKO19" s="99"/>
      <c r="PKP19" s="99"/>
      <c r="PKQ19" s="99"/>
      <c r="PKR19" s="99"/>
      <c r="PKS19" s="99"/>
      <c r="PKT19" s="99"/>
      <c r="PKU19" s="99"/>
      <c r="PKV19" s="99"/>
      <c r="PKW19" s="99"/>
      <c r="PKX19" s="99"/>
      <c r="PKY19" s="99"/>
      <c r="PKZ19" s="99"/>
      <c r="PLA19" s="99"/>
      <c r="PLB19" s="99"/>
      <c r="PLC19" s="99"/>
      <c r="PLD19" s="99"/>
      <c r="PLE19" s="99"/>
      <c r="PLF19" s="99"/>
      <c r="PLG19" s="99"/>
      <c r="PLH19" s="99"/>
      <c r="PLI19" s="99"/>
      <c r="PLJ19" s="99"/>
      <c r="PLK19" s="99"/>
      <c r="PLL19" s="99"/>
      <c r="PLM19" s="99"/>
      <c r="PLN19" s="99"/>
      <c r="PLO19" s="99"/>
      <c r="PLP19" s="99"/>
      <c r="PLQ19" s="99"/>
      <c r="PLR19" s="99"/>
      <c r="PLS19" s="99"/>
      <c r="PLT19" s="99"/>
      <c r="PLU19" s="99"/>
      <c r="PLV19" s="99"/>
      <c r="PLW19" s="99"/>
      <c r="PLX19" s="99"/>
      <c r="PLY19" s="99"/>
      <c r="PLZ19" s="99"/>
      <c r="PMA19" s="99"/>
      <c r="PMB19" s="99"/>
      <c r="PMC19" s="99"/>
      <c r="PMD19" s="99"/>
      <c r="PME19" s="99"/>
      <c r="PMF19" s="99"/>
      <c r="PMG19" s="99"/>
      <c r="PMH19" s="99"/>
      <c r="PMI19" s="99"/>
      <c r="PMJ19" s="99"/>
      <c r="PMK19" s="99"/>
      <c r="PML19" s="99"/>
      <c r="PMM19" s="99"/>
      <c r="PMN19" s="99"/>
      <c r="PMO19" s="99"/>
      <c r="PMP19" s="99"/>
      <c r="PMQ19" s="99"/>
      <c r="PMR19" s="99"/>
      <c r="PMS19" s="99"/>
      <c r="PMT19" s="99"/>
      <c r="PMU19" s="99"/>
      <c r="PMV19" s="99"/>
      <c r="PMW19" s="99"/>
      <c r="PMX19" s="99"/>
      <c r="PMY19" s="99"/>
      <c r="PMZ19" s="99"/>
      <c r="PNA19" s="99"/>
      <c r="PNB19" s="99"/>
      <c r="PNC19" s="99"/>
      <c r="PND19" s="99"/>
      <c r="PNE19" s="99"/>
      <c r="PNF19" s="99"/>
      <c r="PNG19" s="99"/>
      <c r="PNH19" s="99"/>
      <c r="PNI19" s="99"/>
      <c r="PNJ19" s="99"/>
      <c r="PNK19" s="99"/>
      <c r="PNL19" s="99"/>
      <c r="PNM19" s="99"/>
      <c r="PNN19" s="99"/>
      <c r="PNO19" s="99"/>
      <c r="PNP19" s="99"/>
      <c r="PNQ19" s="99"/>
      <c r="PNR19" s="99"/>
      <c r="PNS19" s="99"/>
      <c r="PNT19" s="99"/>
      <c r="PNU19" s="99"/>
      <c r="PNV19" s="99"/>
      <c r="PNW19" s="99"/>
      <c r="PNX19" s="99"/>
      <c r="PNY19" s="99"/>
      <c r="PNZ19" s="99"/>
      <c r="POA19" s="99"/>
      <c r="POB19" s="99"/>
      <c r="POC19" s="99"/>
      <c r="POD19" s="99"/>
      <c r="POE19" s="99"/>
      <c r="POF19" s="99"/>
      <c r="POG19" s="99"/>
      <c r="POH19" s="99"/>
      <c r="POI19" s="99"/>
      <c r="POJ19" s="99"/>
      <c r="POK19" s="99"/>
      <c r="POL19" s="99"/>
      <c r="POM19" s="99"/>
      <c r="PON19" s="99"/>
      <c r="POO19" s="99"/>
      <c r="POP19" s="99"/>
      <c r="POQ19" s="99"/>
      <c r="POR19" s="99"/>
      <c r="POS19" s="99"/>
      <c r="POT19" s="99"/>
      <c r="POU19" s="99"/>
      <c r="POV19" s="99"/>
      <c r="POW19" s="99"/>
      <c r="POX19" s="99"/>
      <c r="POY19" s="99"/>
      <c r="POZ19" s="99"/>
      <c r="PPA19" s="99"/>
      <c r="PPB19" s="99"/>
      <c r="PPC19" s="99"/>
      <c r="PPD19" s="99"/>
      <c r="PPE19" s="99"/>
      <c r="PPF19" s="99"/>
      <c r="PPG19" s="99"/>
      <c r="PPH19" s="99"/>
      <c r="PPI19" s="99"/>
      <c r="PPJ19" s="99"/>
      <c r="PPK19" s="99"/>
      <c r="PPL19" s="99"/>
      <c r="PPM19" s="99"/>
      <c r="PPN19" s="99"/>
      <c r="PPO19" s="99"/>
      <c r="PPP19" s="99"/>
      <c r="PPQ19" s="99"/>
      <c r="PPR19" s="99"/>
      <c r="PPS19" s="99"/>
      <c r="PPT19" s="99"/>
      <c r="PPU19" s="99"/>
      <c r="PPV19" s="99"/>
      <c r="PPW19" s="99"/>
      <c r="PPX19" s="99"/>
      <c r="PPY19" s="99"/>
      <c r="PPZ19" s="99"/>
      <c r="PQA19" s="99"/>
      <c r="PQB19" s="99"/>
      <c r="PQC19" s="99"/>
      <c r="PQD19" s="99"/>
      <c r="PQE19" s="99"/>
      <c r="PQF19" s="99"/>
      <c r="PQG19" s="99"/>
      <c r="PQH19" s="99"/>
      <c r="PQI19" s="99"/>
      <c r="PQJ19" s="99"/>
      <c r="PQK19" s="99"/>
      <c r="PQL19" s="99"/>
      <c r="PQM19" s="99"/>
      <c r="PQN19" s="99"/>
      <c r="PQO19" s="99"/>
      <c r="PQP19" s="99"/>
      <c r="PQQ19" s="99"/>
      <c r="PQR19" s="99"/>
      <c r="PQS19" s="99"/>
      <c r="PQT19" s="99"/>
      <c r="PQU19" s="99"/>
      <c r="PQV19" s="99"/>
      <c r="PQW19" s="99"/>
      <c r="PQX19" s="99"/>
      <c r="PQY19" s="99"/>
      <c r="PQZ19" s="99"/>
      <c r="PRA19" s="99"/>
      <c r="PRB19" s="99"/>
      <c r="PRC19" s="99"/>
      <c r="PRD19" s="99"/>
      <c r="PRE19" s="99"/>
      <c r="PRF19" s="99"/>
      <c r="PRG19" s="99"/>
      <c r="PRH19" s="99"/>
      <c r="PRI19" s="99"/>
      <c r="PRJ19" s="99"/>
      <c r="PRK19" s="99"/>
      <c r="PRL19" s="99"/>
      <c r="PRM19" s="99"/>
      <c r="PRN19" s="99"/>
      <c r="PRO19" s="99"/>
      <c r="PRP19" s="99"/>
      <c r="PRQ19" s="99"/>
      <c r="PRR19" s="99"/>
      <c r="PRS19" s="99"/>
      <c r="PRT19" s="99"/>
      <c r="PRU19" s="99"/>
      <c r="PRV19" s="99"/>
      <c r="PRW19" s="99"/>
      <c r="PRX19" s="99"/>
      <c r="PRY19" s="99"/>
      <c r="PRZ19" s="99"/>
      <c r="PSA19" s="99"/>
      <c r="PSB19" s="99"/>
      <c r="PSC19" s="99"/>
      <c r="PSD19" s="99"/>
      <c r="PSE19" s="99"/>
      <c r="PSF19" s="99"/>
      <c r="PSG19" s="99"/>
      <c r="PSH19" s="99"/>
      <c r="PSI19" s="99"/>
      <c r="PSJ19" s="99"/>
      <c r="PSK19" s="99"/>
      <c r="PSL19" s="99"/>
      <c r="PSM19" s="99"/>
      <c r="PSN19" s="99"/>
      <c r="PSO19" s="99"/>
      <c r="PSP19" s="99"/>
      <c r="PSQ19" s="99"/>
      <c r="PSR19" s="99"/>
      <c r="PSS19" s="99"/>
      <c r="PST19" s="99"/>
      <c r="PSU19" s="99"/>
      <c r="PSV19" s="99"/>
      <c r="PSW19" s="99"/>
      <c r="PSX19" s="99"/>
      <c r="PSY19" s="99"/>
      <c r="PSZ19" s="99"/>
      <c r="PTA19" s="99"/>
      <c r="PTB19" s="99"/>
      <c r="PTC19" s="99"/>
      <c r="PTD19" s="99"/>
      <c r="PTE19" s="99"/>
      <c r="PTF19" s="99"/>
      <c r="PTG19" s="99"/>
      <c r="PTH19" s="99"/>
      <c r="PTI19" s="99"/>
      <c r="PTJ19" s="99"/>
      <c r="PTK19" s="99"/>
      <c r="PTL19" s="99"/>
      <c r="PTM19" s="99"/>
      <c r="PTN19" s="99"/>
      <c r="PTO19" s="99"/>
      <c r="PTP19" s="99"/>
      <c r="PTQ19" s="99"/>
      <c r="PTR19" s="99"/>
      <c r="PTS19" s="99"/>
      <c r="PTT19" s="99"/>
      <c r="PTU19" s="99"/>
      <c r="PTV19" s="99"/>
      <c r="PTW19" s="99"/>
      <c r="PTX19" s="99"/>
      <c r="PTY19" s="99"/>
      <c r="PTZ19" s="99"/>
      <c r="PUA19" s="99"/>
      <c r="PUB19" s="99"/>
      <c r="PUC19" s="99"/>
      <c r="PUD19" s="99"/>
      <c r="PUE19" s="99"/>
      <c r="PUF19" s="99"/>
      <c r="PUG19" s="99"/>
      <c r="PUH19" s="99"/>
      <c r="PUI19" s="99"/>
      <c r="PUJ19" s="99"/>
      <c r="PUK19" s="99"/>
      <c r="PUL19" s="99"/>
      <c r="PUM19" s="99"/>
      <c r="PUN19" s="99"/>
      <c r="PUO19" s="99"/>
      <c r="PUP19" s="99"/>
      <c r="PUQ19" s="99"/>
      <c r="PUR19" s="99"/>
      <c r="PUS19" s="99"/>
      <c r="PUT19" s="99"/>
      <c r="PUU19" s="99"/>
      <c r="PUV19" s="99"/>
      <c r="PUW19" s="99"/>
      <c r="PUX19" s="99"/>
      <c r="PUY19" s="99"/>
      <c r="PUZ19" s="99"/>
      <c r="PVA19" s="99"/>
      <c r="PVB19" s="99"/>
      <c r="PVC19" s="99"/>
      <c r="PVD19" s="99"/>
      <c r="PVE19" s="99"/>
      <c r="PVF19" s="99"/>
      <c r="PVG19" s="99"/>
      <c r="PVH19" s="99"/>
      <c r="PVI19" s="99"/>
      <c r="PVJ19" s="99"/>
      <c r="PVK19" s="99"/>
      <c r="PVL19" s="99"/>
      <c r="PVM19" s="99"/>
      <c r="PVN19" s="99"/>
      <c r="PVO19" s="99"/>
      <c r="PVP19" s="99"/>
      <c r="PVQ19" s="99"/>
      <c r="PVR19" s="99"/>
      <c r="PVS19" s="99"/>
      <c r="PVT19" s="99"/>
      <c r="PVU19" s="99"/>
      <c r="PVV19" s="99"/>
      <c r="PVW19" s="99"/>
      <c r="PVX19" s="99"/>
      <c r="PVY19" s="99"/>
      <c r="PVZ19" s="99"/>
      <c r="PWA19" s="99"/>
      <c r="PWB19" s="99"/>
      <c r="PWC19" s="99"/>
      <c r="PWD19" s="99"/>
      <c r="PWE19" s="99"/>
      <c r="PWF19" s="99"/>
      <c r="PWG19" s="99"/>
      <c r="PWH19" s="99"/>
      <c r="PWI19" s="99"/>
      <c r="PWJ19" s="99"/>
      <c r="PWK19" s="99"/>
      <c r="PWL19" s="99"/>
      <c r="PWM19" s="99"/>
      <c r="PWN19" s="99"/>
      <c r="PWO19" s="99"/>
      <c r="PWP19" s="99"/>
      <c r="PWQ19" s="99"/>
      <c r="PWR19" s="99"/>
      <c r="PWS19" s="99"/>
      <c r="PWT19" s="99"/>
      <c r="PWU19" s="99"/>
      <c r="PWV19" s="99"/>
      <c r="PWW19" s="99"/>
      <c r="PWX19" s="99"/>
      <c r="PWY19" s="99"/>
      <c r="PWZ19" s="99"/>
      <c r="PXA19" s="99"/>
      <c r="PXB19" s="99"/>
      <c r="PXC19" s="99"/>
      <c r="PXD19" s="99"/>
      <c r="PXE19" s="99"/>
      <c r="PXF19" s="99"/>
      <c r="PXG19" s="99"/>
      <c r="PXH19" s="99"/>
      <c r="PXI19" s="99"/>
      <c r="PXJ19" s="99"/>
      <c r="PXK19" s="99"/>
      <c r="PXL19" s="99"/>
      <c r="PXM19" s="99"/>
      <c r="PXN19" s="99"/>
      <c r="PXO19" s="99"/>
      <c r="PXP19" s="99"/>
      <c r="PXQ19" s="99"/>
      <c r="PXR19" s="99"/>
      <c r="PXS19" s="99"/>
      <c r="PXT19" s="99"/>
      <c r="PXU19" s="99"/>
      <c r="PXV19" s="99"/>
      <c r="PXW19" s="99"/>
      <c r="PXX19" s="99"/>
      <c r="PXY19" s="99"/>
      <c r="PXZ19" s="99"/>
      <c r="PYA19" s="99"/>
      <c r="PYB19" s="99"/>
      <c r="PYC19" s="99"/>
      <c r="PYD19" s="99"/>
      <c r="PYE19" s="99"/>
      <c r="PYF19" s="99"/>
      <c r="PYG19" s="99"/>
      <c r="PYH19" s="99"/>
      <c r="PYI19" s="99"/>
      <c r="PYJ19" s="99"/>
      <c r="PYK19" s="99"/>
      <c r="PYL19" s="99"/>
      <c r="PYM19" s="99"/>
      <c r="PYN19" s="99"/>
      <c r="PYO19" s="99"/>
      <c r="PYP19" s="99"/>
      <c r="PYQ19" s="99"/>
      <c r="PYR19" s="99"/>
      <c r="PYS19" s="99"/>
      <c r="PYT19" s="99"/>
      <c r="PYU19" s="99"/>
      <c r="PYV19" s="99"/>
      <c r="PYW19" s="99"/>
      <c r="PYX19" s="99"/>
      <c r="PYY19" s="99"/>
      <c r="PYZ19" s="99"/>
      <c r="PZA19" s="99"/>
      <c r="PZB19" s="99"/>
      <c r="PZC19" s="99"/>
      <c r="PZD19" s="99"/>
      <c r="PZE19" s="99"/>
      <c r="PZF19" s="99"/>
      <c r="PZG19" s="99"/>
      <c r="PZH19" s="99"/>
      <c r="PZI19" s="99"/>
      <c r="PZJ19" s="99"/>
      <c r="PZK19" s="99"/>
      <c r="PZL19" s="99"/>
      <c r="PZM19" s="99"/>
      <c r="PZN19" s="99"/>
      <c r="PZO19" s="99"/>
      <c r="PZP19" s="99"/>
      <c r="PZQ19" s="99"/>
      <c r="PZR19" s="99"/>
      <c r="PZS19" s="99"/>
      <c r="PZT19" s="99"/>
      <c r="PZU19" s="99"/>
      <c r="PZV19" s="99"/>
      <c r="PZW19" s="99"/>
      <c r="PZX19" s="99"/>
      <c r="PZY19" s="99"/>
      <c r="PZZ19" s="99"/>
      <c r="QAA19" s="99"/>
      <c r="QAB19" s="99"/>
      <c r="QAC19" s="99"/>
      <c r="QAD19" s="99"/>
      <c r="QAE19" s="99"/>
      <c r="QAF19" s="99"/>
      <c r="QAG19" s="99"/>
      <c r="QAH19" s="99"/>
      <c r="QAI19" s="99"/>
      <c r="QAJ19" s="99"/>
      <c r="QAK19" s="99"/>
      <c r="QAL19" s="99"/>
      <c r="QAM19" s="99"/>
      <c r="QAN19" s="99"/>
      <c r="QAO19" s="99"/>
      <c r="QAP19" s="99"/>
      <c r="QAQ19" s="99"/>
      <c r="QAR19" s="99"/>
      <c r="QAS19" s="99"/>
      <c r="QAT19" s="99"/>
      <c r="QAU19" s="99"/>
      <c r="QAV19" s="99"/>
      <c r="QAW19" s="99"/>
      <c r="QAX19" s="99"/>
      <c r="QAY19" s="99"/>
      <c r="QAZ19" s="99"/>
    </row>
    <row r="20" spans="1:11544" s="120" customFormat="1" ht="78.75" x14ac:dyDescent="0.25">
      <c r="A20" s="156" t="s">
        <v>94</v>
      </c>
      <c r="B20" s="157" t="s">
        <v>93</v>
      </c>
      <c r="C20" s="156" t="s">
        <v>95</v>
      </c>
      <c r="D20" s="95"/>
      <c r="E20" s="95"/>
      <c r="F20" s="94">
        <f t="shared" si="3"/>
        <v>1565.7757796610169</v>
      </c>
      <c r="G20" s="94">
        <f t="shared" ref="G20:I20" si="6">G21</f>
        <v>72.645762711864407</v>
      </c>
      <c r="H20" s="94">
        <f t="shared" si="6"/>
        <v>620.19031186440679</v>
      </c>
      <c r="I20" s="94">
        <f t="shared" si="6"/>
        <v>872.93970508474558</v>
      </c>
      <c r="J20" s="94"/>
      <c r="K20" s="94">
        <f t="shared" si="4"/>
        <v>377.29536859301612</v>
      </c>
      <c r="L20" s="94">
        <f t="shared" si="5"/>
        <v>1565.7757796610169</v>
      </c>
      <c r="M20" s="94">
        <f t="shared" ref="M20:Q20" si="7">M21</f>
        <v>91.366949152542389</v>
      </c>
      <c r="N20" s="94">
        <f t="shared" si="7"/>
        <v>188.74983050847456</v>
      </c>
      <c r="O20" s="94">
        <f t="shared" si="7"/>
        <v>412.87976271186443</v>
      </c>
      <c r="P20" s="94">
        <f t="shared" si="7"/>
        <v>413.77584745762709</v>
      </c>
      <c r="Q20" s="94">
        <f t="shared" si="7"/>
        <v>459.00338983050841</v>
      </c>
      <c r="R20" s="94">
        <f t="shared" ref="R20:R68" si="8">N20+O20+P20+Q20+M20</f>
        <v>1565.7757796610169</v>
      </c>
      <c r="S20" s="36"/>
      <c r="T20" s="36"/>
      <c r="U20" s="125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100"/>
      <c r="BH20" s="100"/>
      <c r="BI20" s="100"/>
      <c r="BJ20" s="37"/>
      <c r="BK20" s="100"/>
      <c r="BL20" s="100"/>
      <c r="BM20" s="100"/>
      <c r="BN20" s="100"/>
      <c r="BO20" s="37"/>
      <c r="BP20" s="100"/>
      <c r="BQ20" s="38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  <c r="NW20" s="99"/>
      <c r="NX20" s="99"/>
      <c r="NY20" s="99"/>
      <c r="NZ20" s="99"/>
      <c r="OA20" s="99"/>
      <c r="OB20" s="99"/>
      <c r="OC20" s="99"/>
      <c r="OD20" s="99"/>
      <c r="OE20" s="99"/>
      <c r="OF20" s="99"/>
      <c r="OG20" s="99"/>
      <c r="OH20" s="99"/>
      <c r="OI20" s="99"/>
      <c r="OJ20" s="99"/>
      <c r="OK20" s="99"/>
      <c r="OL20" s="99"/>
      <c r="OM20" s="99"/>
      <c r="ON20" s="99"/>
      <c r="OO20" s="99"/>
      <c r="OP20" s="99"/>
      <c r="OQ20" s="99"/>
      <c r="OR20" s="99"/>
      <c r="OS20" s="99"/>
      <c r="OT20" s="99"/>
      <c r="OU20" s="99"/>
      <c r="OV20" s="99"/>
      <c r="OW20" s="99"/>
      <c r="OX20" s="99"/>
      <c r="OY20" s="99"/>
      <c r="OZ20" s="99"/>
      <c r="PA20" s="99"/>
      <c r="PB20" s="99"/>
      <c r="PC20" s="99"/>
      <c r="PD20" s="99"/>
      <c r="PE20" s="99"/>
      <c r="PF20" s="99"/>
      <c r="PG20" s="99"/>
      <c r="PH20" s="99"/>
      <c r="PI20" s="99"/>
      <c r="PJ20" s="99"/>
      <c r="PK20" s="99"/>
      <c r="PL20" s="99"/>
      <c r="PM20" s="99"/>
      <c r="PN20" s="99"/>
      <c r="PO20" s="99"/>
      <c r="PP20" s="99"/>
      <c r="PQ20" s="99"/>
      <c r="PR20" s="99"/>
      <c r="PS20" s="99"/>
      <c r="PT20" s="99"/>
      <c r="PU20" s="99"/>
      <c r="PV20" s="99"/>
      <c r="PW20" s="99"/>
      <c r="PX20" s="99"/>
      <c r="PY20" s="99"/>
      <c r="PZ20" s="99"/>
      <c r="QA20" s="99"/>
      <c r="QB20" s="99"/>
      <c r="QC20" s="99"/>
      <c r="QD20" s="99"/>
      <c r="QE20" s="99"/>
      <c r="QF20" s="99"/>
      <c r="QG20" s="99"/>
      <c r="QH20" s="99"/>
      <c r="QI20" s="99"/>
      <c r="QJ20" s="99"/>
      <c r="QK20" s="99"/>
      <c r="QL20" s="99"/>
      <c r="QM20" s="99"/>
      <c r="QN20" s="99"/>
      <c r="QO20" s="99"/>
      <c r="QP20" s="99"/>
      <c r="QQ20" s="99"/>
      <c r="QR20" s="99"/>
      <c r="QS20" s="99"/>
      <c r="QT20" s="99"/>
      <c r="QU20" s="99"/>
      <c r="QV20" s="99"/>
      <c r="QW20" s="99"/>
      <c r="QX20" s="99"/>
      <c r="QY20" s="99"/>
      <c r="QZ20" s="99"/>
      <c r="RA20" s="99"/>
      <c r="RB20" s="99"/>
      <c r="RC20" s="99"/>
      <c r="RD20" s="99"/>
      <c r="RE20" s="99"/>
      <c r="RF20" s="99"/>
      <c r="RG20" s="99"/>
      <c r="RH20" s="99"/>
      <c r="RI20" s="99"/>
      <c r="RJ20" s="99"/>
      <c r="RK20" s="99"/>
      <c r="RL20" s="99"/>
      <c r="RM20" s="99"/>
      <c r="RN20" s="99"/>
      <c r="RO20" s="99"/>
      <c r="RP20" s="99"/>
      <c r="RQ20" s="99"/>
      <c r="RR20" s="99"/>
      <c r="RS20" s="99"/>
      <c r="RT20" s="99"/>
      <c r="RU20" s="99"/>
      <c r="RV20" s="99"/>
      <c r="RW20" s="99"/>
      <c r="RX20" s="99"/>
      <c r="RY20" s="99"/>
      <c r="RZ20" s="99"/>
      <c r="SA20" s="99"/>
      <c r="SB20" s="99"/>
      <c r="SC20" s="99"/>
      <c r="SD20" s="99"/>
      <c r="SE20" s="99"/>
      <c r="SF20" s="99"/>
      <c r="SG20" s="99"/>
      <c r="SH20" s="99"/>
      <c r="SI20" s="99"/>
      <c r="SJ20" s="99"/>
      <c r="SK20" s="99"/>
      <c r="SL20" s="99"/>
      <c r="SM20" s="99"/>
      <c r="SN20" s="99"/>
      <c r="SO20" s="99"/>
      <c r="SP20" s="99"/>
      <c r="SQ20" s="99"/>
      <c r="SR20" s="99"/>
      <c r="SS20" s="99"/>
      <c r="ST20" s="99"/>
      <c r="SU20" s="99"/>
      <c r="SV20" s="99"/>
      <c r="SW20" s="99"/>
      <c r="SX20" s="99"/>
      <c r="SY20" s="99"/>
      <c r="SZ20" s="99"/>
      <c r="TA20" s="99"/>
      <c r="TB20" s="99"/>
      <c r="TC20" s="99"/>
      <c r="TD20" s="99"/>
      <c r="TE20" s="99"/>
      <c r="TF20" s="99"/>
      <c r="TG20" s="99"/>
      <c r="TH20" s="99"/>
      <c r="TI20" s="99"/>
      <c r="TJ20" s="99"/>
      <c r="TK20" s="99"/>
      <c r="TL20" s="99"/>
      <c r="TM20" s="99"/>
      <c r="TN20" s="99"/>
      <c r="TO20" s="99"/>
      <c r="TP20" s="99"/>
      <c r="TQ20" s="99"/>
      <c r="TR20" s="99"/>
      <c r="TS20" s="99"/>
      <c r="TT20" s="99"/>
      <c r="TU20" s="99"/>
      <c r="TV20" s="99"/>
      <c r="TW20" s="99"/>
      <c r="TX20" s="99"/>
      <c r="TY20" s="99"/>
      <c r="TZ20" s="99"/>
      <c r="UA20" s="99"/>
      <c r="UB20" s="99"/>
      <c r="UC20" s="99"/>
      <c r="UD20" s="99"/>
      <c r="UE20" s="99"/>
      <c r="UF20" s="99"/>
      <c r="UG20" s="99"/>
      <c r="UH20" s="99"/>
      <c r="UI20" s="99"/>
      <c r="UJ20" s="99"/>
      <c r="UK20" s="99"/>
      <c r="UL20" s="99"/>
      <c r="UM20" s="99"/>
      <c r="UN20" s="99"/>
      <c r="UO20" s="99"/>
      <c r="UP20" s="99"/>
      <c r="UQ20" s="99"/>
      <c r="UR20" s="99"/>
      <c r="US20" s="99"/>
      <c r="UT20" s="99"/>
      <c r="UU20" s="99"/>
      <c r="UV20" s="99"/>
      <c r="UW20" s="99"/>
      <c r="UX20" s="99"/>
      <c r="UY20" s="99"/>
      <c r="UZ20" s="99"/>
      <c r="VA20" s="99"/>
      <c r="VB20" s="99"/>
      <c r="VC20" s="99"/>
      <c r="VD20" s="99"/>
      <c r="VE20" s="99"/>
      <c r="VF20" s="99"/>
      <c r="VG20" s="99"/>
      <c r="VH20" s="99"/>
      <c r="VI20" s="99"/>
      <c r="VJ20" s="99"/>
      <c r="VK20" s="99"/>
      <c r="VL20" s="99"/>
      <c r="VM20" s="99"/>
      <c r="VN20" s="99"/>
      <c r="VO20" s="99"/>
      <c r="VP20" s="99"/>
      <c r="VQ20" s="99"/>
      <c r="VR20" s="99"/>
      <c r="VS20" s="99"/>
      <c r="VT20" s="99"/>
      <c r="VU20" s="99"/>
      <c r="VV20" s="99"/>
      <c r="VW20" s="99"/>
      <c r="VX20" s="99"/>
      <c r="VY20" s="99"/>
      <c r="VZ20" s="99"/>
      <c r="WA20" s="99"/>
      <c r="WB20" s="99"/>
      <c r="WC20" s="99"/>
      <c r="WD20" s="99"/>
      <c r="WE20" s="99"/>
      <c r="WF20" s="99"/>
      <c r="WG20" s="99"/>
      <c r="WH20" s="99"/>
      <c r="WI20" s="99"/>
      <c r="WJ20" s="99"/>
      <c r="WK20" s="99"/>
      <c r="WL20" s="99"/>
      <c r="WM20" s="99"/>
      <c r="WN20" s="99"/>
      <c r="WO20" s="99"/>
      <c r="WP20" s="99"/>
      <c r="WQ20" s="99"/>
      <c r="WR20" s="99"/>
      <c r="WS20" s="99"/>
      <c r="WT20" s="99"/>
      <c r="WU20" s="99"/>
      <c r="WV20" s="99"/>
      <c r="WW20" s="99"/>
      <c r="WX20" s="99"/>
      <c r="WY20" s="99"/>
      <c r="WZ20" s="99"/>
      <c r="XA20" s="99"/>
      <c r="XB20" s="99"/>
      <c r="XC20" s="99"/>
      <c r="XD20" s="99"/>
      <c r="XE20" s="99"/>
      <c r="XF20" s="99"/>
      <c r="XG20" s="99"/>
      <c r="XH20" s="99"/>
      <c r="XI20" s="99"/>
      <c r="XJ20" s="99"/>
      <c r="XK20" s="99"/>
      <c r="XL20" s="99"/>
      <c r="XM20" s="99"/>
      <c r="XN20" s="99"/>
      <c r="XO20" s="99"/>
      <c r="XP20" s="99"/>
      <c r="XQ20" s="99"/>
      <c r="XR20" s="99"/>
      <c r="XS20" s="99"/>
      <c r="XT20" s="99"/>
      <c r="XU20" s="99"/>
      <c r="XV20" s="99"/>
      <c r="XW20" s="99"/>
      <c r="XX20" s="99"/>
      <c r="XY20" s="99"/>
      <c r="XZ20" s="99"/>
      <c r="YA20" s="99"/>
      <c r="YB20" s="99"/>
      <c r="YC20" s="99"/>
      <c r="YD20" s="99"/>
      <c r="YE20" s="99"/>
      <c r="YF20" s="99"/>
      <c r="YG20" s="99"/>
      <c r="YH20" s="99"/>
      <c r="YI20" s="99"/>
      <c r="YJ20" s="99"/>
      <c r="YK20" s="99"/>
      <c r="YL20" s="99"/>
      <c r="YM20" s="99"/>
      <c r="YN20" s="99"/>
      <c r="YO20" s="99"/>
      <c r="YP20" s="99"/>
      <c r="YQ20" s="99"/>
      <c r="YR20" s="99"/>
      <c r="YS20" s="99"/>
      <c r="YT20" s="99"/>
      <c r="YU20" s="99"/>
      <c r="YV20" s="99"/>
      <c r="YW20" s="99"/>
      <c r="YX20" s="99"/>
      <c r="YY20" s="99"/>
      <c r="YZ20" s="99"/>
      <c r="ZA20" s="99"/>
      <c r="ZB20" s="99"/>
      <c r="ZC20" s="99"/>
      <c r="ZD20" s="99"/>
      <c r="ZE20" s="99"/>
      <c r="ZF20" s="99"/>
      <c r="ZG20" s="99"/>
      <c r="ZH20" s="99"/>
      <c r="ZI20" s="99"/>
      <c r="ZJ20" s="99"/>
      <c r="ZK20" s="99"/>
      <c r="ZL20" s="99"/>
      <c r="ZM20" s="99"/>
      <c r="ZN20" s="99"/>
      <c r="ZO20" s="99"/>
      <c r="ZP20" s="99"/>
      <c r="ZQ20" s="99"/>
      <c r="ZR20" s="99"/>
      <c r="ZS20" s="99"/>
      <c r="ZT20" s="99"/>
      <c r="ZU20" s="99"/>
      <c r="ZV20" s="99"/>
      <c r="ZW20" s="99"/>
      <c r="ZX20" s="99"/>
      <c r="ZY20" s="99"/>
      <c r="ZZ20" s="99"/>
      <c r="AAA20" s="99"/>
      <c r="AAB20" s="99"/>
      <c r="AAC20" s="99"/>
      <c r="AAD20" s="99"/>
      <c r="AAE20" s="99"/>
      <c r="AAF20" s="99"/>
      <c r="AAG20" s="99"/>
      <c r="AAH20" s="99"/>
      <c r="AAI20" s="99"/>
      <c r="AAJ20" s="99"/>
      <c r="AAK20" s="99"/>
      <c r="AAL20" s="99"/>
      <c r="AAM20" s="99"/>
      <c r="AAN20" s="99"/>
      <c r="AAO20" s="99"/>
      <c r="AAP20" s="99"/>
      <c r="AAQ20" s="99"/>
      <c r="AAR20" s="99"/>
      <c r="AAS20" s="99"/>
      <c r="AAT20" s="99"/>
      <c r="AAU20" s="99"/>
      <c r="AAV20" s="99"/>
      <c r="AAW20" s="99"/>
      <c r="AAX20" s="99"/>
      <c r="AAY20" s="99"/>
      <c r="AAZ20" s="99"/>
      <c r="ABA20" s="99"/>
      <c r="ABB20" s="99"/>
      <c r="ABC20" s="99"/>
      <c r="ABD20" s="99"/>
      <c r="ABE20" s="99"/>
      <c r="ABF20" s="99"/>
      <c r="ABG20" s="99"/>
      <c r="ABH20" s="99"/>
      <c r="ABI20" s="99"/>
      <c r="ABJ20" s="99"/>
      <c r="ABK20" s="99"/>
      <c r="ABL20" s="99"/>
      <c r="ABM20" s="99"/>
      <c r="ABN20" s="99"/>
      <c r="ABO20" s="99"/>
      <c r="ABP20" s="99"/>
      <c r="ABQ20" s="99"/>
      <c r="ABR20" s="99"/>
      <c r="ABS20" s="99"/>
      <c r="ABT20" s="99"/>
      <c r="ABU20" s="99"/>
      <c r="ABV20" s="99"/>
      <c r="ABW20" s="99"/>
      <c r="ABX20" s="99"/>
      <c r="ABY20" s="99"/>
      <c r="ABZ20" s="99"/>
      <c r="ACA20" s="99"/>
      <c r="ACB20" s="99"/>
      <c r="ACC20" s="99"/>
      <c r="ACD20" s="99"/>
      <c r="ACE20" s="99"/>
      <c r="ACF20" s="99"/>
      <c r="ACG20" s="99"/>
      <c r="ACH20" s="99"/>
      <c r="ACI20" s="99"/>
      <c r="ACJ20" s="99"/>
      <c r="ACK20" s="99"/>
      <c r="ACL20" s="99"/>
      <c r="ACM20" s="99"/>
      <c r="ACN20" s="99"/>
      <c r="ACO20" s="99"/>
      <c r="ACP20" s="99"/>
      <c r="ACQ20" s="99"/>
      <c r="ACR20" s="99"/>
      <c r="ACS20" s="99"/>
      <c r="ACT20" s="99"/>
      <c r="ACU20" s="99"/>
      <c r="ACV20" s="99"/>
      <c r="ACW20" s="99"/>
      <c r="ACX20" s="99"/>
      <c r="ACY20" s="99"/>
      <c r="ACZ20" s="99"/>
      <c r="ADA20" s="99"/>
      <c r="ADB20" s="99"/>
      <c r="ADC20" s="99"/>
      <c r="ADD20" s="99"/>
      <c r="ADE20" s="99"/>
      <c r="ADF20" s="99"/>
      <c r="ADG20" s="99"/>
      <c r="ADH20" s="99"/>
      <c r="ADI20" s="99"/>
      <c r="ADJ20" s="99"/>
      <c r="ADK20" s="99"/>
      <c r="ADL20" s="99"/>
      <c r="ADM20" s="99"/>
      <c r="ADN20" s="99"/>
      <c r="ADO20" s="99"/>
      <c r="ADP20" s="99"/>
      <c r="ADQ20" s="99"/>
      <c r="ADR20" s="99"/>
      <c r="ADS20" s="99"/>
      <c r="ADT20" s="99"/>
      <c r="ADU20" s="99"/>
      <c r="ADV20" s="99"/>
      <c r="ADW20" s="99"/>
      <c r="ADX20" s="99"/>
      <c r="ADY20" s="99"/>
      <c r="ADZ20" s="99"/>
      <c r="AEA20" s="99"/>
      <c r="AEB20" s="99"/>
      <c r="AEC20" s="99"/>
      <c r="AED20" s="99"/>
      <c r="AEE20" s="99"/>
      <c r="AEF20" s="99"/>
      <c r="AEG20" s="99"/>
      <c r="AEH20" s="99"/>
      <c r="AEI20" s="99"/>
      <c r="AEJ20" s="99"/>
      <c r="AEK20" s="99"/>
      <c r="AEL20" s="99"/>
      <c r="AEM20" s="99"/>
      <c r="AEN20" s="99"/>
      <c r="AEO20" s="99"/>
      <c r="AEP20" s="99"/>
      <c r="AEQ20" s="99"/>
      <c r="AER20" s="99"/>
      <c r="AES20" s="99"/>
      <c r="AET20" s="99"/>
      <c r="AEU20" s="99"/>
      <c r="AEV20" s="99"/>
      <c r="AEW20" s="99"/>
      <c r="AEX20" s="99"/>
      <c r="AEY20" s="99"/>
      <c r="AEZ20" s="99"/>
      <c r="AFA20" s="99"/>
      <c r="AFB20" s="99"/>
      <c r="AFC20" s="99"/>
      <c r="AFD20" s="99"/>
      <c r="AFE20" s="99"/>
      <c r="AFF20" s="99"/>
      <c r="AFG20" s="99"/>
      <c r="AFH20" s="99"/>
      <c r="AFI20" s="99"/>
      <c r="AFJ20" s="99"/>
      <c r="AFK20" s="99"/>
      <c r="AFL20" s="99"/>
      <c r="AFM20" s="99"/>
      <c r="AFN20" s="99"/>
      <c r="AFO20" s="99"/>
      <c r="AFP20" s="99"/>
      <c r="AFQ20" s="99"/>
      <c r="AFR20" s="99"/>
      <c r="AFS20" s="99"/>
      <c r="AFT20" s="99"/>
      <c r="AFU20" s="99"/>
      <c r="AFV20" s="99"/>
      <c r="AFW20" s="99"/>
      <c r="AFX20" s="99"/>
      <c r="AFY20" s="99"/>
      <c r="AFZ20" s="99"/>
      <c r="AGA20" s="99"/>
      <c r="AGB20" s="99"/>
      <c r="AGC20" s="99"/>
      <c r="AGD20" s="99"/>
      <c r="AGE20" s="99"/>
      <c r="AGF20" s="99"/>
      <c r="AGG20" s="99"/>
      <c r="AGH20" s="99"/>
      <c r="AGI20" s="99"/>
      <c r="AGJ20" s="99"/>
      <c r="AGK20" s="99"/>
      <c r="AGL20" s="99"/>
      <c r="AGM20" s="99"/>
      <c r="AGN20" s="99"/>
      <c r="AGO20" s="99"/>
      <c r="AGP20" s="99"/>
      <c r="AGQ20" s="99"/>
      <c r="AGR20" s="99"/>
      <c r="AGS20" s="99"/>
      <c r="AGT20" s="99"/>
      <c r="AGU20" s="99"/>
      <c r="AGV20" s="99"/>
      <c r="AGW20" s="99"/>
      <c r="AGX20" s="99"/>
      <c r="AGY20" s="99"/>
      <c r="AGZ20" s="99"/>
      <c r="AHA20" s="99"/>
      <c r="AHB20" s="99"/>
      <c r="AHC20" s="99"/>
      <c r="AHD20" s="99"/>
      <c r="AHE20" s="99"/>
      <c r="AHF20" s="99"/>
      <c r="AHG20" s="99"/>
      <c r="AHH20" s="99"/>
      <c r="AHI20" s="99"/>
      <c r="AHJ20" s="99"/>
      <c r="AHK20" s="99"/>
      <c r="AHL20" s="99"/>
      <c r="AHM20" s="99"/>
      <c r="AHN20" s="99"/>
      <c r="AHO20" s="99"/>
      <c r="AHP20" s="99"/>
      <c r="AHQ20" s="99"/>
      <c r="AHR20" s="99"/>
      <c r="AHS20" s="99"/>
      <c r="AHT20" s="99"/>
      <c r="AHU20" s="99"/>
      <c r="AHV20" s="99"/>
      <c r="AHW20" s="99"/>
      <c r="AHX20" s="99"/>
      <c r="AHY20" s="99"/>
      <c r="AHZ20" s="99"/>
      <c r="AIA20" s="99"/>
      <c r="AIB20" s="99"/>
      <c r="AIC20" s="99"/>
      <c r="AID20" s="99"/>
      <c r="AIE20" s="99"/>
      <c r="AIF20" s="99"/>
      <c r="AIG20" s="99"/>
      <c r="AIH20" s="99"/>
      <c r="AII20" s="99"/>
      <c r="AIJ20" s="99"/>
      <c r="AIK20" s="99"/>
      <c r="AIL20" s="99"/>
      <c r="AIM20" s="99"/>
      <c r="AIN20" s="99"/>
      <c r="AIO20" s="99"/>
      <c r="AIP20" s="99"/>
      <c r="AIQ20" s="99"/>
      <c r="AIR20" s="99"/>
      <c r="AIS20" s="99"/>
      <c r="AIT20" s="99"/>
      <c r="AIU20" s="99"/>
      <c r="AIV20" s="99"/>
      <c r="AIW20" s="99"/>
      <c r="AIX20" s="99"/>
      <c r="AIY20" s="99"/>
      <c r="AIZ20" s="99"/>
      <c r="AJA20" s="99"/>
      <c r="AJB20" s="99"/>
      <c r="AJC20" s="99"/>
      <c r="AJD20" s="99"/>
      <c r="AJE20" s="99"/>
      <c r="AJF20" s="99"/>
      <c r="AJG20" s="99"/>
      <c r="AJH20" s="99"/>
      <c r="AJI20" s="99"/>
      <c r="AJJ20" s="99"/>
      <c r="AJK20" s="99"/>
      <c r="AJL20" s="99"/>
      <c r="AJM20" s="99"/>
      <c r="AJN20" s="99"/>
      <c r="AJO20" s="99"/>
      <c r="AJP20" s="99"/>
      <c r="AJQ20" s="99"/>
      <c r="AJR20" s="99"/>
      <c r="AJS20" s="99"/>
      <c r="AJT20" s="99"/>
      <c r="AJU20" s="99"/>
      <c r="AJV20" s="99"/>
      <c r="AJW20" s="99"/>
      <c r="AJX20" s="99"/>
      <c r="AJY20" s="99"/>
      <c r="AJZ20" s="99"/>
      <c r="AKA20" s="99"/>
      <c r="AKB20" s="99"/>
      <c r="AKC20" s="99"/>
      <c r="AKD20" s="99"/>
      <c r="AKE20" s="99"/>
      <c r="AKF20" s="99"/>
      <c r="AKG20" s="99"/>
      <c r="AKH20" s="99"/>
      <c r="AKI20" s="99"/>
      <c r="AKJ20" s="99"/>
      <c r="AKK20" s="99"/>
      <c r="AKL20" s="99"/>
      <c r="AKM20" s="99"/>
      <c r="AKN20" s="99"/>
      <c r="AKO20" s="99"/>
      <c r="AKP20" s="99"/>
      <c r="AKQ20" s="99"/>
      <c r="AKR20" s="99"/>
      <c r="AKS20" s="99"/>
      <c r="AKT20" s="99"/>
      <c r="AKU20" s="99"/>
      <c r="AKV20" s="99"/>
      <c r="AKW20" s="99"/>
      <c r="AKX20" s="99"/>
      <c r="AKY20" s="99"/>
      <c r="AKZ20" s="99"/>
      <c r="ALA20" s="99"/>
      <c r="ALB20" s="99"/>
      <c r="ALC20" s="99"/>
      <c r="ALD20" s="99"/>
      <c r="ALE20" s="99"/>
      <c r="ALF20" s="99"/>
      <c r="ALG20" s="99"/>
      <c r="ALH20" s="99"/>
      <c r="ALI20" s="99"/>
      <c r="ALJ20" s="99"/>
      <c r="ALK20" s="99"/>
      <c r="ALL20" s="99"/>
      <c r="ALM20" s="99"/>
      <c r="ALN20" s="99"/>
      <c r="ALO20" s="99"/>
      <c r="ALP20" s="99"/>
      <c r="ALQ20" s="99"/>
      <c r="ALR20" s="99"/>
      <c r="ALS20" s="99"/>
      <c r="ALT20" s="99"/>
      <c r="ALU20" s="99"/>
      <c r="ALV20" s="99"/>
      <c r="ALW20" s="99"/>
      <c r="ALX20" s="99"/>
      <c r="ALY20" s="99"/>
      <c r="ALZ20" s="99"/>
      <c r="AMA20" s="99"/>
      <c r="AMB20" s="99"/>
      <c r="AMC20" s="99"/>
      <c r="AMD20" s="99"/>
      <c r="AME20" s="99"/>
      <c r="AMF20" s="99"/>
      <c r="AMG20" s="99"/>
      <c r="AMH20" s="99"/>
      <c r="AMI20" s="99"/>
      <c r="AMJ20" s="99"/>
      <c r="AMK20" s="99"/>
      <c r="AML20" s="99"/>
      <c r="AMM20" s="99"/>
      <c r="AMN20" s="99"/>
      <c r="AMO20" s="99"/>
      <c r="AMP20" s="99"/>
      <c r="AMQ20" s="99"/>
      <c r="AMR20" s="99"/>
      <c r="AMS20" s="99"/>
      <c r="AMT20" s="99"/>
      <c r="AMU20" s="99"/>
      <c r="AMV20" s="99"/>
      <c r="AMW20" s="99"/>
      <c r="AMX20" s="99"/>
      <c r="AMY20" s="99"/>
      <c r="AMZ20" s="99"/>
      <c r="ANA20" s="99"/>
      <c r="ANB20" s="99"/>
      <c r="ANC20" s="99"/>
      <c r="AND20" s="99"/>
      <c r="ANE20" s="99"/>
      <c r="ANF20" s="99"/>
      <c r="ANG20" s="99"/>
      <c r="ANH20" s="99"/>
      <c r="ANI20" s="99"/>
      <c r="ANJ20" s="99"/>
      <c r="ANK20" s="99"/>
      <c r="ANL20" s="99"/>
      <c r="ANM20" s="99"/>
      <c r="ANN20" s="99"/>
      <c r="ANO20" s="99"/>
      <c r="ANP20" s="99"/>
      <c r="ANQ20" s="99"/>
      <c r="ANR20" s="99"/>
      <c r="ANS20" s="99"/>
      <c r="ANT20" s="99"/>
      <c r="ANU20" s="99"/>
      <c r="ANV20" s="99"/>
      <c r="ANW20" s="99"/>
      <c r="ANX20" s="99"/>
      <c r="ANY20" s="99"/>
      <c r="ANZ20" s="99"/>
      <c r="AOA20" s="99"/>
      <c r="AOB20" s="99"/>
      <c r="AOC20" s="99"/>
      <c r="AOD20" s="99"/>
      <c r="AOE20" s="99"/>
      <c r="AOF20" s="99"/>
      <c r="AOG20" s="99"/>
      <c r="AOH20" s="99"/>
      <c r="AOI20" s="99"/>
      <c r="AOJ20" s="99"/>
      <c r="AOK20" s="99"/>
      <c r="AOL20" s="99"/>
      <c r="AOM20" s="99"/>
      <c r="AON20" s="99"/>
      <c r="AOO20" s="99"/>
      <c r="AOP20" s="99"/>
      <c r="AOQ20" s="99"/>
      <c r="AOR20" s="99"/>
      <c r="AOS20" s="99"/>
      <c r="AOT20" s="99"/>
      <c r="AOU20" s="99"/>
      <c r="AOV20" s="99"/>
      <c r="AOW20" s="99"/>
      <c r="AOX20" s="99"/>
      <c r="AOY20" s="99"/>
      <c r="AOZ20" s="99"/>
      <c r="APA20" s="99"/>
      <c r="APB20" s="99"/>
      <c r="APC20" s="99"/>
      <c r="APD20" s="99"/>
      <c r="APE20" s="99"/>
      <c r="APF20" s="99"/>
      <c r="APG20" s="99"/>
      <c r="APH20" s="99"/>
      <c r="API20" s="99"/>
      <c r="APJ20" s="99"/>
      <c r="APK20" s="99"/>
      <c r="APL20" s="99"/>
      <c r="APM20" s="99"/>
      <c r="APN20" s="99"/>
      <c r="APO20" s="99"/>
      <c r="APP20" s="99"/>
      <c r="APQ20" s="99"/>
      <c r="APR20" s="99"/>
      <c r="APS20" s="99"/>
      <c r="APT20" s="99"/>
      <c r="APU20" s="99"/>
      <c r="APV20" s="99"/>
      <c r="APW20" s="99"/>
      <c r="APX20" s="99"/>
      <c r="APY20" s="99"/>
      <c r="APZ20" s="99"/>
      <c r="AQA20" s="99"/>
      <c r="AQB20" s="99"/>
      <c r="AQC20" s="99"/>
      <c r="AQD20" s="99"/>
      <c r="AQE20" s="99"/>
      <c r="AQF20" s="99"/>
      <c r="AQG20" s="99"/>
      <c r="AQH20" s="99"/>
      <c r="AQI20" s="99"/>
      <c r="AQJ20" s="99"/>
      <c r="AQK20" s="99"/>
      <c r="AQL20" s="99"/>
      <c r="AQM20" s="99"/>
      <c r="AQN20" s="99"/>
      <c r="AQO20" s="99"/>
      <c r="AQP20" s="99"/>
      <c r="AQQ20" s="99"/>
      <c r="AQR20" s="99"/>
      <c r="AQS20" s="99"/>
      <c r="AQT20" s="99"/>
      <c r="AQU20" s="99"/>
      <c r="AQV20" s="99"/>
      <c r="AQW20" s="99"/>
      <c r="AQX20" s="99"/>
      <c r="AQY20" s="99"/>
      <c r="AQZ20" s="99"/>
      <c r="ARA20" s="99"/>
      <c r="ARB20" s="99"/>
      <c r="ARC20" s="99"/>
      <c r="ARD20" s="99"/>
      <c r="ARE20" s="99"/>
      <c r="ARF20" s="99"/>
      <c r="ARG20" s="99"/>
      <c r="ARH20" s="99"/>
      <c r="ARI20" s="99"/>
      <c r="ARJ20" s="99"/>
      <c r="ARK20" s="99"/>
      <c r="ARL20" s="99"/>
      <c r="ARM20" s="99"/>
      <c r="ARN20" s="99"/>
      <c r="ARO20" s="99"/>
      <c r="ARP20" s="99"/>
      <c r="ARQ20" s="99"/>
      <c r="ARR20" s="99"/>
      <c r="ARS20" s="99"/>
      <c r="ART20" s="99"/>
      <c r="ARU20" s="99"/>
      <c r="ARV20" s="99"/>
      <c r="ARW20" s="99"/>
      <c r="ARX20" s="99"/>
      <c r="ARY20" s="99"/>
      <c r="ARZ20" s="99"/>
      <c r="ASA20" s="99"/>
      <c r="ASB20" s="99"/>
      <c r="ASC20" s="99"/>
      <c r="ASD20" s="99"/>
      <c r="ASE20" s="99"/>
      <c r="ASF20" s="99"/>
      <c r="ASG20" s="99"/>
      <c r="ASH20" s="99"/>
      <c r="ASI20" s="99"/>
      <c r="ASJ20" s="99"/>
      <c r="ASK20" s="99"/>
      <c r="ASL20" s="99"/>
      <c r="ASM20" s="99"/>
      <c r="ASN20" s="99"/>
      <c r="ASO20" s="99"/>
      <c r="ASP20" s="99"/>
      <c r="ASQ20" s="99"/>
      <c r="ASR20" s="99"/>
      <c r="ASS20" s="99"/>
      <c r="AST20" s="99"/>
      <c r="ASU20" s="99"/>
      <c r="ASV20" s="99"/>
      <c r="ASW20" s="99"/>
      <c r="ASX20" s="99"/>
      <c r="ASY20" s="99"/>
      <c r="ASZ20" s="99"/>
      <c r="ATA20" s="99"/>
      <c r="ATB20" s="99"/>
      <c r="ATC20" s="99"/>
      <c r="ATD20" s="99"/>
      <c r="ATE20" s="99"/>
      <c r="ATF20" s="99"/>
      <c r="ATG20" s="99"/>
      <c r="ATH20" s="99"/>
      <c r="ATI20" s="99"/>
      <c r="ATJ20" s="99"/>
      <c r="ATK20" s="99"/>
      <c r="ATL20" s="99"/>
      <c r="ATM20" s="99"/>
      <c r="ATN20" s="99"/>
      <c r="ATO20" s="99"/>
      <c r="ATP20" s="99"/>
      <c r="ATQ20" s="99"/>
      <c r="ATR20" s="99"/>
      <c r="ATS20" s="99"/>
      <c r="ATT20" s="99"/>
      <c r="ATU20" s="99"/>
      <c r="ATV20" s="99"/>
      <c r="ATW20" s="99"/>
      <c r="ATX20" s="99"/>
      <c r="ATY20" s="99"/>
      <c r="ATZ20" s="99"/>
      <c r="AUA20" s="99"/>
      <c r="AUB20" s="99"/>
      <c r="AUC20" s="99"/>
      <c r="AUD20" s="99"/>
      <c r="AUE20" s="99"/>
      <c r="AUF20" s="99"/>
      <c r="AUG20" s="99"/>
      <c r="AUH20" s="99"/>
      <c r="AUI20" s="99"/>
      <c r="AUJ20" s="99"/>
      <c r="AUK20" s="99"/>
      <c r="AUL20" s="99"/>
      <c r="AUM20" s="99"/>
      <c r="AUN20" s="99"/>
      <c r="AUO20" s="99"/>
      <c r="AUP20" s="99"/>
      <c r="AUQ20" s="99"/>
      <c r="AUR20" s="99"/>
      <c r="AUS20" s="99"/>
      <c r="AUT20" s="99"/>
      <c r="AUU20" s="99"/>
      <c r="AUV20" s="99"/>
      <c r="AUW20" s="99"/>
      <c r="AUX20" s="99"/>
      <c r="AUY20" s="99"/>
      <c r="AUZ20" s="99"/>
      <c r="AVA20" s="99"/>
      <c r="AVB20" s="99"/>
      <c r="AVC20" s="99"/>
      <c r="AVD20" s="99"/>
      <c r="AVE20" s="99"/>
      <c r="AVF20" s="99"/>
      <c r="AVG20" s="99"/>
      <c r="AVH20" s="99"/>
      <c r="AVI20" s="99"/>
      <c r="AVJ20" s="99"/>
      <c r="AVK20" s="99"/>
      <c r="AVL20" s="99"/>
      <c r="AVM20" s="99"/>
      <c r="AVN20" s="99"/>
      <c r="AVO20" s="99"/>
      <c r="AVP20" s="99"/>
      <c r="AVQ20" s="99"/>
      <c r="AVR20" s="99"/>
      <c r="AVS20" s="99"/>
      <c r="AVT20" s="99"/>
      <c r="AVU20" s="99"/>
      <c r="AVV20" s="99"/>
      <c r="AVW20" s="99"/>
      <c r="AVX20" s="99"/>
      <c r="AVY20" s="99"/>
      <c r="AVZ20" s="99"/>
      <c r="AWA20" s="99"/>
      <c r="AWB20" s="99"/>
      <c r="AWC20" s="99"/>
      <c r="AWD20" s="99"/>
      <c r="AWE20" s="99"/>
      <c r="AWF20" s="99"/>
      <c r="AWG20" s="99"/>
      <c r="AWH20" s="99"/>
      <c r="AWI20" s="99"/>
      <c r="AWJ20" s="99"/>
      <c r="AWK20" s="99"/>
      <c r="AWL20" s="99"/>
      <c r="AWM20" s="99"/>
      <c r="AWN20" s="99"/>
      <c r="AWO20" s="99"/>
      <c r="AWP20" s="99"/>
      <c r="AWQ20" s="99"/>
      <c r="AWR20" s="99"/>
      <c r="AWS20" s="99"/>
      <c r="AWT20" s="99"/>
      <c r="AWU20" s="99"/>
      <c r="AWV20" s="99"/>
      <c r="AWW20" s="99"/>
      <c r="AWX20" s="99"/>
      <c r="AWY20" s="99"/>
      <c r="AWZ20" s="99"/>
      <c r="AXA20" s="99"/>
      <c r="AXB20" s="99"/>
      <c r="AXC20" s="99"/>
      <c r="AXD20" s="99"/>
      <c r="AXE20" s="99"/>
      <c r="AXF20" s="99"/>
      <c r="AXG20" s="99"/>
      <c r="AXH20" s="99"/>
      <c r="AXI20" s="99"/>
      <c r="AXJ20" s="99"/>
      <c r="AXK20" s="99"/>
      <c r="AXL20" s="99"/>
      <c r="AXM20" s="99"/>
      <c r="AXN20" s="99"/>
      <c r="AXO20" s="99"/>
      <c r="AXP20" s="99"/>
      <c r="AXQ20" s="99"/>
      <c r="AXR20" s="99"/>
      <c r="AXS20" s="99"/>
      <c r="AXT20" s="99"/>
      <c r="AXU20" s="99"/>
      <c r="AXV20" s="99"/>
      <c r="AXW20" s="99"/>
      <c r="AXX20" s="99"/>
      <c r="AXY20" s="99"/>
      <c r="AXZ20" s="99"/>
      <c r="AYA20" s="99"/>
      <c r="AYB20" s="99"/>
      <c r="AYC20" s="99"/>
      <c r="AYD20" s="99"/>
      <c r="AYE20" s="99"/>
      <c r="AYF20" s="99"/>
      <c r="AYG20" s="99"/>
      <c r="AYH20" s="99"/>
      <c r="AYI20" s="99"/>
      <c r="AYJ20" s="99"/>
      <c r="AYK20" s="99"/>
      <c r="AYL20" s="99"/>
      <c r="AYM20" s="99"/>
      <c r="AYN20" s="99"/>
      <c r="AYO20" s="99"/>
      <c r="AYP20" s="99"/>
      <c r="AYQ20" s="99"/>
      <c r="AYR20" s="99"/>
      <c r="AYS20" s="99"/>
      <c r="AYT20" s="99"/>
      <c r="AYU20" s="99"/>
      <c r="AYV20" s="99"/>
      <c r="AYW20" s="99"/>
      <c r="AYX20" s="99"/>
      <c r="AYY20" s="99"/>
      <c r="AYZ20" s="99"/>
      <c r="AZA20" s="99"/>
      <c r="AZB20" s="99"/>
      <c r="AZC20" s="99"/>
      <c r="AZD20" s="99"/>
      <c r="AZE20" s="99"/>
      <c r="AZF20" s="99"/>
      <c r="AZG20" s="99"/>
      <c r="AZH20" s="99"/>
      <c r="AZI20" s="99"/>
      <c r="AZJ20" s="99"/>
      <c r="AZK20" s="99"/>
      <c r="AZL20" s="99"/>
      <c r="AZM20" s="99"/>
      <c r="AZN20" s="99"/>
      <c r="AZO20" s="99"/>
      <c r="AZP20" s="99"/>
      <c r="AZQ20" s="99"/>
      <c r="AZR20" s="99"/>
      <c r="AZS20" s="99"/>
      <c r="AZT20" s="99"/>
      <c r="AZU20" s="99"/>
      <c r="AZV20" s="99"/>
      <c r="AZW20" s="99"/>
      <c r="AZX20" s="99"/>
      <c r="AZY20" s="99"/>
      <c r="AZZ20" s="99"/>
      <c r="BAA20" s="99"/>
      <c r="BAB20" s="99"/>
      <c r="BAC20" s="99"/>
      <c r="BAD20" s="99"/>
      <c r="BAE20" s="99"/>
      <c r="BAF20" s="99"/>
      <c r="BAG20" s="99"/>
      <c r="BAH20" s="99"/>
      <c r="BAI20" s="99"/>
      <c r="BAJ20" s="99"/>
      <c r="BAK20" s="99"/>
      <c r="BAL20" s="99"/>
      <c r="BAM20" s="99"/>
      <c r="BAN20" s="99"/>
      <c r="BAO20" s="99"/>
      <c r="BAP20" s="99"/>
      <c r="BAQ20" s="99"/>
      <c r="BAR20" s="99"/>
      <c r="BAS20" s="99"/>
      <c r="BAT20" s="99"/>
      <c r="BAU20" s="99"/>
      <c r="BAV20" s="99"/>
      <c r="BAW20" s="99"/>
      <c r="BAX20" s="99"/>
      <c r="BAY20" s="99"/>
      <c r="BAZ20" s="99"/>
      <c r="BBA20" s="99"/>
      <c r="BBB20" s="99"/>
      <c r="BBC20" s="99"/>
      <c r="BBD20" s="99"/>
      <c r="BBE20" s="99"/>
      <c r="BBF20" s="99"/>
      <c r="BBG20" s="99"/>
      <c r="BBH20" s="99"/>
      <c r="BBI20" s="99"/>
      <c r="BBJ20" s="99"/>
      <c r="BBK20" s="99"/>
      <c r="BBL20" s="99"/>
      <c r="BBM20" s="99"/>
      <c r="BBN20" s="99"/>
      <c r="BBO20" s="99"/>
      <c r="BBP20" s="99"/>
      <c r="BBQ20" s="99"/>
      <c r="BBR20" s="99"/>
      <c r="BBS20" s="99"/>
      <c r="BBT20" s="99"/>
      <c r="BBU20" s="99"/>
      <c r="BBV20" s="99"/>
      <c r="BBW20" s="99"/>
      <c r="BBX20" s="99"/>
      <c r="BBY20" s="99"/>
      <c r="BBZ20" s="99"/>
      <c r="BCA20" s="99"/>
      <c r="BCB20" s="99"/>
      <c r="BCC20" s="99"/>
      <c r="BCD20" s="99"/>
      <c r="BCE20" s="99"/>
      <c r="BCF20" s="99"/>
      <c r="BCG20" s="99"/>
      <c r="BCH20" s="99"/>
      <c r="BCI20" s="99"/>
      <c r="BCJ20" s="99"/>
      <c r="BCK20" s="99"/>
      <c r="BCL20" s="99"/>
      <c r="BCM20" s="99"/>
      <c r="BCN20" s="99"/>
      <c r="BCO20" s="99"/>
      <c r="BCP20" s="99"/>
      <c r="BCQ20" s="99"/>
      <c r="BCR20" s="99"/>
      <c r="BCS20" s="99"/>
      <c r="BCT20" s="99"/>
      <c r="BCU20" s="99"/>
      <c r="BCV20" s="99"/>
      <c r="BCW20" s="99"/>
      <c r="BCX20" s="99"/>
      <c r="BCY20" s="99"/>
      <c r="BCZ20" s="99"/>
      <c r="BDA20" s="99"/>
      <c r="BDB20" s="99"/>
      <c r="BDC20" s="99"/>
      <c r="BDD20" s="99"/>
      <c r="BDE20" s="99"/>
      <c r="BDF20" s="99"/>
      <c r="BDG20" s="99"/>
      <c r="BDH20" s="99"/>
      <c r="BDI20" s="99"/>
      <c r="BDJ20" s="99"/>
      <c r="BDK20" s="99"/>
      <c r="BDL20" s="99"/>
      <c r="BDM20" s="99"/>
      <c r="BDN20" s="99"/>
      <c r="BDO20" s="99"/>
      <c r="BDP20" s="99"/>
      <c r="BDQ20" s="99"/>
      <c r="BDR20" s="99"/>
      <c r="BDS20" s="99"/>
      <c r="BDT20" s="99"/>
      <c r="BDU20" s="99"/>
      <c r="BDV20" s="99"/>
      <c r="BDW20" s="99"/>
      <c r="BDX20" s="99"/>
      <c r="BDY20" s="99"/>
      <c r="BDZ20" s="99"/>
      <c r="BEA20" s="99"/>
      <c r="BEB20" s="99"/>
      <c r="BEC20" s="99"/>
      <c r="BED20" s="99"/>
      <c r="BEE20" s="99"/>
      <c r="BEF20" s="99"/>
      <c r="BEG20" s="99"/>
      <c r="BEH20" s="99"/>
      <c r="BEI20" s="99"/>
      <c r="BEJ20" s="99"/>
      <c r="BEK20" s="99"/>
      <c r="BEL20" s="99"/>
      <c r="BEM20" s="99"/>
      <c r="BEN20" s="99"/>
      <c r="BEO20" s="99"/>
      <c r="BEP20" s="99"/>
      <c r="BEQ20" s="99"/>
      <c r="BER20" s="99"/>
      <c r="BES20" s="99"/>
      <c r="BET20" s="99"/>
      <c r="BEU20" s="99"/>
      <c r="BEV20" s="99"/>
      <c r="BEW20" s="99"/>
      <c r="BEX20" s="99"/>
      <c r="BEY20" s="99"/>
      <c r="BEZ20" s="99"/>
      <c r="BFA20" s="99"/>
      <c r="BFB20" s="99"/>
      <c r="BFC20" s="99"/>
      <c r="BFD20" s="99"/>
      <c r="BFE20" s="99"/>
      <c r="BFF20" s="99"/>
      <c r="BFG20" s="99"/>
      <c r="BFH20" s="99"/>
      <c r="BFI20" s="99"/>
      <c r="BFJ20" s="99"/>
      <c r="BFK20" s="99"/>
      <c r="BFL20" s="99"/>
      <c r="BFM20" s="99"/>
      <c r="BFN20" s="99"/>
      <c r="BFO20" s="99"/>
      <c r="BFP20" s="99"/>
      <c r="BFQ20" s="99"/>
      <c r="BFR20" s="99"/>
      <c r="BFS20" s="99"/>
      <c r="BFT20" s="99"/>
      <c r="BFU20" s="99"/>
      <c r="BFV20" s="99"/>
      <c r="BFW20" s="99"/>
      <c r="BFX20" s="99"/>
      <c r="BFY20" s="99"/>
      <c r="BFZ20" s="99"/>
      <c r="BGA20" s="99"/>
      <c r="BGB20" s="99"/>
      <c r="BGC20" s="99"/>
      <c r="BGD20" s="99"/>
      <c r="BGE20" s="99"/>
      <c r="BGF20" s="99"/>
      <c r="BGG20" s="99"/>
      <c r="BGH20" s="99"/>
      <c r="BGI20" s="99"/>
      <c r="BGJ20" s="99"/>
      <c r="BGK20" s="99"/>
      <c r="BGL20" s="99"/>
      <c r="BGM20" s="99"/>
      <c r="BGN20" s="99"/>
      <c r="BGO20" s="99"/>
      <c r="BGP20" s="99"/>
      <c r="BGQ20" s="99"/>
      <c r="BGR20" s="99"/>
      <c r="BGS20" s="99"/>
      <c r="BGT20" s="99"/>
      <c r="BGU20" s="99"/>
      <c r="BGV20" s="99"/>
      <c r="BGW20" s="99"/>
      <c r="BGX20" s="99"/>
      <c r="BGY20" s="99"/>
      <c r="BGZ20" s="99"/>
      <c r="BHA20" s="99"/>
      <c r="BHB20" s="99"/>
      <c r="BHC20" s="99"/>
      <c r="BHD20" s="99"/>
      <c r="BHE20" s="99"/>
      <c r="BHF20" s="99"/>
      <c r="BHG20" s="99"/>
      <c r="BHH20" s="99"/>
      <c r="BHI20" s="99"/>
      <c r="BHJ20" s="99"/>
      <c r="BHK20" s="99"/>
      <c r="BHL20" s="99"/>
      <c r="BHM20" s="99"/>
      <c r="BHN20" s="99"/>
      <c r="BHO20" s="99"/>
      <c r="BHP20" s="99"/>
      <c r="BHQ20" s="99"/>
      <c r="BHR20" s="99"/>
      <c r="BHS20" s="99"/>
      <c r="BHT20" s="99"/>
      <c r="BHU20" s="99"/>
      <c r="BHV20" s="99"/>
      <c r="BHW20" s="99"/>
      <c r="BHX20" s="99"/>
      <c r="BHY20" s="99"/>
      <c r="BHZ20" s="99"/>
      <c r="BIA20" s="99"/>
      <c r="BIB20" s="99"/>
      <c r="BIC20" s="99"/>
      <c r="BID20" s="99"/>
      <c r="BIE20" s="99"/>
      <c r="BIF20" s="99"/>
      <c r="BIG20" s="99"/>
      <c r="BIH20" s="99"/>
      <c r="BII20" s="99"/>
      <c r="BIJ20" s="99"/>
      <c r="BIK20" s="99"/>
      <c r="BIL20" s="99"/>
      <c r="BIM20" s="99"/>
      <c r="BIN20" s="99"/>
      <c r="BIO20" s="99"/>
      <c r="BIP20" s="99"/>
      <c r="BIQ20" s="99"/>
      <c r="BIR20" s="99"/>
      <c r="BIS20" s="99"/>
      <c r="BIT20" s="99"/>
      <c r="BIU20" s="99"/>
      <c r="BIV20" s="99"/>
      <c r="BIW20" s="99"/>
      <c r="BIX20" s="99"/>
      <c r="BIY20" s="99"/>
      <c r="BIZ20" s="99"/>
      <c r="BJA20" s="99"/>
      <c r="BJB20" s="99"/>
      <c r="BJC20" s="99"/>
      <c r="BJD20" s="99"/>
      <c r="BJE20" s="99"/>
      <c r="BJF20" s="99"/>
      <c r="BJG20" s="99"/>
      <c r="BJH20" s="99"/>
      <c r="BJI20" s="99"/>
      <c r="BJJ20" s="99"/>
      <c r="BJK20" s="99"/>
      <c r="BJL20" s="99"/>
      <c r="BJM20" s="99"/>
      <c r="BJN20" s="99"/>
      <c r="BJO20" s="99"/>
      <c r="BJP20" s="99"/>
      <c r="BJQ20" s="99"/>
      <c r="BJR20" s="99"/>
      <c r="BJS20" s="99"/>
      <c r="BJT20" s="99"/>
      <c r="BJU20" s="99"/>
      <c r="BJV20" s="99"/>
      <c r="BJW20" s="99"/>
      <c r="BJX20" s="99"/>
      <c r="BJY20" s="99"/>
      <c r="BJZ20" s="99"/>
      <c r="BKA20" s="99"/>
      <c r="BKB20" s="99"/>
      <c r="BKC20" s="99"/>
      <c r="BKD20" s="99"/>
      <c r="BKE20" s="99"/>
      <c r="BKF20" s="99"/>
      <c r="BKG20" s="99"/>
      <c r="BKH20" s="99"/>
      <c r="BKI20" s="99"/>
      <c r="BKJ20" s="99"/>
      <c r="BKK20" s="99"/>
      <c r="BKL20" s="99"/>
      <c r="BKM20" s="99"/>
      <c r="BKN20" s="99"/>
      <c r="BKO20" s="99"/>
      <c r="BKP20" s="99"/>
      <c r="BKQ20" s="99"/>
      <c r="BKR20" s="99"/>
      <c r="BKS20" s="99"/>
      <c r="BKT20" s="99"/>
      <c r="BKU20" s="99"/>
      <c r="BKV20" s="99"/>
      <c r="BKW20" s="99"/>
      <c r="BKX20" s="99"/>
      <c r="BKY20" s="99"/>
      <c r="BKZ20" s="99"/>
      <c r="BLA20" s="99"/>
      <c r="BLB20" s="99"/>
      <c r="BLC20" s="99"/>
      <c r="BLD20" s="99"/>
      <c r="BLE20" s="99"/>
      <c r="BLF20" s="99"/>
      <c r="BLG20" s="99"/>
      <c r="BLH20" s="99"/>
      <c r="BLI20" s="99"/>
      <c r="BLJ20" s="99"/>
      <c r="BLK20" s="99"/>
      <c r="BLL20" s="99"/>
      <c r="BLM20" s="99"/>
      <c r="BLN20" s="99"/>
      <c r="BLO20" s="99"/>
      <c r="BLP20" s="99"/>
      <c r="BLQ20" s="99"/>
      <c r="BLR20" s="99"/>
      <c r="BLS20" s="99"/>
      <c r="BLT20" s="99"/>
      <c r="BLU20" s="99"/>
      <c r="BLV20" s="99"/>
      <c r="BLW20" s="99"/>
      <c r="BLX20" s="99"/>
      <c r="BLY20" s="99"/>
      <c r="BLZ20" s="99"/>
      <c r="BMA20" s="99"/>
      <c r="BMB20" s="99"/>
      <c r="BMC20" s="99"/>
      <c r="BMD20" s="99"/>
      <c r="BME20" s="99"/>
      <c r="BMF20" s="99"/>
      <c r="BMG20" s="99"/>
      <c r="BMH20" s="99"/>
      <c r="BMI20" s="99"/>
      <c r="BMJ20" s="99"/>
      <c r="BMK20" s="99"/>
      <c r="BML20" s="99"/>
      <c r="BMM20" s="99"/>
      <c r="BMN20" s="99"/>
      <c r="BMO20" s="99"/>
      <c r="BMP20" s="99"/>
      <c r="BMQ20" s="99"/>
      <c r="BMR20" s="99"/>
      <c r="BMS20" s="99"/>
      <c r="BMT20" s="99"/>
      <c r="BMU20" s="99"/>
      <c r="BMV20" s="99"/>
      <c r="BMW20" s="99"/>
      <c r="BMX20" s="99"/>
      <c r="BMY20" s="99"/>
      <c r="BMZ20" s="99"/>
      <c r="BNA20" s="99"/>
      <c r="BNB20" s="99"/>
      <c r="BNC20" s="99"/>
      <c r="BND20" s="99"/>
      <c r="BNE20" s="99"/>
      <c r="BNF20" s="99"/>
      <c r="BNG20" s="99"/>
      <c r="BNH20" s="99"/>
      <c r="BNI20" s="99"/>
      <c r="BNJ20" s="99"/>
      <c r="BNK20" s="99"/>
      <c r="BNL20" s="99"/>
      <c r="BNM20" s="99"/>
      <c r="BNN20" s="99"/>
      <c r="BNO20" s="99"/>
      <c r="BNP20" s="99"/>
      <c r="BNQ20" s="99"/>
      <c r="BNR20" s="99"/>
      <c r="BNS20" s="99"/>
      <c r="BNT20" s="99"/>
      <c r="BNU20" s="99"/>
      <c r="BNV20" s="99"/>
      <c r="BNW20" s="99"/>
      <c r="BNX20" s="99"/>
      <c r="BNY20" s="99"/>
      <c r="BNZ20" s="99"/>
      <c r="BOA20" s="99"/>
      <c r="BOB20" s="99"/>
      <c r="BOC20" s="99"/>
      <c r="BOD20" s="99"/>
      <c r="BOE20" s="99"/>
      <c r="BOF20" s="99"/>
      <c r="BOG20" s="99"/>
      <c r="BOH20" s="99"/>
      <c r="BOI20" s="99"/>
      <c r="BOJ20" s="99"/>
      <c r="BOK20" s="99"/>
      <c r="BOL20" s="99"/>
      <c r="BOM20" s="99"/>
      <c r="BON20" s="99"/>
      <c r="BOO20" s="99"/>
      <c r="BOP20" s="99"/>
      <c r="BOQ20" s="99"/>
      <c r="BOR20" s="99"/>
      <c r="BOS20" s="99"/>
      <c r="BOT20" s="99"/>
      <c r="BOU20" s="99"/>
      <c r="BOV20" s="99"/>
      <c r="BOW20" s="99"/>
      <c r="BOX20" s="99"/>
      <c r="BOY20" s="99"/>
      <c r="BOZ20" s="99"/>
      <c r="BPA20" s="99"/>
      <c r="BPB20" s="99"/>
      <c r="BPC20" s="99"/>
      <c r="BPD20" s="99"/>
      <c r="BPE20" s="99"/>
      <c r="BPF20" s="99"/>
      <c r="BPG20" s="99"/>
      <c r="BPH20" s="99"/>
      <c r="BPI20" s="99"/>
      <c r="BPJ20" s="99"/>
      <c r="BPK20" s="99"/>
      <c r="BPL20" s="99"/>
      <c r="BPM20" s="99"/>
      <c r="BPN20" s="99"/>
      <c r="BPO20" s="99"/>
      <c r="BPP20" s="99"/>
      <c r="BPQ20" s="99"/>
      <c r="BPR20" s="99"/>
      <c r="BPS20" s="99"/>
      <c r="BPT20" s="99"/>
      <c r="BPU20" s="99"/>
      <c r="BPV20" s="99"/>
      <c r="BPW20" s="99"/>
      <c r="BPX20" s="99"/>
      <c r="BPY20" s="99"/>
      <c r="BPZ20" s="99"/>
      <c r="BQA20" s="99"/>
      <c r="BQB20" s="99"/>
      <c r="BQC20" s="99"/>
      <c r="BQD20" s="99"/>
      <c r="BQE20" s="99"/>
      <c r="BQF20" s="99"/>
      <c r="BQG20" s="99"/>
      <c r="BQH20" s="99"/>
      <c r="BQI20" s="99"/>
      <c r="BQJ20" s="99"/>
      <c r="BQK20" s="99"/>
      <c r="BQL20" s="99"/>
      <c r="BQM20" s="99"/>
      <c r="BQN20" s="99"/>
      <c r="BQO20" s="99"/>
      <c r="BQP20" s="99"/>
      <c r="BQQ20" s="99"/>
      <c r="BQR20" s="99"/>
      <c r="BQS20" s="99"/>
      <c r="BQT20" s="99"/>
      <c r="BQU20" s="99"/>
      <c r="BQV20" s="99"/>
      <c r="BQW20" s="99"/>
      <c r="BQX20" s="99"/>
      <c r="BQY20" s="99"/>
      <c r="BQZ20" s="99"/>
      <c r="BRA20" s="99"/>
      <c r="BRB20" s="99"/>
      <c r="BRC20" s="99"/>
      <c r="BRD20" s="99"/>
      <c r="BRE20" s="99"/>
      <c r="BRF20" s="99"/>
      <c r="BRG20" s="99"/>
      <c r="BRH20" s="99"/>
      <c r="BRI20" s="99"/>
      <c r="BRJ20" s="99"/>
      <c r="BRK20" s="99"/>
      <c r="BRL20" s="99"/>
      <c r="BRM20" s="99"/>
      <c r="BRN20" s="99"/>
      <c r="BRO20" s="99"/>
      <c r="BRP20" s="99"/>
      <c r="BRQ20" s="99"/>
      <c r="BRR20" s="99"/>
      <c r="BRS20" s="99"/>
      <c r="BRT20" s="99"/>
      <c r="BRU20" s="99"/>
      <c r="BRV20" s="99"/>
      <c r="BRW20" s="99"/>
      <c r="BRX20" s="99"/>
      <c r="BRY20" s="99"/>
      <c r="BRZ20" s="99"/>
      <c r="BSA20" s="99"/>
      <c r="BSB20" s="99"/>
      <c r="BSC20" s="99"/>
      <c r="BSD20" s="99"/>
      <c r="BSE20" s="99"/>
      <c r="BSF20" s="99"/>
      <c r="BSG20" s="99"/>
      <c r="BSH20" s="99"/>
      <c r="BSI20" s="99"/>
      <c r="BSJ20" s="99"/>
      <c r="BSK20" s="99"/>
      <c r="BSL20" s="99"/>
      <c r="BSM20" s="99"/>
      <c r="BSN20" s="99"/>
      <c r="BSO20" s="99"/>
      <c r="BSP20" s="99"/>
      <c r="BSQ20" s="99"/>
      <c r="BSR20" s="99"/>
      <c r="BSS20" s="99"/>
      <c r="BST20" s="99"/>
      <c r="BSU20" s="99"/>
      <c r="BSV20" s="99"/>
      <c r="BSW20" s="99"/>
      <c r="BSX20" s="99"/>
      <c r="BSY20" s="99"/>
      <c r="BSZ20" s="99"/>
      <c r="BTA20" s="99"/>
      <c r="BTB20" s="99"/>
      <c r="BTC20" s="99"/>
      <c r="BTD20" s="99"/>
      <c r="BTE20" s="99"/>
      <c r="BTF20" s="99"/>
      <c r="BTG20" s="99"/>
      <c r="BTH20" s="99"/>
      <c r="BTI20" s="99"/>
      <c r="BTJ20" s="99"/>
      <c r="BTK20" s="99"/>
      <c r="BTL20" s="99"/>
      <c r="BTM20" s="99"/>
      <c r="BTN20" s="99"/>
      <c r="BTO20" s="99"/>
      <c r="BTP20" s="99"/>
      <c r="BTQ20" s="99"/>
      <c r="BTR20" s="99"/>
      <c r="BTS20" s="99"/>
      <c r="BTT20" s="99"/>
      <c r="BTU20" s="99"/>
      <c r="BTV20" s="99"/>
      <c r="BTW20" s="99"/>
      <c r="BTX20" s="99"/>
      <c r="BTY20" s="99"/>
      <c r="BTZ20" s="99"/>
      <c r="BUA20" s="99"/>
      <c r="BUB20" s="99"/>
      <c r="BUC20" s="99"/>
      <c r="BUD20" s="99"/>
      <c r="BUE20" s="99"/>
      <c r="BUF20" s="99"/>
      <c r="BUG20" s="99"/>
      <c r="BUH20" s="99"/>
      <c r="BUI20" s="99"/>
      <c r="BUJ20" s="99"/>
      <c r="BUK20" s="99"/>
      <c r="BUL20" s="99"/>
      <c r="BUM20" s="99"/>
      <c r="BUN20" s="99"/>
      <c r="BUO20" s="99"/>
      <c r="BUP20" s="99"/>
      <c r="BUQ20" s="99"/>
      <c r="BUR20" s="99"/>
      <c r="BUS20" s="99"/>
      <c r="BUT20" s="99"/>
      <c r="BUU20" s="99"/>
      <c r="BUV20" s="99"/>
      <c r="BUW20" s="99"/>
      <c r="BUX20" s="99"/>
      <c r="BUY20" s="99"/>
      <c r="BUZ20" s="99"/>
      <c r="BVA20" s="99"/>
      <c r="BVB20" s="99"/>
      <c r="BVC20" s="99"/>
      <c r="BVD20" s="99"/>
      <c r="BVE20" s="99"/>
      <c r="BVF20" s="99"/>
      <c r="BVG20" s="99"/>
      <c r="BVH20" s="99"/>
      <c r="BVI20" s="99"/>
      <c r="BVJ20" s="99"/>
      <c r="BVK20" s="99"/>
      <c r="BVL20" s="99"/>
      <c r="BVM20" s="99"/>
      <c r="BVN20" s="99"/>
      <c r="BVO20" s="99"/>
      <c r="BVP20" s="99"/>
      <c r="BVQ20" s="99"/>
      <c r="BVR20" s="99"/>
      <c r="BVS20" s="99"/>
      <c r="BVT20" s="99"/>
      <c r="BVU20" s="99"/>
      <c r="BVV20" s="99"/>
      <c r="BVW20" s="99"/>
      <c r="BVX20" s="99"/>
      <c r="BVY20" s="99"/>
      <c r="BVZ20" s="99"/>
      <c r="BWA20" s="99"/>
      <c r="BWB20" s="99"/>
      <c r="BWC20" s="99"/>
      <c r="BWD20" s="99"/>
      <c r="BWE20" s="99"/>
      <c r="BWF20" s="99"/>
      <c r="BWG20" s="99"/>
      <c r="BWH20" s="99"/>
      <c r="BWI20" s="99"/>
      <c r="BWJ20" s="99"/>
      <c r="BWK20" s="99"/>
      <c r="BWL20" s="99"/>
      <c r="BWM20" s="99"/>
      <c r="BWN20" s="99"/>
      <c r="BWO20" s="99"/>
      <c r="BWP20" s="99"/>
      <c r="BWQ20" s="99"/>
      <c r="BWR20" s="99"/>
      <c r="BWS20" s="99"/>
      <c r="BWT20" s="99"/>
      <c r="BWU20" s="99"/>
      <c r="BWV20" s="99"/>
      <c r="BWW20" s="99"/>
      <c r="BWX20" s="99"/>
      <c r="BWY20" s="99"/>
      <c r="BWZ20" s="99"/>
      <c r="BXA20" s="99"/>
      <c r="BXB20" s="99"/>
      <c r="BXC20" s="99"/>
      <c r="BXD20" s="99"/>
      <c r="BXE20" s="99"/>
      <c r="BXF20" s="99"/>
      <c r="BXG20" s="99"/>
      <c r="BXH20" s="99"/>
      <c r="BXI20" s="99"/>
      <c r="BXJ20" s="99"/>
      <c r="BXK20" s="99"/>
      <c r="BXL20" s="99"/>
      <c r="BXM20" s="99"/>
      <c r="BXN20" s="99"/>
      <c r="BXO20" s="99"/>
      <c r="BXP20" s="99"/>
      <c r="BXQ20" s="99"/>
      <c r="BXR20" s="99"/>
      <c r="BXS20" s="99"/>
      <c r="BXT20" s="99"/>
      <c r="BXU20" s="99"/>
      <c r="BXV20" s="99"/>
      <c r="BXW20" s="99"/>
      <c r="BXX20" s="99"/>
      <c r="BXY20" s="99"/>
      <c r="BXZ20" s="99"/>
      <c r="BYA20" s="99"/>
      <c r="BYB20" s="99"/>
      <c r="BYC20" s="99"/>
      <c r="BYD20" s="99"/>
      <c r="BYE20" s="99"/>
      <c r="BYF20" s="99"/>
      <c r="BYG20" s="99"/>
      <c r="BYH20" s="99"/>
      <c r="BYI20" s="99"/>
      <c r="BYJ20" s="99"/>
      <c r="BYK20" s="99"/>
      <c r="BYL20" s="99"/>
      <c r="BYM20" s="99"/>
      <c r="BYN20" s="99"/>
      <c r="BYO20" s="99"/>
      <c r="BYP20" s="99"/>
      <c r="BYQ20" s="99"/>
      <c r="BYR20" s="99"/>
      <c r="BYS20" s="99"/>
      <c r="BYT20" s="99"/>
      <c r="BYU20" s="99"/>
      <c r="BYV20" s="99"/>
      <c r="BYW20" s="99"/>
      <c r="BYX20" s="99"/>
      <c r="BYY20" s="99"/>
      <c r="BYZ20" s="99"/>
      <c r="BZA20" s="99"/>
      <c r="BZB20" s="99"/>
      <c r="BZC20" s="99"/>
      <c r="BZD20" s="99"/>
      <c r="BZE20" s="99"/>
      <c r="BZF20" s="99"/>
      <c r="BZG20" s="99"/>
      <c r="BZH20" s="99"/>
      <c r="BZI20" s="99"/>
      <c r="BZJ20" s="99"/>
      <c r="BZK20" s="99"/>
      <c r="BZL20" s="99"/>
      <c r="BZM20" s="99"/>
      <c r="BZN20" s="99"/>
      <c r="BZO20" s="99"/>
      <c r="BZP20" s="99"/>
      <c r="BZQ20" s="99"/>
      <c r="BZR20" s="99"/>
      <c r="BZS20" s="99"/>
      <c r="BZT20" s="99"/>
      <c r="BZU20" s="99"/>
      <c r="BZV20" s="99"/>
      <c r="BZW20" s="99"/>
      <c r="BZX20" s="99"/>
      <c r="BZY20" s="99"/>
      <c r="BZZ20" s="99"/>
      <c r="CAA20" s="99"/>
      <c r="CAB20" s="99"/>
      <c r="CAC20" s="99"/>
      <c r="CAD20" s="99"/>
      <c r="CAE20" s="99"/>
      <c r="CAF20" s="99"/>
      <c r="CAG20" s="99"/>
      <c r="CAH20" s="99"/>
      <c r="CAI20" s="99"/>
      <c r="CAJ20" s="99"/>
      <c r="CAK20" s="99"/>
      <c r="CAL20" s="99"/>
      <c r="CAM20" s="99"/>
      <c r="CAN20" s="99"/>
      <c r="CAO20" s="99"/>
      <c r="CAP20" s="99"/>
      <c r="CAQ20" s="99"/>
      <c r="CAR20" s="99"/>
      <c r="CAS20" s="99"/>
      <c r="CAT20" s="99"/>
      <c r="CAU20" s="99"/>
      <c r="CAV20" s="99"/>
      <c r="CAW20" s="99"/>
      <c r="CAX20" s="99"/>
      <c r="CAY20" s="99"/>
      <c r="CAZ20" s="99"/>
      <c r="CBA20" s="99"/>
      <c r="CBB20" s="99"/>
      <c r="CBC20" s="99"/>
      <c r="CBD20" s="99"/>
      <c r="CBE20" s="99"/>
      <c r="CBF20" s="99"/>
      <c r="CBG20" s="99"/>
      <c r="CBH20" s="99"/>
      <c r="CBI20" s="99"/>
      <c r="CBJ20" s="99"/>
      <c r="CBK20" s="99"/>
      <c r="CBL20" s="99"/>
      <c r="CBM20" s="99"/>
      <c r="CBN20" s="99"/>
      <c r="CBO20" s="99"/>
      <c r="CBP20" s="99"/>
      <c r="CBQ20" s="99"/>
      <c r="CBR20" s="99"/>
      <c r="CBS20" s="99"/>
      <c r="CBT20" s="99"/>
      <c r="CBU20" s="99"/>
      <c r="CBV20" s="99"/>
      <c r="CBW20" s="99"/>
      <c r="CBX20" s="99"/>
      <c r="CBY20" s="99"/>
      <c r="CBZ20" s="99"/>
      <c r="CCA20" s="99"/>
      <c r="CCB20" s="99"/>
      <c r="CCC20" s="99"/>
      <c r="CCD20" s="99"/>
      <c r="CCE20" s="99"/>
      <c r="CCF20" s="99"/>
      <c r="CCG20" s="99"/>
      <c r="CCH20" s="99"/>
      <c r="CCI20" s="99"/>
      <c r="CCJ20" s="99"/>
      <c r="CCK20" s="99"/>
      <c r="CCL20" s="99"/>
      <c r="CCM20" s="99"/>
      <c r="CCN20" s="99"/>
      <c r="CCO20" s="99"/>
      <c r="CCP20" s="99"/>
      <c r="CCQ20" s="99"/>
      <c r="CCR20" s="99"/>
      <c r="CCS20" s="99"/>
      <c r="CCT20" s="99"/>
      <c r="CCU20" s="99"/>
      <c r="CCV20" s="99"/>
      <c r="CCW20" s="99"/>
      <c r="CCX20" s="99"/>
      <c r="CCY20" s="99"/>
      <c r="CCZ20" s="99"/>
      <c r="CDA20" s="99"/>
      <c r="CDB20" s="99"/>
      <c r="CDC20" s="99"/>
      <c r="CDD20" s="99"/>
      <c r="CDE20" s="99"/>
      <c r="CDF20" s="99"/>
      <c r="CDG20" s="99"/>
      <c r="CDH20" s="99"/>
      <c r="CDI20" s="99"/>
      <c r="CDJ20" s="99"/>
      <c r="CDK20" s="99"/>
      <c r="CDL20" s="99"/>
      <c r="CDM20" s="99"/>
      <c r="CDN20" s="99"/>
      <c r="CDO20" s="99"/>
      <c r="CDP20" s="99"/>
      <c r="CDQ20" s="99"/>
      <c r="CDR20" s="99"/>
      <c r="CDS20" s="99"/>
      <c r="CDT20" s="99"/>
      <c r="CDU20" s="99"/>
      <c r="CDV20" s="99"/>
      <c r="CDW20" s="99"/>
      <c r="CDX20" s="99"/>
      <c r="CDY20" s="99"/>
      <c r="CDZ20" s="99"/>
      <c r="CEA20" s="99"/>
      <c r="CEB20" s="99"/>
      <c r="CEC20" s="99"/>
      <c r="CED20" s="99"/>
      <c r="CEE20" s="99"/>
      <c r="CEF20" s="99"/>
      <c r="CEG20" s="99"/>
      <c r="CEH20" s="99"/>
      <c r="CEI20" s="99"/>
      <c r="CEJ20" s="99"/>
      <c r="CEK20" s="99"/>
      <c r="CEL20" s="99"/>
      <c r="CEM20" s="99"/>
      <c r="CEN20" s="99"/>
      <c r="CEO20" s="99"/>
      <c r="CEP20" s="99"/>
      <c r="CEQ20" s="99"/>
      <c r="CER20" s="99"/>
      <c r="CES20" s="99"/>
      <c r="CET20" s="99"/>
      <c r="CEU20" s="99"/>
      <c r="CEV20" s="99"/>
      <c r="CEW20" s="99"/>
      <c r="CEX20" s="99"/>
      <c r="CEY20" s="99"/>
      <c r="CEZ20" s="99"/>
      <c r="CFA20" s="99"/>
      <c r="CFB20" s="99"/>
      <c r="CFC20" s="99"/>
      <c r="CFD20" s="99"/>
      <c r="CFE20" s="99"/>
      <c r="CFF20" s="99"/>
      <c r="CFG20" s="99"/>
      <c r="CFH20" s="99"/>
      <c r="CFI20" s="99"/>
      <c r="CFJ20" s="99"/>
      <c r="CFK20" s="99"/>
      <c r="CFL20" s="99"/>
      <c r="CFM20" s="99"/>
      <c r="CFN20" s="99"/>
      <c r="CFO20" s="99"/>
      <c r="CFP20" s="99"/>
      <c r="CFQ20" s="99"/>
      <c r="CFR20" s="99"/>
      <c r="CFS20" s="99"/>
      <c r="CFT20" s="99"/>
      <c r="CFU20" s="99"/>
      <c r="CFV20" s="99"/>
      <c r="CFW20" s="99"/>
      <c r="CFX20" s="99"/>
      <c r="CFY20" s="99"/>
      <c r="CFZ20" s="99"/>
      <c r="CGA20" s="99"/>
      <c r="CGB20" s="99"/>
      <c r="CGC20" s="99"/>
      <c r="CGD20" s="99"/>
      <c r="CGE20" s="99"/>
      <c r="CGF20" s="99"/>
      <c r="CGG20" s="99"/>
      <c r="CGH20" s="99"/>
      <c r="CGI20" s="99"/>
      <c r="CGJ20" s="99"/>
      <c r="CGK20" s="99"/>
      <c r="CGL20" s="99"/>
      <c r="CGM20" s="99"/>
      <c r="CGN20" s="99"/>
      <c r="CGO20" s="99"/>
      <c r="CGP20" s="99"/>
      <c r="CGQ20" s="99"/>
      <c r="CGR20" s="99"/>
      <c r="CGS20" s="99"/>
      <c r="CGT20" s="99"/>
      <c r="CGU20" s="99"/>
      <c r="CGV20" s="99"/>
      <c r="CGW20" s="99"/>
      <c r="CGX20" s="99"/>
      <c r="CGY20" s="99"/>
      <c r="CGZ20" s="99"/>
      <c r="CHA20" s="99"/>
      <c r="CHB20" s="99"/>
      <c r="CHC20" s="99"/>
      <c r="CHD20" s="99"/>
      <c r="CHE20" s="99"/>
      <c r="CHF20" s="99"/>
      <c r="CHG20" s="99"/>
      <c r="CHH20" s="99"/>
      <c r="CHI20" s="99"/>
      <c r="CHJ20" s="99"/>
      <c r="CHK20" s="99"/>
      <c r="CHL20" s="99"/>
      <c r="CHM20" s="99"/>
      <c r="CHN20" s="99"/>
      <c r="CHO20" s="99"/>
      <c r="CHP20" s="99"/>
      <c r="CHQ20" s="99"/>
      <c r="CHR20" s="99"/>
      <c r="CHS20" s="99"/>
      <c r="CHT20" s="99"/>
      <c r="CHU20" s="99"/>
      <c r="CHV20" s="99"/>
      <c r="CHW20" s="99"/>
      <c r="CHX20" s="99"/>
      <c r="CHY20" s="99"/>
      <c r="CHZ20" s="99"/>
      <c r="CIA20" s="99"/>
      <c r="CIB20" s="99"/>
      <c r="CIC20" s="99"/>
      <c r="CID20" s="99"/>
      <c r="CIE20" s="99"/>
      <c r="CIF20" s="99"/>
      <c r="CIG20" s="99"/>
      <c r="CIH20" s="99"/>
      <c r="CII20" s="99"/>
      <c r="CIJ20" s="99"/>
      <c r="CIK20" s="99"/>
      <c r="CIL20" s="99"/>
      <c r="CIM20" s="99"/>
      <c r="CIN20" s="99"/>
      <c r="CIO20" s="99"/>
      <c r="CIP20" s="99"/>
      <c r="CIQ20" s="99"/>
      <c r="CIR20" s="99"/>
      <c r="CIS20" s="99"/>
      <c r="CIT20" s="99"/>
      <c r="CIU20" s="99"/>
      <c r="CIV20" s="99"/>
      <c r="CIW20" s="99"/>
      <c r="CIX20" s="99"/>
      <c r="CIY20" s="99"/>
      <c r="CIZ20" s="99"/>
      <c r="CJA20" s="99"/>
      <c r="CJB20" s="99"/>
      <c r="CJC20" s="99"/>
      <c r="CJD20" s="99"/>
      <c r="CJE20" s="99"/>
      <c r="CJF20" s="99"/>
      <c r="CJG20" s="99"/>
      <c r="CJH20" s="99"/>
      <c r="CJI20" s="99"/>
      <c r="CJJ20" s="99"/>
      <c r="CJK20" s="99"/>
      <c r="CJL20" s="99"/>
      <c r="CJM20" s="99"/>
      <c r="CJN20" s="99"/>
      <c r="CJO20" s="99"/>
      <c r="CJP20" s="99"/>
      <c r="CJQ20" s="99"/>
      <c r="CJR20" s="99"/>
      <c r="CJS20" s="99"/>
      <c r="CJT20" s="99"/>
      <c r="CJU20" s="99"/>
      <c r="CJV20" s="99"/>
      <c r="CJW20" s="99"/>
      <c r="CJX20" s="99"/>
      <c r="CJY20" s="99"/>
      <c r="CJZ20" s="99"/>
      <c r="CKA20" s="99"/>
      <c r="CKB20" s="99"/>
      <c r="CKC20" s="99"/>
      <c r="CKD20" s="99"/>
      <c r="CKE20" s="99"/>
      <c r="CKF20" s="99"/>
      <c r="CKG20" s="99"/>
      <c r="CKH20" s="99"/>
      <c r="CKI20" s="99"/>
      <c r="CKJ20" s="99"/>
      <c r="CKK20" s="99"/>
      <c r="CKL20" s="99"/>
      <c r="CKM20" s="99"/>
      <c r="CKN20" s="99"/>
      <c r="CKO20" s="99"/>
      <c r="CKP20" s="99"/>
      <c r="CKQ20" s="99"/>
      <c r="CKR20" s="99"/>
      <c r="CKS20" s="99"/>
      <c r="CKT20" s="99"/>
      <c r="CKU20" s="99"/>
      <c r="CKV20" s="99"/>
      <c r="CKW20" s="99"/>
      <c r="CKX20" s="99"/>
      <c r="CKY20" s="99"/>
      <c r="CKZ20" s="99"/>
      <c r="CLA20" s="99"/>
      <c r="CLB20" s="99"/>
      <c r="CLC20" s="99"/>
      <c r="CLD20" s="99"/>
      <c r="CLE20" s="99"/>
      <c r="CLF20" s="99"/>
      <c r="CLG20" s="99"/>
      <c r="CLH20" s="99"/>
      <c r="CLI20" s="99"/>
      <c r="CLJ20" s="99"/>
      <c r="CLK20" s="99"/>
      <c r="CLL20" s="99"/>
      <c r="CLM20" s="99"/>
      <c r="CLN20" s="99"/>
      <c r="CLO20" s="99"/>
      <c r="CLP20" s="99"/>
      <c r="CLQ20" s="99"/>
      <c r="CLR20" s="99"/>
      <c r="CLS20" s="99"/>
      <c r="CLT20" s="99"/>
      <c r="CLU20" s="99"/>
      <c r="CLV20" s="99"/>
      <c r="CLW20" s="99"/>
      <c r="CLX20" s="99"/>
      <c r="CLY20" s="99"/>
      <c r="CLZ20" s="99"/>
      <c r="CMA20" s="99"/>
      <c r="CMB20" s="99"/>
      <c r="CMC20" s="99"/>
      <c r="CMD20" s="99"/>
      <c r="CME20" s="99"/>
      <c r="CMF20" s="99"/>
      <c r="CMG20" s="99"/>
      <c r="CMH20" s="99"/>
      <c r="CMI20" s="99"/>
      <c r="CMJ20" s="99"/>
      <c r="CMK20" s="99"/>
      <c r="CML20" s="99"/>
      <c r="CMM20" s="99"/>
      <c r="CMN20" s="99"/>
      <c r="CMO20" s="99"/>
      <c r="CMP20" s="99"/>
      <c r="CMQ20" s="99"/>
      <c r="CMR20" s="99"/>
      <c r="CMS20" s="99"/>
      <c r="CMT20" s="99"/>
      <c r="CMU20" s="99"/>
      <c r="CMV20" s="99"/>
      <c r="CMW20" s="99"/>
      <c r="CMX20" s="99"/>
      <c r="CMY20" s="99"/>
      <c r="CMZ20" s="99"/>
      <c r="CNA20" s="99"/>
      <c r="CNB20" s="99"/>
      <c r="CNC20" s="99"/>
      <c r="CND20" s="99"/>
      <c r="CNE20" s="99"/>
      <c r="CNF20" s="99"/>
      <c r="CNG20" s="99"/>
      <c r="CNH20" s="99"/>
      <c r="CNI20" s="99"/>
      <c r="CNJ20" s="99"/>
      <c r="CNK20" s="99"/>
      <c r="CNL20" s="99"/>
      <c r="CNM20" s="99"/>
      <c r="CNN20" s="99"/>
      <c r="CNO20" s="99"/>
      <c r="CNP20" s="99"/>
      <c r="CNQ20" s="99"/>
      <c r="CNR20" s="99"/>
      <c r="CNS20" s="99"/>
      <c r="CNT20" s="99"/>
      <c r="CNU20" s="99"/>
      <c r="CNV20" s="99"/>
      <c r="CNW20" s="99"/>
      <c r="CNX20" s="99"/>
      <c r="CNY20" s="99"/>
      <c r="CNZ20" s="99"/>
      <c r="COA20" s="99"/>
      <c r="COB20" s="99"/>
      <c r="COC20" s="99"/>
      <c r="COD20" s="99"/>
      <c r="COE20" s="99"/>
      <c r="COF20" s="99"/>
      <c r="COG20" s="99"/>
      <c r="COH20" s="99"/>
      <c r="COI20" s="99"/>
      <c r="COJ20" s="99"/>
      <c r="COK20" s="99"/>
      <c r="COL20" s="99"/>
      <c r="COM20" s="99"/>
      <c r="CON20" s="99"/>
      <c r="COO20" s="99"/>
      <c r="COP20" s="99"/>
      <c r="COQ20" s="99"/>
      <c r="COR20" s="99"/>
      <c r="COS20" s="99"/>
      <c r="COT20" s="99"/>
      <c r="COU20" s="99"/>
      <c r="COV20" s="99"/>
      <c r="COW20" s="99"/>
      <c r="COX20" s="99"/>
      <c r="COY20" s="99"/>
      <c r="COZ20" s="99"/>
      <c r="CPA20" s="99"/>
      <c r="CPB20" s="99"/>
      <c r="CPC20" s="99"/>
      <c r="CPD20" s="99"/>
      <c r="CPE20" s="99"/>
      <c r="CPF20" s="99"/>
      <c r="CPG20" s="99"/>
      <c r="CPH20" s="99"/>
      <c r="CPI20" s="99"/>
      <c r="CPJ20" s="99"/>
      <c r="CPK20" s="99"/>
      <c r="CPL20" s="99"/>
      <c r="CPM20" s="99"/>
      <c r="CPN20" s="99"/>
      <c r="CPO20" s="99"/>
      <c r="CPP20" s="99"/>
      <c r="CPQ20" s="99"/>
      <c r="CPR20" s="99"/>
      <c r="CPS20" s="99"/>
      <c r="CPT20" s="99"/>
      <c r="CPU20" s="99"/>
      <c r="CPV20" s="99"/>
      <c r="CPW20" s="99"/>
      <c r="CPX20" s="99"/>
      <c r="CPY20" s="99"/>
      <c r="CPZ20" s="99"/>
      <c r="CQA20" s="99"/>
      <c r="CQB20" s="99"/>
      <c r="CQC20" s="99"/>
      <c r="CQD20" s="99"/>
      <c r="CQE20" s="99"/>
      <c r="CQF20" s="99"/>
      <c r="CQG20" s="99"/>
      <c r="CQH20" s="99"/>
      <c r="CQI20" s="99"/>
      <c r="CQJ20" s="99"/>
      <c r="CQK20" s="99"/>
      <c r="CQL20" s="99"/>
      <c r="CQM20" s="99"/>
      <c r="CQN20" s="99"/>
      <c r="CQO20" s="99"/>
      <c r="CQP20" s="99"/>
      <c r="CQQ20" s="99"/>
      <c r="CQR20" s="99"/>
      <c r="CQS20" s="99"/>
      <c r="CQT20" s="99"/>
      <c r="CQU20" s="99"/>
      <c r="CQV20" s="99"/>
      <c r="CQW20" s="99"/>
      <c r="CQX20" s="99"/>
      <c r="CQY20" s="99"/>
      <c r="CQZ20" s="99"/>
      <c r="CRA20" s="99"/>
      <c r="CRB20" s="99"/>
      <c r="CRC20" s="99"/>
      <c r="CRD20" s="99"/>
      <c r="CRE20" s="99"/>
      <c r="CRF20" s="99"/>
      <c r="CRG20" s="99"/>
      <c r="CRH20" s="99"/>
      <c r="CRI20" s="99"/>
      <c r="CRJ20" s="99"/>
      <c r="CRK20" s="99"/>
      <c r="CRL20" s="99"/>
      <c r="CRM20" s="99"/>
      <c r="CRN20" s="99"/>
      <c r="CRO20" s="99"/>
      <c r="CRP20" s="99"/>
      <c r="CRQ20" s="99"/>
      <c r="CRR20" s="99"/>
      <c r="CRS20" s="99"/>
      <c r="CRT20" s="99"/>
      <c r="CRU20" s="99"/>
      <c r="CRV20" s="99"/>
      <c r="CRW20" s="99"/>
      <c r="CRX20" s="99"/>
      <c r="CRY20" s="99"/>
      <c r="CRZ20" s="99"/>
      <c r="CSA20" s="99"/>
      <c r="CSB20" s="99"/>
      <c r="CSC20" s="99"/>
      <c r="CSD20" s="99"/>
      <c r="CSE20" s="99"/>
      <c r="CSF20" s="99"/>
      <c r="CSG20" s="99"/>
      <c r="CSH20" s="99"/>
      <c r="CSI20" s="99"/>
      <c r="CSJ20" s="99"/>
      <c r="CSK20" s="99"/>
      <c r="CSL20" s="99"/>
      <c r="CSM20" s="99"/>
      <c r="CSN20" s="99"/>
      <c r="CSO20" s="99"/>
      <c r="CSP20" s="99"/>
      <c r="CSQ20" s="99"/>
      <c r="CSR20" s="99"/>
      <c r="CSS20" s="99"/>
      <c r="CST20" s="99"/>
      <c r="CSU20" s="99"/>
      <c r="CSV20" s="99"/>
      <c r="CSW20" s="99"/>
      <c r="CSX20" s="99"/>
      <c r="CSY20" s="99"/>
      <c r="CSZ20" s="99"/>
      <c r="CTA20" s="99"/>
      <c r="CTB20" s="99"/>
      <c r="CTC20" s="99"/>
      <c r="CTD20" s="99"/>
      <c r="CTE20" s="99"/>
      <c r="CTF20" s="99"/>
      <c r="CTG20" s="99"/>
      <c r="CTH20" s="99"/>
      <c r="CTI20" s="99"/>
      <c r="CTJ20" s="99"/>
      <c r="CTK20" s="99"/>
      <c r="CTL20" s="99"/>
      <c r="CTM20" s="99"/>
      <c r="CTN20" s="99"/>
      <c r="CTO20" s="99"/>
      <c r="CTP20" s="99"/>
      <c r="CTQ20" s="99"/>
      <c r="CTR20" s="99"/>
      <c r="CTS20" s="99"/>
      <c r="CTT20" s="99"/>
      <c r="CTU20" s="99"/>
      <c r="CTV20" s="99"/>
      <c r="CTW20" s="99"/>
      <c r="CTX20" s="99"/>
      <c r="CTY20" s="99"/>
      <c r="CTZ20" s="99"/>
      <c r="CUA20" s="99"/>
      <c r="CUB20" s="99"/>
      <c r="CUC20" s="99"/>
      <c r="CUD20" s="99"/>
      <c r="CUE20" s="99"/>
      <c r="CUF20" s="99"/>
      <c r="CUG20" s="99"/>
      <c r="CUH20" s="99"/>
      <c r="CUI20" s="99"/>
      <c r="CUJ20" s="99"/>
      <c r="CUK20" s="99"/>
      <c r="CUL20" s="99"/>
      <c r="CUM20" s="99"/>
      <c r="CUN20" s="99"/>
      <c r="CUO20" s="99"/>
      <c r="CUP20" s="99"/>
      <c r="CUQ20" s="99"/>
      <c r="CUR20" s="99"/>
      <c r="CUS20" s="99"/>
      <c r="CUT20" s="99"/>
      <c r="CUU20" s="99"/>
      <c r="CUV20" s="99"/>
      <c r="CUW20" s="99"/>
      <c r="CUX20" s="99"/>
      <c r="CUY20" s="99"/>
      <c r="CUZ20" s="99"/>
      <c r="CVA20" s="99"/>
      <c r="CVB20" s="99"/>
      <c r="CVC20" s="99"/>
      <c r="CVD20" s="99"/>
      <c r="CVE20" s="99"/>
      <c r="CVF20" s="99"/>
      <c r="CVG20" s="99"/>
      <c r="CVH20" s="99"/>
      <c r="CVI20" s="99"/>
      <c r="CVJ20" s="99"/>
      <c r="CVK20" s="99"/>
      <c r="CVL20" s="99"/>
      <c r="CVM20" s="99"/>
      <c r="CVN20" s="99"/>
      <c r="CVO20" s="99"/>
      <c r="CVP20" s="99"/>
      <c r="CVQ20" s="99"/>
      <c r="CVR20" s="99"/>
      <c r="CVS20" s="99"/>
      <c r="CVT20" s="99"/>
      <c r="CVU20" s="99"/>
      <c r="CVV20" s="99"/>
      <c r="CVW20" s="99"/>
      <c r="CVX20" s="99"/>
      <c r="CVY20" s="99"/>
      <c r="CVZ20" s="99"/>
      <c r="CWA20" s="99"/>
      <c r="CWB20" s="99"/>
      <c r="CWC20" s="99"/>
      <c r="CWD20" s="99"/>
      <c r="CWE20" s="99"/>
      <c r="CWF20" s="99"/>
      <c r="CWG20" s="99"/>
      <c r="CWH20" s="99"/>
      <c r="CWI20" s="99"/>
      <c r="CWJ20" s="99"/>
      <c r="CWK20" s="99"/>
      <c r="CWL20" s="99"/>
      <c r="CWM20" s="99"/>
      <c r="CWN20" s="99"/>
      <c r="CWO20" s="99"/>
      <c r="CWP20" s="99"/>
      <c r="CWQ20" s="99"/>
      <c r="CWR20" s="99"/>
      <c r="CWS20" s="99"/>
      <c r="CWT20" s="99"/>
      <c r="CWU20" s="99"/>
      <c r="CWV20" s="99"/>
      <c r="CWW20" s="99"/>
      <c r="CWX20" s="99"/>
      <c r="CWY20" s="99"/>
      <c r="CWZ20" s="99"/>
      <c r="CXA20" s="99"/>
      <c r="CXB20" s="99"/>
      <c r="CXC20" s="99"/>
      <c r="CXD20" s="99"/>
      <c r="CXE20" s="99"/>
      <c r="CXF20" s="99"/>
      <c r="CXG20" s="99"/>
      <c r="CXH20" s="99"/>
      <c r="CXI20" s="99"/>
      <c r="CXJ20" s="99"/>
      <c r="CXK20" s="99"/>
      <c r="CXL20" s="99"/>
      <c r="CXM20" s="99"/>
      <c r="CXN20" s="99"/>
      <c r="CXO20" s="99"/>
      <c r="CXP20" s="99"/>
      <c r="CXQ20" s="99"/>
      <c r="CXR20" s="99"/>
      <c r="CXS20" s="99"/>
      <c r="CXT20" s="99"/>
      <c r="CXU20" s="99"/>
      <c r="CXV20" s="99"/>
      <c r="CXW20" s="99"/>
      <c r="CXX20" s="99"/>
      <c r="CXY20" s="99"/>
      <c r="CXZ20" s="99"/>
      <c r="CYA20" s="99"/>
      <c r="CYB20" s="99"/>
      <c r="CYC20" s="99"/>
      <c r="CYD20" s="99"/>
      <c r="CYE20" s="99"/>
      <c r="CYF20" s="99"/>
      <c r="CYG20" s="99"/>
      <c r="CYH20" s="99"/>
      <c r="CYI20" s="99"/>
      <c r="CYJ20" s="99"/>
      <c r="CYK20" s="99"/>
      <c r="CYL20" s="99"/>
      <c r="CYM20" s="99"/>
      <c r="CYN20" s="99"/>
      <c r="CYO20" s="99"/>
      <c r="CYP20" s="99"/>
      <c r="CYQ20" s="99"/>
      <c r="CYR20" s="99"/>
      <c r="CYS20" s="99"/>
      <c r="CYT20" s="99"/>
      <c r="CYU20" s="99"/>
      <c r="CYV20" s="99"/>
      <c r="CYW20" s="99"/>
      <c r="CYX20" s="99"/>
      <c r="CYY20" s="99"/>
      <c r="CYZ20" s="99"/>
      <c r="CZA20" s="99"/>
      <c r="CZB20" s="99"/>
      <c r="CZC20" s="99"/>
      <c r="CZD20" s="99"/>
      <c r="CZE20" s="99"/>
      <c r="CZF20" s="99"/>
      <c r="CZG20" s="99"/>
      <c r="CZH20" s="99"/>
      <c r="CZI20" s="99"/>
      <c r="CZJ20" s="99"/>
      <c r="CZK20" s="99"/>
      <c r="CZL20" s="99"/>
      <c r="CZM20" s="99"/>
      <c r="CZN20" s="99"/>
      <c r="CZO20" s="99"/>
      <c r="CZP20" s="99"/>
      <c r="CZQ20" s="99"/>
      <c r="CZR20" s="99"/>
      <c r="CZS20" s="99"/>
      <c r="CZT20" s="99"/>
      <c r="CZU20" s="99"/>
      <c r="CZV20" s="99"/>
      <c r="CZW20" s="99"/>
      <c r="CZX20" s="99"/>
      <c r="CZY20" s="99"/>
      <c r="CZZ20" s="99"/>
      <c r="DAA20" s="99"/>
      <c r="DAB20" s="99"/>
      <c r="DAC20" s="99"/>
      <c r="DAD20" s="99"/>
      <c r="DAE20" s="99"/>
      <c r="DAF20" s="99"/>
      <c r="DAG20" s="99"/>
      <c r="DAH20" s="99"/>
      <c r="DAI20" s="99"/>
      <c r="DAJ20" s="99"/>
      <c r="DAK20" s="99"/>
      <c r="DAL20" s="99"/>
      <c r="DAM20" s="99"/>
      <c r="DAN20" s="99"/>
      <c r="DAO20" s="99"/>
      <c r="DAP20" s="99"/>
      <c r="DAQ20" s="99"/>
      <c r="DAR20" s="99"/>
      <c r="DAS20" s="99"/>
      <c r="DAT20" s="99"/>
      <c r="DAU20" s="99"/>
      <c r="DAV20" s="99"/>
      <c r="DAW20" s="99"/>
      <c r="DAX20" s="99"/>
      <c r="DAY20" s="99"/>
      <c r="DAZ20" s="99"/>
      <c r="DBA20" s="99"/>
      <c r="DBB20" s="99"/>
      <c r="DBC20" s="99"/>
      <c r="DBD20" s="99"/>
      <c r="DBE20" s="99"/>
      <c r="DBF20" s="99"/>
      <c r="DBG20" s="99"/>
      <c r="DBH20" s="99"/>
      <c r="DBI20" s="99"/>
      <c r="DBJ20" s="99"/>
      <c r="DBK20" s="99"/>
      <c r="DBL20" s="99"/>
      <c r="DBM20" s="99"/>
      <c r="DBN20" s="99"/>
      <c r="DBO20" s="99"/>
      <c r="DBP20" s="99"/>
      <c r="DBQ20" s="99"/>
      <c r="DBR20" s="99"/>
      <c r="DBS20" s="99"/>
      <c r="DBT20" s="99"/>
      <c r="DBU20" s="99"/>
      <c r="DBV20" s="99"/>
      <c r="DBW20" s="99"/>
      <c r="DBX20" s="99"/>
      <c r="DBY20" s="99"/>
      <c r="DBZ20" s="99"/>
      <c r="DCA20" s="99"/>
      <c r="DCB20" s="99"/>
      <c r="DCC20" s="99"/>
      <c r="DCD20" s="99"/>
      <c r="DCE20" s="99"/>
      <c r="DCF20" s="99"/>
      <c r="DCG20" s="99"/>
      <c r="DCH20" s="99"/>
      <c r="DCI20" s="99"/>
      <c r="DCJ20" s="99"/>
      <c r="DCK20" s="99"/>
      <c r="DCL20" s="99"/>
      <c r="DCM20" s="99"/>
      <c r="DCN20" s="99"/>
      <c r="DCO20" s="99"/>
      <c r="DCP20" s="99"/>
      <c r="DCQ20" s="99"/>
      <c r="DCR20" s="99"/>
      <c r="DCS20" s="99"/>
      <c r="DCT20" s="99"/>
      <c r="DCU20" s="99"/>
      <c r="DCV20" s="99"/>
      <c r="DCW20" s="99"/>
      <c r="DCX20" s="99"/>
      <c r="DCY20" s="99"/>
      <c r="DCZ20" s="99"/>
      <c r="DDA20" s="99"/>
      <c r="DDB20" s="99"/>
      <c r="DDC20" s="99"/>
      <c r="DDD20" s="99"/>
      <c r="DDE20" s="99"/>
      <c r="DDF20" s="99"/>
      <c r="DDG20" s="99"/>
      <c r="DDH20" s="99"/>
      <c r="DDI20" s="99"/>
      <c r="DDJ20" s="99"/>
      <c r="DDK20" s="99"/>
      <c r="DDL20" s="99"/>
      <c r="DDM20" s="99"/>
      <c r="DDN20" s="99"/>
      <c r="DDO20" s="99"/>
      <c r="DDP20" s="99"/>
      <c r="DDQ20" s="99"/>
      <c r="DDR20" s="99"/>
      <c r="DDS20" s="99"/>
      <c r="DDT20" s="99"/>
      <c r="DDU20" s="99"/>
      <c r="DDV20" s="99"/>
      <c r="DDW20" s="99"/>
      <c r="DDX20" s="99"/>
      <c r="DDY20" s="99"/>
      <c r="DDZ20" s="99"/>
      <c r="DEA20" s="99"/>
      <c r="DEB20" s="99"/>
      <c r="DEC20" s="99"/>
      <c r="DED20" s="99"/>
      <c r="DEE20" s="99"/>
      <c r="DEF20" s="99"/>
      <c r="DEG20" s="99"/>
      <c r="DEH20" s="99"/>
      <c r="DEI20" s="99"/>
      <c r="DEJ20" s="99"/>
      <c r="DEK20" s="99"/>
      <c r="DEL20" s="99"/>
      <c r="DEM20" s="99"/>
      <c r="DEN20" s="99"/>
      <c r="DEO20" s="99"/>
      <c r="DEP20" s="99"/>
      <c r="DEQ20" s="99"/>
      <c r="DER20" s="99"/>
      <c r="DES20" s="99"/>
      <c r="DET20" s="99"/>
      <c r="DEU20" s="99"/>
      <c r="DEV20" s="99"/>
      <c r="DEW20" s="99"/>
      <c r="DEX20" s="99"/>
      <c r="DEY20" s="99"/>
      <c r="DEZ20" s="99"/>
      <c r="DFA20" s="99"/>
      <c r="DFB20" s="99"/>
      <c r="DFC20" s="99"/>
      <c r="DFD20" s="99"/>
      <c r="DFE20" s="99"/>
      <c r="DFF20" s="99"/>
      <c r="DFG20" s="99"/>
      <c r="DFH20" s="99"/>
      <c r="DFI20" s="99"/>
      <c r="DFJ20" s="99"/>
      <c r="DFK20" s="99"/>
      <c r="DFL20" s="99"/>
      <c r="DFM20" s="99"/>
      <c r="DFN20" s="99"/>
      <c r="DFO20" s="99"/>
      <c r="DFP20" s="99"/>
      <c r="DFQ20" s="99"/>
      <c r="DFR20" s="99"/>
      <c r="DFS20" s="99"/>
      <c r="DFT20" s="99"/>
      <c r="DFU20" s="99"/>
      <c r="DFV20" s="99"/>
      <c r="DFW20" s="99"/>
      <c r="DFX20" s="99"/>
      <c r="DFY20" s="99"/>
      <c r="DFZ20" s="99"/>
      <c r="DGA20" s="99"/>
      <c r="DGB20" s="99"/>
      <c r="DGC20" s="99"/>
      <c r="DGD20" s="99"/>
      <c r="DGE20" s="99"/>
      <c r="DGF20" s="99"/>
      <c r="DGG20" s="99"/>
      <c r="DGH20" s="99"/>
      <c r="DGI20" s="99"/>
      <c r="DGJ20" s="99"/>
      <c r="DGK20" s="99"/>
      <c r="DGL20" s="99"/>
      <c r="DGM20" s="99"/>
      <c r="DGN20" s="99"/>
      <c r="DGO20" s="99"/>
      <c r="DGP20" s="99"/>
      <c r="DGQ20" s="99"/>
      <c r="DGR20" s="99"/>
      <c r="DGS20" s="99"/>
      <c r="DGT20" s="99"/>
      <c r="DGU20" s="99"/>
      <c r="DGV20" s="99"/>
      <c r="DGW20" s="99"/>
      <c r="DGX20" s="99"/>
      <c r="DGY20" s="99"/>
      <c r="DGZ20" s="99"/>
      <c r="DHA20" s="99"/>
      <c r="DHB20" s="99"/>
      <c r="DHC20" s="99"/>
      <c r="DHD20" s="99"/>
      <c r="DHE20" s="99"/>
      <c r="DHF20" s="99"/>
      <c r="DHG20" s="99"/>
      <c r="DHH20" s="99"/>
      <c r="DHI20" s="99"/>
      <c r="DHJ20" s="99"/>
      <c r="DHK20" s="99"/>
      <c r="DHL20" s="99"/>
      <c r="DHM20" s="99"/>
      <c r="DHN20" s="99"/>
      <c r="DHO20" s="99"/>
      <c r="DHP20" s="99"/>
      <c r="DHQ20" s="99"/>
      <c r="DHR20" s="99"/>
      <c r="DHS20" s="99"/>
      <c r="DHT20" s="99"/>
      <c r="DHU20" s="99"/>
      <c r="DHV20" s="99"/>
      <c r="DHW20" s="99"/>
      <c r="DHX20" s="99"/>
      <c r="DHY20" s="99"/>
      <c r="DHZ20" s="99"/>
      <c r="DIA20" s="99"/>
      <c r="DIB20" s="99"/>
      <c r="DIC20" s="99"/>
      <c r="DID20" s="99"/>
      <c r="DIE20" s="99"/>
      <c r="DIF20" s="99"/>
      <c r="DIG20" s="99"/>
      <c r="DIH20" s="99"/>
      <c r="DII20" s="99"/>
      <c r="DIJ20" s="99"/>
      <c r="DIK20" s="99"/>
      <c r="DIL20" s="99"/>
      <c r="DIM20" s="99"/>
      <c r="DIN20" s="99"/>
      <c r="DIO20" s="99"/>
      <c r="DIP20" s="99"/>
      <c r="DIQ20" s="99"/>
      <c r="DIR20" s="99"/>
      <c r="DIS20" s="99"/>
      <c r="DIT20" s="99"/>
      <c r="DIU20" s="99"/>
      <c r="DIV20" s="99"/>
      <c r="DIW20" s="99"/>
      <c r="DIX20" s="99"/>
      <c r="DIY20" s="99"/>
      <c r="DIZ20" s="99"/>
      <c r="DJA20" s="99"/>
      <c r="DJB20" s="99"/>
      <c r="DJC20" s="99"/>
      <c r="DJD20" s="99"/>
      <c r="DJE20" s="99"/>
      <c r="DJF20" s="99"/>
      <c r="DJG20" s="99"/>
      <c r="DJH20" s="99"/>
      <c r="DJI20" s="99"/>
      <c r="DJJ20" s="99"/>
      <c r="DJK20" s="99"/>
      <c r="DJL20" s="99"/>
      <c r="DJM20" s="99"/>
      <c r="DJN20" s="99"/>
      <c r="DJO20" s="99"/>
      <c r="DJP20" s="99"/>
      <c r="DJQ20" s="99"/>
      <c r="DJR20" s="99"/>
      <c r="DJS20" s="99"/>
      <c r="DJT20" s="99"/>
      <c r="DJU20" s="99"/>
      <c r="DJV20" s="99"/>
      <c r="DJW20" s="99"/>
      <c r="DJX20" s="99"/>
      <c r="DJY20" s="99"/>
      <c r="DJZ20" s="99"/>
      <c r="DKA20" s="99"/>
      <c r="DKB20" s="99"/>
      <c r="DKC20" s="99"/>
      <c r="DKD20" s="99"/>
      <c r="DKE20" s="99"/>
      <c r="DKF20" s="99"/>
      <c r="DKG20" s="99"/>
      <c r="DKH20" s="99"/>
      <c r="DKI20" s="99"/>
      <c r="DKJ20" s="99"/>
      <c r="DKK20" s="99"/>
      <c r="DKL20" s="99"/>
      <c r="DKM20" s="99"/>
      <c r="DKN20" s="99"/>
      <c r="DKO20" s="99"/>
      <c r="DKP20" s="99"/>
      <c r="DKQ20" s="99"/>
      <c r="DKR20" s="99"/>
      <c r="DKS20" s="99"/>
      <c r="DKT20" s="99"/>
      <c r="DKU20" s="99"/>
      <c r="DKV20" s="99"/>
      <c r="DKW20" s="99"/>
      <c r="DKX20" s="99"/>
      <c r="DKY20" s="99"/>
      <c r="DKZ20" s="99"/>
      <c r="DLA20" s="99"/>
      <c r="DLB20" s="99"/>
      <c r="DLC20" s="99"/>
      <c r="DLD20" s="99"/>
      <c r="DLE20" s="99"/>
      <c r="DLF20" s="99"/>
      <c r="DLG20" s="99"/>
      <c r="DLH20" s="99"/>
      <c r="DLI20" s="99"/>
      <c r="DLJ20" s="99"/>
      <c r="DLK20" s="99"/>
      <c r="DLL20" s="99"/>
      <c r="DLM20" s="99"/>
      <c r="DLN20" s="99"/>
      <c r="DLO20" s="99"/>
      <c r="DLP20" s="99"/>
      <c r="DLQ20" s="99"/>
      <c r="DLR20" s="99"/>
      <c r="DLS20" s="99"/>
      <c r="DLT20" s="99"/>
      <c r="DLU20" s="99"/>
      <c r="DLV20" s="99"/>
      <c r="DLW20" s="99"/>
      <c r="DLX20" s="99"/>
      <c r="DLY20" s="99"/>
      <c r="DLZ20" s="99"/>
      <c r="DMA20" s="99"/>
      <c r="DMB20" s="99"/>
      <c r="DMC20" s="99"/>
      <c r="DMD20" s="99"/>
      <c r="DME20" s="99"/>
      <c r="DMF20" s="99"/>
      <c r="DMG20" s="99"/>
      <c r="DMH20" s="99"/>
      <c r="DMI20" s="99"/>
      <c r="DMJ20" s="99"/>
      <c r="DMK20" s="99"/>
      <c r="DML20" s="99"/>
      <c r="DMM20" s="99"/>
      <c r="DMN20" s="99"/>
      <c r="DMO20" s="99"/>
      <c r="DMP20" s="99"/>
      <c r="DMQ20" s="99"/>
      <c r="DMR20" s="99"/>
      <c r="DMS20" s="99"/>
      <c r="DMT20" s="99"/>
      <c r="DMU20" s="99"/>
      <c r="DMV20" s="99"/>
      <c r="DMW20" s="99"/>
      <c r="DMX20" s="99"/>
      <c r="DMY20" s="99"/>
      <c r="DMZ20" s="99"/>
      <c r="DNA20" s="99"/>
      <c r="DNB20" s="99"/>
      <c r="DNC20" s="99"/>
      <c r="DND20" s="99"/>
      <c r="DNE20" s="99"/>
      <c r="DNF20" s="99"/>
      <c r="DNG20" s="99"/>
      <c r="DNH20" s="99"/>
      <c r="DNI20" s="99"/>
      <c r="DNJ20" s="99"/>
      <c r="DNK20" s="99"/>
      <c r="DNL20" s="99"/>
      <c r="DNM20" s="99"/>
      <c r="DNN20" s="99"/>
      <c r="DNO20" s="99"/>
      <c r="DNP20" s="99"/>
      <c r="DNQ20" s="99"/>
      <c r="DNR20" s="99"/>
      <c r="DNS20" s="99"/>
      <c r="DNT20" s="99"/>
      <c r="DNU20" s="99"/>
      <c r="DNV20" s="99"/>
      <c r="DNW20" s="99"/>
      <c r="DNX20" s="99"/>
      <c r="DNY20" s="99"/>
      <c r="DNZ20" s="99"/>
      <c r="DOA20" s="99"/>
      <c r="DOB20" s="99"/>
      <c r="DOC20" s="99"/>
      <c r="DOD20" s="99"/>
      <c r="DOE20" s="99"/>
      <c r="DOF20" s="99"/>
      <c r="DOG20" s="99"/>
      <c r="DOH20" s="99"/>
      <c r="DOI20" s="99"/>
      <c r="DOJ20" s="99"/>
      <c r="DOK20" s="99"/>
      <c r="DOL20" s="99"/>
      <c r="DOM20" s="99"/>
      <c r="DON20" s="99"/>
      <c r="DOO20" s="99"/>
      <c r="DOP20" s="99"/>
      <c r="DOQ20" s="99"/>
      <c r="DOR20" s="99"/>
      <c r="DOS20" s="99"/>
      <c r="DOT20" s="99"/>
      <c r="DOU20" s="99"/>
      <c r="DOV20" s="99"/>
      <c r="DOW20" s="99"/>
      <c r="DOX20" s="99"/>
      <c r="DOY20" s="99"/>
      <c r="DOZ20" s="99"/>
      <c r="DPA20" s="99"/>
      <c r="DPB20" s="99"/>
      <c r="DPC20" s="99"/>
      <c r="DPD20" s="99"/>
      <c r="DPE20" s="99"/>
      <c r="DPF20" s="99"/>
      <c r="DPG20" s="99"/>
      <c r="DPH20" s="99"/>
      <c r="DPI20" s="99"/>
      <c r="DPJ20" s="99"/>
      <c r="DPK20" s="99"/>
      <c r="DPL20" s="99"/>
      <c r="DPM20" s="99"/>
      <c r="DPN20" s="99"/>
      <c r="DPO20" s="99"/>
      <c r="DPP20" s="99"/>
      <c r="DPQ20" s="99"/>
      <c r="DPR20" s="99"/>
      <c r="DPS20" s="99"/>
      <c r="DPT20" s="99"/>
      <c r="DPU20" s="99"/>
      <c r="DPV20" s="99"/>
      <c r="DPW20" s="99"/>
      <c r="DPX20" s="99"/>
      <c r="DPY20" s="99"/>
      <c r="DPZ20" s="99"/>
      <c r="DQA20" s="99"/>
      <c r="DQB20" s="99"/>
      <c r="DQC20" s="99"/>
      <c r="DQD20" s="99"/>
      <c r="DQE20" s="99"/>
      <c r="DQF20" s="99"/>
      <c r="DQG20" s="99"/>
      <c r="DQH20" s="99"/>
      <c r="DQI20" s="99"/>
      <c r="DQJ20" s="99"/>
      <c r="DQK20" s="99"/>
      <c r="DQL20" s="99"/>
      <c r="DQM20" s="99"/>
      <c r="DQN20" s="99"/>
      <c r="DQO20" s="99"/>
      <c r="DQP20" s="99"/>
      <c r="DQQ20" s="99"/>
      <c r="DQR20" s="99"/>
      <c r="DQS20" s="99"/>
      <c r="DQT20" s="99"/>
      <c r="DQU20" s="99"/>
      <c r="DQV20" s="99"/>
      <c r="DQW20" s="99"/>
      <c r="DQX20" s="99"/>
      <c r="DQY20" s="99"/>
      <c r="DQZ20" s="99"/>
      <c r="DRA20" s="99"/>
      <c r="DRB20" s="99"/>
      <c r="DRC20" s="99"/>
      <c r="DRD20" s="99"/>
      <c r="DRE20" s="99"/>
      <c r="DRF20" s="99"/>
      <c r="DRG20" s="99"/>
      <c r="DRH20" s="99"/>
      <c r="DRI20" s="99"/>
      <c r="DRJ20" s="99"/>
      <c r="DRK20" s="99"/>
      <c r="DRL20" s="99"/>
      <c r="DRM20" s="99"/>
      <c r="DRN20" s="99"/>
      <c r="DRO20" s="99"/>
      <c r="DRP20" s="99"/>
      <c r="DRQ20" s="99"/>
      <c r="DRR20" s="99"/>
      <c r="DRS20" s="99"/>
      <c r="DRT20" s="99"/>
      <c r="DRU20" s="99"/>
      <c r="DRV20" s="99"/>
      <c r="DRW20" s="99"/>
      <c r="DRX20" s="99"/>
      <c r="DRY20" s="99"/>
      <c r="DRZ20" s="99"/>
      <c r="DSA20" s="99"/>
      <c r="DSB20" s="99"/>
      <c r="DSC20" s="99"/>
      <c r="DSD20" s="99"/>
      <c r="DSE20" s="99"/>
      <c r="DSF20" s="99"/>
      <c r="DSG20" s="99"/>
      <c r="DSH20" s="99"/>
      <c r="DSI20" s="99"/>
      <c r="DSJ20" s="99"/>
      <c r="DSK20" s="99"/>
      <c r="DSL20" s="99"/>
      <c r="DSM20" s="99"/>
      <c r="DSN20" s="99"/>
      <c r="DSO20" s="99"/>
      <c r="DSP20" s="99"/>
      <c r="DSQ20" s="99"/>
      <c r="DSR20" s="99"/>
      <c r="DSS20" s="99"/>
      <c r="DST20" s="99"/>
      <c r="DSU20" s="99"/>
      <c r="DSV20" s="99"/>
      <c r="DSW20" s="99"/>
      <c r="DSX20" s="99"/>
      <c r="DSY20" s="99"/>
      <c r="DSZ20" s="99"/>
      <c r="DTA20" s="99"/>
      <c r="DTB20" s="99"/>
      <c r="DTC20" s="99"/>
      <c r="DTD20" s="99"/>
      <c r="DTE20" s="99"/>
      <c r="DTF20" s="99"/>
      <c r="DTG20" s="99"/>
      <c r="DTH20" s="99"/>
      <c r="DTI20" s="99"/>
      <c r="DTJ20" s="99"/>
      <c r="DTK20" s="99"/>
      <c r="DTL20" s="99"/>
      <c r="DTM20" s="99"/>
      <c r="DTN20" s="99"/>
      <c r="DTO20" s="99"/>
      <c r="DTP20" s="99"/>
      <c r="DTQ20" s="99"/>
      <c r="DTR20" s="99"/>
      <c r="DTS20" s="99"/>
      <c r="DTT20" s="99"/>
      <c r="DTU20" s="99"/>
      <c r="DTV20" s="99"/>
      <c r="DTW20" s="99"/>
      <c r="DTX20" s="99"/>
      <c r="DTY20" s="99"/>
      <c r="DTZ20" s="99"/>
      <c r="DUA20" s="99"/>
      <c r="DUB20" s="99"/>
      <c r="DUC20" s="99"/>
      <c r="DUD20" s="99"/>
      <c r="DUE20" s="99"/>
      <c r="DUF20" s="99"/>
      <c r="DUG20" s="99"/>
      <c r="DUH20" s="99"/>
      <c r="DUI20" s="99"/>
      <c r="DUJ20" s="99"/>
      <c r="DUK20" s="99"/>
      <c r="DUL20" s="99"/>
      <c r="DUM20" s="99"/>
      <c r="DUN20" s="99"/>
      <c r="DUO20" s="99"/>
      <c r="DUP20" s="99"/>
      <c r="DUQ20" s="99"/>
      <c r="DUR20" s="99"/>
      <c r="DUS20" s="99"/>
      <c r="DUT20" s="99"/>
      <c r="DUU20" s="99"/>
      <c r="DUV20" s="99"/>
      <c r="DUW20" s="99"/>
      <c r="DUX20" s="99"/>
      <c r="DUY20" s="99"/>
      <c r="DUZ20" s="99"/>
      <c r="DVA20" s="99"/>
      <c r="DVB20" s="99"/>
      <c r="DVC20" s="99"/>
      <c r="DVD20" s="99"/>
      <c r="DVE20" s="99"/>
      <c r="DVF20" s="99"/>
      <c r="DVG20" s="99"/>
      <c r="DVH20" s="99"/>
      <c r="DVI20" s="99"/>
      <c r="DVJ20" s="99"/>
      <c r="DVK20" s="99"/>
      <c r="DVL20" s="99"/>
      <c r="DVM20" s="99"/>
      <c r="DVN20" s="99"/>
      <c r="DVO20" s="99"/>
      <c r="DVP20" s="99"/>
      <c r="DVQ20" s="99"/>
      <c r="DVR20" s="99"/>
      <c r="DVS20" s="99"/>
      <c r="DVT20" s="99"/>
      <c r="DVU20" s="99"/>
      <c r="DVV20" s="99"/>
      <c r="DVW20" s="99"/>
      <c r="DVX20" s="99"/>
      <c r="DVY20" s="99"/>
      <c r="DVZ20" s="99"/>
      <c r="DWA20" s="99"/>
      <c r="DWB20" s="99"/>
      <c r="DWC20" s="99"/>
      <c r="DWD20" s="99"/>
      <c r="DWE20" s="99"/>
      <c r="DWF20" s="99"/>
      <c r="DWG20" s="99"/>
      <c r="DWH20" s="99"/>
      <c r="DWI20" s="99"/>
      <c r="DWJ20" s="99"/>
      <c r="DWK20" s="99"/>
      <c r="DWL20" s="99"/>
      <c r="DWM20" s="99"/>
      <c r="DWN20" s="99"/>
      <c r="DWO20" s="99"/>
      <c r="DWP20" s="99"/>
      <c r="DWQ20" s="99"/>
      <c r="DWR20" s="99"/>
      <c r="DWS20" s="99"/>
      <c r="DWT20" s="99"/>
      <c r="DWU20" s="99"/>
      <c r="DWV20" s="99"/>
      <c r="DWW20" s="99"/>
      <c r="DWX20" s="99"/>
      <c r="DWY20" s="99"/>
      <c r="DWZ20" s="99"/>
      <c r="DXA20" s="99"/>
      <c r="DXB20" s="99"/>
      <c r="DXC20" s="99"/>
      <c r="DXD20" s="99"/>
      <c r="DXE20" s="99"/>
      <c r="DXF20" s="99"/>
      <c r="DXG20" s="99"/>
      <c r="DXH20" s="99"/>
      <c r="DXI20" s="99"/>
      <c r="DXJ20" s="99"/>
      <c r="DXK20" s="99"/>
      <c r="DXL20" s="99"/>
      <c r="DXM20" s="99"/>
      <c r="DXN20" s="99"/>
      <c r="DXO20" s="99"/>
      <c r="DXP20" s="99"/>
      <c r="DXQ20" s="99"/>
      <c r="DXR20" s="99"/>
      <c r="DXS20" s="99"/>
      <c r="DXT20" s="99"/>
      <c r="DXU20" s="99"/>
      <c r="DXV20" s="99"/>
      <c r="DXW20" s="99"/>
      <c r="DXX20" s="99"/>
      <c r="DXY20" s="99"/>
      <c r="DXZ20" s="99"/>
      <c r="DYA20" s="99"/>
      <c r="DYB20" s="99"/>
      <c r="DYC20" s="99"/>
      <c r="DYD20" s="99"/>
      <c r="DYE20" s="99"/>
      <c r="DYF20" s="99"/>
      <c r="DYG20" s="99"/>
      <c r="DYH20" s="99"/>
      <c r="DYI20" s="99"/>
      <c r="DYJ20" s="99"/>
      <c r="DYK20" s="99"/>
      <c r="DYL20" s="99"/>
      <c r="DYM20" s="99"/>
      <c r="DYN20" s="99"/>
      <c r="DYO20" s="99"/>
      <c r="DYP20" s="99"/>
      <c r="DYQ20" s="99"/>
      <c r="DYR20" s="99"/>
      <c r="DYS20" s="99"/>
      <c r="DYT20" s="99"/>
      <c r="DYU20" s="99"/>
      <c r="DYV20" s="99"/>
      <c r="DYW20" s="99"/>
      <c r="DYX20" s="99"/>
      <c r="DYY20" s="99"/>
      <c r="DYZ20" s="99"/>
      <c r="DZA20" s="99"/>
      <c r="DZB20" s="99"/>
      <c r="DZC20" s="99"/>
      <c r="DZD20" s="99"/>
      <c r="DZE20" s="99"/>
      <c r="DZF20" s="99"/>
      <c r="DZG20" s="99"/>
      <c r="DZH20" s="99"/>
      <c r="DZI20" s="99"/>
      <c r="DZJ20" s="99"/>
      <c r="DZK20" s="99"/>
      <c r="DZL20" s="99"/>
      <c r="DZM20" s="99"/>
      <c r="DZN20" s="99"/>
      <c r="DZO20" s="99"/>
      <c r="DZP20" s="99"/>
      <c r="DZQ20" s="99"/>
      <c r="DZR20" s="99"/>
      <c r="DZS20" s="99"/>
      <c r="DZT20" s="99"/>
      <c r="DZU20" s="99"/>
      <c r="DZV20" s="99"/>
      <c r="DZW20" s="99"/>
      <c r="DZX20" s="99"/>
      <c r="DZY20" s="99"/>
      <c r="DZZ20" s="99"/>
      <c r="EAA20" s="99"/>
      <c r="EAB20" s="99"/>
      <c r="EAC20" s="99"/>
      <c r="EAD20" s="99"/>
      <c r="EAE20" s="99"/>
      <c r="EAF20" s="99"/>
      <c r="EAG20" s="99"/>
      <c r="EAH20" s="99"/>
      <c r="EAI20" s="99"/>
      <c r="EAJ20" s="99"/>
      <c r="EAK20" s="99"/>
      <c r="EAL20" s="99"/>
      <c r="EAM20" s="99"/>
      <c r="EAN20" s="99"/>
      <c r="EAO20" s="99"/>
      <c r="EAP20" s="99"/>
      <c r="EAQ20" s="99"/>
      <c r="EAR20" s="99"/>
      <c r="EAS20" s="99"/>
      <c r="EAT20" s="99"/>
      <c r="EAU20" s="99"/>
      <c r="EAV20" s="99"/>
      <c r="EAW20" s="99"/>
      <c r="EAX20" s="99"/>
      <c r="EAY20" s="99"/>
      <c r="EAZ20" s="99"/>
      <c r="EBA20" s="99"/>
      <c r="EBB20" s="99"/>
      <c r="EBC20" s="99"/>
      <c r="EBD20" s="99"/>
      <c r="EBE20" s="99"/>
      <c r="EBF20" s="99"/>
      <c r="EBG20" s="99"/>
      <c r="EBH20" s="99"/>
      <c r="EBI20" s="99"/>
      <c r="EBJ20" s="99"/>
      <c r="EBK20" s="99"/>
      <c r="EBL20" s="99"/>
      <c r="EBM20" s="99"/>
      <c r="EBN20" s="99"/>
      <c r="EBO20" s="99"/>
      <c r="EBP20" s="99"/>
      <c r="EBQ20" s="99"/>
      <c r="EBR20" s="99"/>
      <c r="EBS20" s="99"/>
      <c r="EBT20" s="99"/>
      <c r="EBU20" s="99"/>
      <c r="EBV20" s="99"/>
      <c r="EBW20" s="99"/>
      <c r="EBX20" s="99"/>
      <c r="EBY20" s="99"/>
      <c r="EBZ20" s="99"/>
      <c r="ECA20" s="99"/>
      <c r="ECB20" s="99"/>
      <c r="ECC20" s="99"/>
      <c r="ECD20" s="99"/>
      <c r="ECE20" s="99"/>
      <c r="ECF20" s="99"/>
      <c r="ECG20" s="99"/>
      <c r="ECH20" s="99"/>
      <c r="ECI20" s="99"/>
      <c r="ECJ20" s="99"/>
      <c r="ECK20" s="99"/>
      <c r="ECL20" s="99"/>
      <c r="ECM20" s="99"/>
      <c r="ECN20" s="99"/>
      <c r="ECO20" s="99"/>
      <c r="ECP20" s="99"/>
      <c r="ECQ20" s="99"/>
      <c r="ECR20" s="99"/>
      <c r="ECS20" s="99"/>
      <c r="ECT20" s="99"/>
      <c r="ECU20" s="99"/>
      <c r="ECV20" s="99"/>
      <c r="ECW20" s="99"/>
      <c r="ECX20" s="99"/>
      <c r="ECY20" s="99"/>
      <c r="ECZ20" s="99"/>
      <c r="EDA20" s="99"/>
      <c r="EDB20" s="99"/>
      <c r="EDC20" s="99"/>
      <c r="EDD20" s="99"/>
      <c r="EDE20" s="99"/>
      <c r="EDF20" s="99"/>
      <c r="EDG20" s="99"/>
      <c r="EDH20" s="99"/>
      <c r="EDI20" s="99"/>
      <c r="EDJ20" s="99"/>
      <c r="EDK20" s="99"/>
      <c r="EDL20" s="99"/>
      <c r="EDM20" s="99"/>
      <c r="EDN20" s="99"/>
      <c r="EDO20" s="99"/>
      <c r="EDP20" s="99"/>
      <c r="EDQ20" s="99"/>
      <c r="EDR20" s="99"/>
      <c r="EDS20" s="99"/>
      <c r="EDT20" s="99"/>
      <c r="EDU20" s="99"/>
      <c r="EDV20" s="99"/>
      <c r="EDW20" s="99"/>
      <c r="EDX20" s="99"/>
      <c r="EDY20" s="99"/>
      <c r="EDZ20" s="99"/>
      <c r="EEA20" s="99"/>
      <c r="EEB20" s="99"/>
      <c r="EEC20" s="99"/>
      <c r="EED20" s="99"/>
      <c r="EEE20" s="99"/>
      <c r="EEF20" s="99"/>
      <c r="EEG20" s="99"/>
      <c r="EEH20" s="99"/>
      <c r="EEI20" s="99"/>
      <c r="EEJ20" s="99"/>
      <c r="EEK20" s="99"/>
      <c r="EEL20" s="99"/>
      <c r="EEM20" s="99"/>
      <c r="EEN20" s="99"/>
      <c r="EEO20" s="99"/>
      <c r="EEP20" s="99"/>
      <c r="EEQ20" s="99"/>
      <c r="EER20" s="99"/>
      <c r="EES20" s="99"/>
      <c r="EET20" s="99"/>
      <c r="EEU20" s="99"/>
      <c r="EEV20" s="99"/>
      <c r="EEW20" s="99"/>
      <c r="EEX20" s="99"/>
      <c r="EEY20" s="99"/>
      <c r="EEZ20" s="99"/>
      <c r="EFA20" s="99"/>
      <c r="EFB20" s="99"/>
      <c r="EFC20" s="99"/>
      <c r="EFD20" s="99"/>
      <c r="EFE20" s="99"/>
      <c r="EFF20" s="99"/>
      <c r="EFG20" s="99"/>
      <c r="EFH20" s="99"/>
      <c r="EFI20" s="99"/>
      <c r="EFJ20" s="99"/>
      <c r="EFK20" s="99"/>
      <c r="EFL20" s="99"/>
      <c r="EFM20" s="99"/>
      <c r="EFN20" s="99"/>
      <c r="EFO20" s="99"/>
      <c r="EFP20" s="99"/>
      <c r="EFQ20" s="99"/>
      <c r="EFR20" s="99"/>
      <c r="EFS20" s="99"/>
      <c r="EFT20" s="99"/>
      <c r="EFU20" s="99"/>
      <c r="EFV20" s="99"/>
      <c r="EFW20" s="99"/>
      <c r="EFX20" s="99"/>
      <c r="EFY20" s="99"/>
      <c r="EFZ20" s="99"/>
      <c r="EGA20" s="99"/>
      <c r="EGB20" s="99"/>
      <c r="EGC20" s="99"/>
      <c r="EGD20" s="99"/>
      <c r="EGE20" s="99"/>
      <c r="EGF20" s="99"/>
      <c r="EGG20" s="99"/>
      <c r="EGH20" s="99"/>
      <c r="EGI20" s="99"/>
      <c r="EGJ20" s="99"/>
      <c r="EGK20" s="99"/>
      <c r="EGL20" s="99"/>
      <c r="EGM20" s="99"/>
      <c r="EGN20" s="99"/>
      <c r="EGO20" s="99"/>
      <c r="EGP20" s="99"/>
      <c r="EGQ20" s="99"/>
      <c r="EGR20" s="99"/>
      <c r="EGS20" s="99"/>
      <c r="EGT20" s="99"/>
      <c r="EGU20" s="99"/>
      <c r="EGV20" s="99"/>
      <c r="EGW20" s="99"/>
      <c r="EGX20" s="99"/>
      <c r="EGY20" s="99"/>
      <c r="EGZ20" s="99"/>
      <c r="EHA20" s="99"/>
      <c r="EHB20" s="99"/>
      <c r="EHC20" s="99"/>
      <c r="EHD20" s="99"/>
      <c r="EHE20" s="99"/>
      <c r="EHF20" s="99"/>
      <c r="EHG20" s="99"/>
      <c r="EHH20" s="99"/>
      <c r="EHI20" s="99"/>
      <c r="EHJ20" s="99"/>
      <c r="EHK20" s="99"/>
      <c r="EHL20" s="99"/>
      <c r="EHM20" s="99"/>
      <c r="EHN20" s="99"/>
      <c r="EHO20" s="99"/>
      <c r="EHP20" s="99"/>
      <c r="EHQ20" s="99"/>
      <c r="EHR20" s="99"/>
      <c r="EHS20" s="99"/>
      <c r="EHT20" s="99"/>
      <c r="EHU20" s="99"/>
      <c r="EHV20" s="99"/>
      <c r="EHW20" s="99"/>
      <c r="EHX20" s="99"/>
      <c r="EHY20" s="99"/>
      <c r="EHZ20" s="99"/>
      <c r="EIA20" s="99"/>
      <c r="EIB20" s="99"/>
      <c r="EIC20" s="99"/>
      <c r="EID20" s="99"/>
      <c r="EIE20" s="99"/>
      <c r="EIF20" s="99"/>
      <c r="EIG20" s="99"/>
      <c r="EIH20" s="99"/>
      <c r="EII20" s="99"/>
      <c r="EIJ20" s="99"/>
      <c r="EIK20" s="99"/>
      <c r="EIL20" s="99"/>
      <c r="EIM20" s="99"/>
      <c r="EIN20" s="99"/>
      <c r="EIO20" s="99"/>
      <c r="EIP20" s="99"/>
      <c r="EIQ20" s="99"/>
      <c r="EIR20" s="99"/>
      <c r="EIS20" s="99"/>
      <c r="EIT20" s="99"/>
      <c r="EIU20" s="99"/>
      <c r="EIV20" s="99"/>
      <c r="EIW20" s="99"/>
      <c r="EIX20" s="99"/>
      <c r="EIY20" s="99"/>
      <c r="EIZ20" s="99"/>
      <c r="EJA20" s="99"/>
      <c r="EJB20" s="99"/>
      <c r="EJC20" s="99"/>
      <c r="EJD20" s="99"/>
      <c r="EJE20" s="99"/>
      <c r="EJF20" s="99"/>
      <c r="EJG20" s="99"/>
      <c r="EJH20" s="99"/>
      <c r="EJI20" s="99"/>
      <c r="EJJ20" s="99"/>
      <c r="EJK20" s="99"/>
      <c r="EJL20" s="99"/>
      <c r="EJM20" s="99"/>
      <c r="EJN20" s="99"/>
      <c r="EJO20" s="99"/>
      <c r="EJP20" s="99"/>
      <c r="EJQ20" s="99"/>
      <c r="EJR20" s="99"/>
      <c r="EJS20" s="99"/>
      <c r="EJT20" s="99"/>
      <c r="EJU20" s="99"/>
      <c r="EJV20" s="99"/>
      <c r="EJW20" s="99"/>
      <c r="EJX20" s="99"/>
      <c r="EJY20" s="99"/>
      <c r="EJZ20" s="99"/>
      <c r="EKA20" s="99"/>
      <c r="EKB20" s="99"/>
      <c r="EKC20" s="99"/>
      <c r="EKD20" s="99"/>
      <c r="EKE20" s="99"/>
      <c r="EKF20" s="99"/>
      <c r="EKG20" s="99"/>
      <c r="EKH20" s="99"/>
      <c r="EKI20" s="99"/>
      <c r="EKJ20" s="99"/>
      <c r="EKK20" s="99"/>
      <c r="EKL20" s="99"/>
      <c r="EKM20" s="99"/>
      <c r="EKN20" s="99"/>
      <c r="EKO20" s="99"/>
      <c r="EKP20" s="99"/>
      <c r="EKQ20" s="99"/>
      <c r="EKR20" s="99"/>
      <c r="EKS20" s="99"/>
      <c r="EKT20" s="99"/>
      <c r="EKU20" s="99"/>
      <c r="EKV20" s="99"/>
      <c r="EKW20" s="99"/>
      <c r="EKX20" s="99"/>
      <c r="EKY20" s="99"/>
      <c r="EKZ20" s="99"/>
      <c r="ELA20" s="99"/>
      <c r="ELB20" s="99"/>
      <c r="ELC20" s="99"/>
      <c r="ELD20" s="99"/>
      <c r="ELE20" s="99"/>
      <c r="ELF20" s="99"/>
      <c r="ELG20" s="99"/>
      <c r="ELH20" s="99"/>
      <c r="ELI20" s="99"/>
      <c r="ELJ20" s="99"/>
      <c r="ELK20" s="99"/>
      <c r="ELL20" s="99"/>
      <c r="ELM20" s="99"/>
      <c r="ELN20" s="99"/>
      <c r="ELO20" s="99"/>
      <c r="ELP20" s="99"/>
      <c r="ELQ20" s="99"/>
      <c r="ELR20" s="99"/>
      <c r="ELS20" s="99"/>
      <c r="ELT20" s="99"/>
      <c r="ELU20" s="99"/>
      <c r="ELV20" s="99"/>
      <c r="ELW20" s="99"/>
      <c r="ELX20" s="99"/>
      <c r="ELY20" s="99"/>
      <c r="ELZ20" s="99"/>
      <c r="EMA20" s="99"/>
      <c r="EMB20" s="99"/>
      <c r="EMC20" s="99"/>
      <c r="EMD20" s="99"/>
      <c r="EME20" s="99"/>
      <c r="EMF20" s="99"/>
      <c r="EMG20" s="99"/>
      <c r="EMH20" s="99"/>
      <c r="EMI20" s="99"/>
      <c r="EMJ20" s="99"/>
      <c r="EMK20" s="99"/>
      <c r="EML20" s="99"/>
      <c r="EMM20" s="99"/>
      <c r="EMN20" s="99"/>
      <c r="EMO20" s="99"/>
      <c r="EMP20" s="99"/>
      <c r="EMQ20" s="99"/>
      <c r="EMR20" s="99"/>
      <c r="EMS20" s="99"/>
      <c r="EMT20" s="99"/>
      <c r="EMU20" s="99"/>
      <c r="EMV20" s="99"/>
      <c r="EMW20" s="99"/>
      <c r="EMX20" s="99"/>
      <c r="EMY20" s="99"/>
      <c r="EMZ20" s="99"/>
      <c r="ENA20" s="99"/>
      <c r="ENB20" s="99"/>
      <c r="ENC20" s="99"/>
      <c r="END20" s="99"/>
      <c r="ENE20" s="99"/>
      <c r="ENF20" s="99"/>
      <c r="ENG20" s="99"/>
      <c r="ENH20" s="99"/>
      <c r="ENI20" s="99"/>
      <c r="ENJ20" s="99"/>
      <c r="ENK20" s="99"/>
      <c r="ENL20" s="99"/>
      <c r="ENM20" s="99"/>
      <c r="ENN20" s="99"/>
      <c r="ENO20" s="99"/>
      <c r="ENP20" s="99"/>
      <c r="ENQ20" s="99"/>
      <c r="ENR20" s="99"/>
      <c r="ENS20" s="99"/>
      <c r="ENT20" s="99"/>
      <c r="ENU20" s="99"/>
      <c r="ENV20" s="99"/>
      <c r="ENW20" s="99"/>
      <c r="ENX20" s="99"/>
      <c r="ENY20" s="99"/>
      <c r="ENZ20" s="99"/>
      <c r="EOA20" s="99"/>
      <c r="EOB20" s="99"/>
      <c r="EOC20" s="99"/>
      <c r="EOD20" s="99"/>
      <c r="EOE20" s="99"/>
      <c r="EOF20" s="99"/>
      <c r="EOG20" s="99"/>
      <c r="EOH20" s="99"/>
      <c r="EOI20" s="99"/>
      <c r="EOJ20" s="99"/>
      <c r="EOK20" s="99"/>
      <c r="EOL20" s="99"/>
      <c r="EOM20" s="99"/>
      <c r="EON20" s="99"/>
      <c r="EOO20" s="99"/>
      <c r="EOP20" s="99"/>
      <c r="EOQ20" s="99"/>
      <c r="EOR20" s="99"/>
      <c r="EOS20" s="99"/>
      <c r="EOT20" s="99"/>
      <c r="EOU20" s="99"/>
      <c r="EOV20" s="99"/>
      <c r="EOW20" s="99"/>
      <c r="EOX20" s="99"/>
      <c r="EOY20" s="99"/>
      <c r="EOZ20" s="99"/>
      <c r="EPA20" s="99"/>
      <c r="EPB20" s="99"/>
      <c r="EPC20" s="99"/>
      <c r="EPD20" s="99"/>
      <c r="EPE20" s="99"/>
      <c r="EPF20" s="99"/>
      <c r="EPG20" s="99"/>
      <c r="EPH20" s="99"/>
      <c r="EPI20" s="99"/>
      <c r="EPJ20" s="99"/>
      <c r="EPK20" s="99"/>
      <c r="EPL20" s="99"/>
      <c r="EPM20" s="99"/>
      <c r="EPN20" s="99"/>
      <c r="EPO20" s="99"/>
      <c r="EPP20" s="99"/>
      <c r="EPQ20" s="99"/>
      <c r="EPR20" s="99"/>
      <c r="EPS20" s="99"/>
      <c r="EPT20" s="99"/>
      <c r="EPU20" s="99"/>
      <c r="EPV20" s="99"/>
      <c r="EPW20" s="99"/>
      <c r="EPX20" s="99"/>
      <c r="EPY20" s="99"/>
      <c r="EPZ20" s="99"/>
      <c r="EQA20" s="99"/>
      <c r="EQB20" s="99"/>
      <c r="EQC20" s="99"/>
      <c r="EQD20" s="99"/>
      <c r="EQE20" s="99"/>
      <c r="EQF20" s="99"/>
      <c r="EQG20" s="99"/>
      <c r="EQH20" s="99"/>
      <c r="EQI20" s="99"/>
      <c r="EQJ20" s="99"/>
      <c r="EQK20" s="99"/>
      <c r="EQL20" s="99"/>
      <c r="EQM20" s="99"/>
      <c r="EQN20" s="99"/>
      <c r="EQO20" s="99"/>
      <c r="EQP20" s="99"/>
      <c r="EQQ20" s="99"/>
      <c r="EQR20" s="99"/>
      <c r="EQS20" s="99"/>
      <c r="EQT20" s="99"/>
      <c r="EQU20" s="99"/>
      <c r="EQV20" s="99"/>
      <c r="EQW20" s="99"/>
      <c r="EQX20" s="99"/>
      <c r="EQY20" s="99"/>
      <c r="EQZ20" s="99"/>
      <c r="ERA20" s="99"/>
      <c r="ERB20" s="99"/>
      <c r="ERC20" s="99"/>
      <c r="ERD20" s="99"/>
      <c r="ERE20" s="99"/>
      <c r="ERF20" s="99"/>
      <c r="ERG20" s="99"/>
      <c r="ERH20" s="99"/>
      <c r="ERI20" s="99"/>
      <c r="ERJ20" s="99"/>
      <c r="ERK20" s="99"/>
      <c r="ERL20" s="99"/>
      <c r="ERM20" s="99"/>
      <c r="ERN20" s="99"/>
      <c r="ERO20" s="99"/>
      <c r="ERP20" s="99"/>
      <c r="ERQ20" s="99"/>
      <c r="ERR20" s="99"/>
      <c r="ERS20" s="99"/>
      <c r="ERT20" s="99"/>
      <c r="ERU20" s="99"/>
      <c r="ERV20" s="99"/>
      <c r="ERW20" s="99"/>
      <c r="ERX20" s="99"/>
      <c r="ERY20" s="99"/>
      <c r="ERZ20" s="99"/>
      <c r="ESA20" s="99"/>
      <c r="ESB20" s="99"/>
      <c r="ESC20" s="99"/>
      <c r="ESD20" s="99"/>
      <c r="ESE20" s="99"/>
      <c r="ESF20" s="99"/>
      <c r="ESG20" s="99"/>
      <c r="ESH20" s="99"/>
      <c r="ESI20" s="99"/>
      <c r="ESJ20" s="99"/>
      <c r="ESK20" s="99"/>
      <c r="ESL20" s="99"/>
      <c r="ESM20" s="99"/>
      <c r="ESN20" s="99"/>
      <c r="ESO20" s="99"/>
      <c r="ESP20" s="99"/>
      <c r="ESQ20" s="99"/>
      <c r="ESR20" s="99"/>
      <c r="ESS20" s="99"/>
      <c r="EST20" s="99"/>
      <c r="ESU20" s="99"/>
      <c r="ESV20" s="99"/>
      <c r="ESW20" s="99"/>
      <c r="ESX20" s="99"/>
      <c r="ESY20" s="99"/>
      <c r="ESZ20" s="99"/>
      <c r="ETA20" s="99"/>
      <c r="ETB20" s="99"/>
      <c r="ETC20" s="99"/>
      <c r="ETD20" s="99"/>
      <c r="ETE20" s="99"/>
      <c r="ETF20" s="99"/>
      <c r="ETG20" s="99"/>
      <c r="ETH20" s="99"/>
      <c r="ETI20" s="99"/>
      <c r="ETJ20" s="99"/>
      <c r="ETK20" s="99"/>
      <c r="ETL20" s="99"/>
      <c r="ETM20" s="99"/>
      <c r="ETN20" s="99"/>
      <c r="ETO20" s="99"/>
      <c r="ETP20" s="99"/>
      <c r="ETQ20" s="99"/>
      <c r="ETR20" s="99"/>
      <c r="ETS20" s="99"/>
      <c r="ETT20" s="99"/>
      <c r="ETU20" s="99"/>
      <c r="ETV20" s="99"/>
      <c r="ETW20" s="99"/>
      <c r="ETX20" s="99"/>
      <c r="ETY20" s="99"/>
      <c r="ETZ20" s="99"/>
      <c r="EUA20" s="99"/>
      <c r="EUB20" s="99"/>
      <c r="EUC20" s="99"/>
      <c r="EUD20" s="99"/>
      <c r="EUE20" s="99"/>
      <c r="EUF20" s="99"/>
      <c r="EUG20" s="99"/>
      <c r="EUH20" s="99"/>
      <c r="EUI20" s="99"/>
      <c r="EUJ20" s="99"/>
      <c r="EUK20" s="99"/>
      <c r="EUL20" s="99"/>
      <c r="EUM20" s="99"/>
      <c r="EUN20" s="99"/>
      <c r="EUO20" s="99"/>
      <c r="EUP20" s="99"/>
      <c r="EUQ20" s="99"/>
      <c r="EUR20" s="99"/>
      <c r="EUS20" s="99"/>
      <c r="EUT20" s="99"/>
      <c r="EUU20" s="99"/>
      <c r="EUV20" s="99"/>
      <c r="EUW20" s="99"/>
      <c r="EUX20" s="99"/>
      <c r="EUY20" s="99"/>
      <c r="EUZ20" s="99"/>
      <c r="EVA20" s="99"/>
      <c r="EVB20" s="99"/>
      <c r="EVC20" s="99"/>
      <c r="EVD20" s="99"/>
      <c r="EVE20" s="99"/>
      <c r="EVF20" s="99"/>
      <c r="EVG20" s="99"/>
      <c r="EVH20" s="99"/>
      <c r="EVI20" s="99"/>
      <c r="EVJ20" s="99"/>
      <c r="EVK20" s="99"/>
      <c r="EVL20" s="99"/>
      <c r="EVM20" s="99"/>
      <c r="EVN20" s="99"/>
      <c r="EVO20" s="99"/>
      <c r="EVP20" s="99"/>
      <c r="EVQ20" s="99"/>
      <c r="EVR20" s="99"/>
      <c r="EVS20" s="99"/>
      <c r="EVT20" s="99"/>
      <c r="EVU20" s="99"/>
      <c r="EVV20" s="99"/>
      <c r="EVW20" s="99"/>
      <c r="EVX20" s="99"/>
      <c r="EVY20" s="99"/>
      <c r="EVZ20" s="99"/>
      <c r="EWA20" s="99"/>
      <c r="EWB20" s="99"/>
      <c r="EWC20" s="99"/>
      <c r="EWD20" s="99"/>
      <c r="EWE20" s="99"/>
      <c r="EWF20" s="99"/>
      <c r="EWG20" s="99"/>
      <c r="EWH20" s="99"/>
      <c r="EWI20" s="99"/>
      <c r="EWJ20" s="99"/>
      <c r="EWK20" s="99"/>
      <c r="EWL20" s="99"/>
      <c r="EWM20" s="99"/>
      <c r="EWN20" s="99"/>
      <c r="EWO20" s="99"/>
      <c r="EWP20" s="99"/>
      <c r="EWQ20" s="99"/>
      <c r="EWR20" s="99"/>
      <c r="EWS20" s="99"/>
      <c r="EWT20" s="99"/>
      <c r="EWU20" s="99"/>
      <c r="EWV20" s="99"/>
      <c r="EWW20" s="99"/>
      <c r="EWX20" s="99"/>
      <c r="EWY20" s="99"/>
      <c r="EWZ20" s="99"/>
      <c r="EXA20" s="99"/>
      <c r="EXB20" s="99"/>
      <c r="EXC20" s="99"/>
      <c r="EXD20" s="99"/>
      <c r="EXE20" s="99"/>
      <c r="EXF20" s="99"/>
      <c r="EXG20" s="99"/>
      <c r="EXH20" s="99"/>
      <c r="EXI20" s="99"/>
      <c r="EXJ20" s="99"/>
      <c r="EXK20" s="99"/>
      <c r="EXL20" s="99"/>
      <c r="EXM20" s="99"/>
      <c r="EXN20" s="99"/>
      <c r="EXO20" s="99"/>
      <c r="EXP20" s="99"/>
      <c r="EXQ20" s="99"/>
      <c r="EXR20" s="99"/>
      <c r="EXS20" s="99"/>
      <c r="EXT20" s="99"/>
      <c r="EXU20" s="99"/>
      <c r="EXV20" s="99"/>
      <c r="EXW20" s="99"/>
      <c r="EXX20" s="99"/>
      <c r="EXY20" s="99"/>
      <c r="EXZ20" s="99"/>
      <c r="EYA20" s="99"/>
      <c r="EYB20" s="99"/>
      <c r="EYC20" s="99"/>
      <c r="EYD20" s="99"/>
      <c r="EYE20" s="99"/>
      <c r="EYF20" s="99"/>
      <c r="EYG20" s="99"/>
      <c r="EYH20" s="99"/>
      <c r="EYI20" s="99"/>
      <c r="EYJ20" s="99"/>
      <c r="EYK20" s="99"/>
      <c r="EYL20" s="99"/>
      <c r="EYM20" s="99"/>
      <c r="EYN20" s="99"/>
      <c r="EYO20" s="99"/>
      <c r="EYP20" s="99"/>
      <c r="EYQ20" s="99"/>
      <c r="EYR20" s="99"/>
      <c r="EYS20" s="99"/>
      <c r="EYT20" s="99"/>
      <c r="EYU20" s="99"/>
      <c r="EYV20" s="99"/>
      <c r="EYW20" s="99"/>
      <c r="EYX20" s="99"/>
      <c r="EYY20" s="99"/>
      <c r="EYZ20" s="99"/>
      <c r="EZA20" s="99"/>
      <c r="EZB20" s="99"/>
      <c r="EZC20" s="99"/>
      <c r="EZD20" s="99"/>
      <c r="EZE20" s="99"/>
      <c r="EZF20" s="99"/>
      <c r="EZG20" s="99"/>
      <c r="EZH20" s="99"/>
      <c r="EZI20" s="99"/>
      <c r="EZJ20" s="99"/>
      <c r="EZK20" s="99"/>
      <c r="EZL20" s="99"/>
      <c r="EZM20" s="99"/>
      <c r="EZN20" s="99"/>
      <c r="EZO20" s="99"/>
      <c r="EZP20" s="99"/>
      <c r="EZQ20" s="99"/>
      <c r="EZR20" s="99"/>
      <c r="EZS20" s="99"/>
      <c r="EZT20" s="99"/>
      <c r="EZU20" s="99"/>
      <c r="EZV20" s="99"/>
      <c r="EZW20" s="99"/>
      <c r="EZX20" s="99"/>
      <c r="EZY20" s="99"/>
      <c r="EZZ20" s="99"/>
      <c r="FAA20" s="99"/>
      <c r="FAB20" s="99"/>
      <c r="FAC20" s="99"/>
      <c r="FAD20" s="99"/>
      <c r="FAE20" s="99"/>
      <c r="FAF20" s="99"/>
      <c r="FAG20" s="99"/>
      <c r="FAH20" s="99"/>
      <c r="FAI20" s="99"/>
      <c r="FAJ20" s="99"/>
      <c r="FAK20" s="99"/>
      <c r="FAL20" s="99"/>
      <c r="FAM20" s="99"/>
      <c r="FAN20" s="99"/>
      <c r="FAO20" s="99"/>
      <c r="FAP20" s="99"/>
      <c r="FAQ20" s="99"/>
      <c r="FAR20" s="99"/>
      <c r="FAS20" s="99"/>
      <c r="FAT20" s="99"/>
      <c r="FAU20" s="99"/>
      <c r="FAV20" s="99"/>
      <c r="FAW20" s="99"/>
      <c r="FAX20" s="99"/>
      <c r="FAY20" s="99"/>
      <c r="FAZ20" s="99"/>
      <c r="FBA20" s="99"/>
      <c r="FBB20" s="99"/>
      <c r="FBC20" s="99"/>
      <c r="FBD20" s="99"/>
      <c r="FBE20" s="99"/>
      <c r="FBF20" s="99"/>
      <c r="FBG20" s="99"/>
      <c r="FBH20" s="99"/>
      <c r="FBI20" s="99"/>
      <c r="FBJ20" s="99"/>
      <c r="FBK20" s="99"/>
      <c r="FBL20" s="99"/>
      <c r="FBM20" s="99"/>
      <c r="FBN20" s="99"/>
      <c r="FBO20" s="99"/>
      <c r="FBP20" s="99"/>
      <c r="FBQ20" s="99"/>
      <c r="FBR20" s="99"/>
      <c r="FBS20" s="99"/>
      <c r="FBT20" s="99"/>
      <c r="FBU20" s="99"/>
      <c r="FBV20" s="99"/>
      <c r="FBW20" s="99"/>
      <c r="FBX20" s="99"/>
      <c r="FBY20" s="99"/>
      <c r="FBZ20" s="99"/>
      <c r="FCA20" s="99"/>
      <c r="FCB20" s="99"/>
      <c r="FCC20" s="99"/>
      <c r="FCD20" s="99"/>
      <c r="FCE20" s="99"/>
      <c r="FCF20" s="99"/>
      <c r="FCG20" s="99"/>
      <c r="FCH20" s="99"/>
      <c r="FCI20" s="99"/>
      <c r="FCJ20" s="99"/>
      <c r="FCK20" s="99"/>
      <c r="FCL20" s="99"/>
      <c r="FCM20" s="99"/>
      <c r="FCN20" s="99"/>
      <c r="FCO20" s="99"/>
      <c r="FCP20" s="99"/>
      <c r="FCQ20" s="99"/>
      <c r="FCR20" s="99"/>
      <c r="FCS20" s="99"/>
      <c r="FCT20" s="99"/>
      <c r="FCU20" s="99"/>
      <c r="FCV20" s="99"/>
      <c r="FCW20" s="99"/>
      <c r="FCX20" s="99"/>
      <c r="FCY20" s="99"/>
      <c r="FCZ20" s="99"/>
      <c r="FDA20" s="99"/>
      <c r="FDB20" s="99"/>
      <c r="FDC20" s="99"/>
      <c r="FDD20" s="99"/>
      <c r="FDE20" s="99"/>
      <c r="FDF20" s="99"/>
      <c r="FDG20" s="99"/>
      <c r="FDH20" s="99"/>
      <c r="FDI20" s="99"/>
      <c r="FDJ20" s="99"/>
      <c r="FDK20" s="99"/>
      <c r="FDL20" s="99"/>
      <c r="FDM20" s="99"/>
      <c r="FDN20" s="99"/>
      <c r="FDO20" s="99"/>
      <c r="FDP20" s="99"/>
      <c r="FDQ20" s="99"/>
      <c r="FDR20" s="99"/>
      <c r="FDS20" s="99"/>
      <c r="FDT20" s="99"/>
      <c r="FDU20" s="99"/>
      <c r="FDV20" s="99"/>
      <c r="FDW20" s="99"/>
      <c r="FDX20" s="99"/>
      <c r="FDY20" s="99"/>
      <c r="FDZ20" s="99"/>
      <c r="FEA20" s="99"/>
      <c r="FEB20" s="99"/>
      <c r="FEC20" s="99"/>
      <c r="FED20" s="99"/>
      <c r="FEE20" s="99"/>
      <c r="FEF20" s="99"/>
      <c r="FEG20" s="99"/>
      <c r="FEH20" s="99"/>
      <c r="FEI20" s="99"/>
      <c r="FEJ20" s="99"/>
      <c r="FEK20" s="99"/>
      <c r="FEL20" s="99"/>
      <c r="FEM20" s="99"/>
      <c r="FEN20" s="99"/>
      <c r="FEO20" s="99"/>
      <c r="FEP20" s="99"/>
      <c r="FEQ20" s="99"/>
      <c r="FER20" s="99"/>
      <c r="FES20" s="99"/>
      <c r="FET20" s="99"/>
      <c r="FEU20" s="99"/>
      <c r="FEV20" s="99"/>
      <c r="FEW20" s="99"/>
      <c r="FEX20" s="99"/>
      <c r="FEY20" s="99"/>
      <c r="FEZ20" s="99"/>
      <c r="FFA20" s="99"/>
      <c r="FFB20" s="99"/>
      <c r="FFC20" s="99"/>
      <c r="FFD20" s="99"/>
      <c r="FFE20" s="99"/>
      <c r="FFF20" s="99"/>
      <c r="FFG20" s="99"/>
      <c r="FFH20" s="99"/>
      <c r="FFI20" s="99"/>
      <c r="FFJ20" s="99"/>
      <c r="FFK20" s="99"/>
      <c r="FFL20" s="99"/>
      <c r="FFM20" s="99"/>
      <c r="FFN20" s="99"/>
      <c r="FFO20" s="99"/>
      <c r="FFP20" s="99"/>
      <c r="FFQ20" s="99"/>
      <c r="FFR20" s="99"/>
      <c r="FFS20" s="99"/>
      <c r="FFT20" s="99"/>
      <c r="FFU20" s="99"/>
      <c r="FFV20" s="99"/>
      <c r="FFW20" s="99"/>
      <c r="FFX20" s="99"/>
      <c r="FFY20" s="99"/>
      <c r="FFZ20" s="99"/>
      <c r="FGA20" s="99"/>
      <c r="FGB20" s="99"/>
      <c r="FGC20" s="99"/>
      <c r="FGD20" s="99"/>
      <c r="FGE20" s="99"/>
      <c r="FGF20" s="99"/>
      <c r="FGG20" s="99"/>
      <c r="FGH20" s="99"/>
      <c r="FGI20" s="99"/>
      <c r="FGJ20" s="99"/>
      <c r="FGK20" s="99"/>
      <c r="FGL20" s="99"/>
      <c r="FGM20" s="99"/>
      <c r="FGN20" s="99"/>
      <c r="FGO20" s="99"/>
      <c r="FGP20" s="99"/>
      <c r="FGQ20" s="99"/>
      <c r="FGR20" s="99"/>
      <c r="FGS20" s="99"/>
      <c r="FGT20" s="99"/>
      <c r="FGU20" s="99"/>
      <c r="FGV20" s="99"/>
      <c r="FGW20" s="99"/>
      <c r="FGX20" s="99"/>
      <c r="FGY20" s="99"/>
      <c r="FGZ20" s="99"/>
      <c r="FHA20" s="99"/>
      <c r="FHB20" s="99"/>
      <c r="FHC20" s="99"/>
      <c r="FHD20" s="99"/>
      <c r="FHE20" s="99"/>
      <c r="FHF20" s="99"/>
      <c r="FHG20" s="99"/>
      <c r="FHH20" s="99"/>
      <c r="FHI20" s="99"/>
      <c r="FHJ20" s="99"/>
      <c r="FHK20" s="99"/>
      <c r="FHL20" s="99"/>
      <c r="FHM20" s="99"/>
      <c r="FHN20" s="99"/>
      <c r="FHO20" s="99"/>
      <c r="FHP20" s="99"/>
      <c r="FHQ20" s="99"/>
      <c r="FHR20" s="99"/>
      <c r="FHS20" s="99"/>
      <c r="FHT20" s="99"/>
      <c r="FHU20" s="99"/>
      <c r="FHV20" s="99"/>
      <c r="FHW20" s="99"/>
      <c r="FHX20" s="99"/>
      <c r="FHY20" s="99"/>
      <c r="FHZ20" s="99"/>
      <c r="FIA20" s="99"/>
      <c r="FIB20" s="99"/>
      <c r="FIC20" s="99"/>
      <c r="FID20" s="99"/>
      <c r="FIE20" s="99"/>
      <c r="FIF20" s="99"/>
      <c r="FIG20" s="99"/>
      <c r="FIH20" s="99"/>
      <c r="FII20" s="99"/>
      <c r="FIJ20" s="99"/>
      <c r="FIK20" s="99"/>
      <c r="FIL20" s="99"/>
      <c r="FIM20" s="99"/>
      <c r="FIN20" s="99"/>
      <c r="FIO20" s="99"/>
      <c r="FIP20" s="99"/>
      <c r="FIQ20" s="99"/>
      <c r="FIR20" s="99"/>
      <c r="FIS20" s="99"/>
      <c r="FIT20" s="99"/>
      <c r="FIU20" s="99"/>
      <c r="FIV20" s="99"/>
      <c r="FIW20" s="99"/>
      <c r="FIX20" s="99"/>
      <c r="FIY20" s="99"/>
      <c r="FIZ20" s="99"/>
      <c r="FJA20" s="99"/>
      <c r="FJB20" s="99"/>
      <c r="FJC20" s="99"/>
      <c r="FJD20" s="99"/>
      <c r="FJE20" s="99"/>
      <c r="FJF20" s="99"/>
      <c r="FJG20" s="99"/>
      <c r="FJH20" s="99"/>
      <c r="FJI20" s="99"/>
      <c r="FJJ20" s="99"/>
      <c r="FJK20" s="99"/>
      <c r="FJL20" s="99"/>
      <c r="FJM20" s="99"/>
      <c r="FJN20" s="99"/>
      <c r="FJO20" s="99"/>
      <c r="FJP20" s="99"/>
      <c r="FJQ20" s="99"/>
      <c r="FJR20" s="99"/>
      <c r="FJS20" s="99"/>
      <c r="FJT20" s="99"/>
      <c r="FJU20" s="99"/>
      <c r="FJV20" s="99"/>
      <c r="FJW20" s="99"/>
      <c r="FJX20" s="99"/>
      <c r="FJY20" s="99"/>
      <c r="FJZ20" s="99"/>
      <c r="FKA20" s="99"/>
      <c r="FKB20" s="99"/>
      <c r="FKC20" s="99"/>
      <c r="FKD20" s="99"/>
      <c r="FKE20" s="99"/>
      <c r="FKF20" s="99"/>
      <c r="FKG20" s="99"/>
      <c r="FKH20" s="99"/>
      <c r="FKI20" s="99"/>
      <c r="FKJ20" s="99"/>
      <c r="FKK20" s="99"/>
      <c r="FKL20" s="99"/>
      <c r="FKM20" s="99"/>
      <c r="FKN20" s="99"/>
      <c r="FKO20" s="99"/>
      <c r="FKP20" s="99"/>
      <c r="FKQ20" s="99"/>
      <c r="FKR20" s="99"/>
      <c r="FKS20" s="99"/>
      <c r="FKT20" s="99"/>
      <c r="FKU20" s="99"/>
      <c r="FKV20" s="99"/>
      <c r="FKW20" s="99"/>
      <c r="FKX20" s="99"/>
      <c r="FKY20" s="99"/>
      <c r="FKZ20" s="99"/>
      <c r="FLA20" s="99"/>
      <c r="FLB20" s="99"/>
      <c r="FLC20" s="99"/>
      <c r="FLD20" s="99"/>
      <c r="FLE20" s="99"/>
      <c r="FLF20" s="99"/>
      <c r="FLG20" s="99"/>
      <c r="FLH20" s="99"/>
      <c r="FLI20" s="99"/>
      <c r="FLJ20" s="99"/>
      <c r="FLK20" s="99"/>
      <c r="FLL20" s="99"/>
      <c r="FLM20" s="99"/>
      <c r="FLN20" s="99"/>
      <c r="FLO20" s="99"/>
      <c r="FLP20" s="99"/>
      <c r="FLQ20" s="99"/>
      <c r="FLR20" s="99"/>
      <c r="FLS20" s="99"/>
      <c r="FLT20" s="99"/>
      <c r="FLU20" s="99"/>
      <c r="FLV20" s="99"/>
      <c r="FLW20" s="99"/>
      <c r="FLX20" s="99"/>
      <c r="FLY20" s="99"/>
      <c r="FLZ20" s="99"/>
      <c r="FMA20" s="99"/>
      <c r="FMB20" s="99"/>
      <c r="FMC20" s="99"/>
      <c r="FMD20" s="99"/>
      <c r="FME20" s="99"/>
      <c r="FMF20" s="99"/>
      <c r="FMG20" s="99"/>
      <c r="FMH20" s="99"/>
      <c r="FMI20" s="99"/>
      <c r="FMJ20" s="99"/>
      <c r="FMK20" s="99"/>
      <c r="FML20" s="99"/>
      <c r="FMM20" s="99"/>
      <c r="FMN20" s="99"/>
      <c r="FMO20" s="99"/>
      <c r="FMP20" s="99"/>
      <c r="FMQ20" s="99"/>
      <c r="FMR20" s="99"/>
      <c r="FMS20" s="99"/>
      <c r="FMT20" s="99"/>
      <c r="FMU20" s="99"/>
      <c r="FMV20" s="99"/>
      <c r="FMW20" s="99"/>
      <c r="FMX20" s="99"/>
      <c r="FMY20" s="99"/>
      <c r="FMZ20" s="99"/>
      <c r="FNA20" s="99"/>
      <c r="FNB20" s="99"/>
      <c r="FNC20" s="99"/>
      <c r="FND20" s="99"/>
      <c r="FNE20" s="99"/>
      <c r="FNF20" s="99"/>
      <c r="FNG20" s="99"/>
      <c r="FNH20" s="99"/>
      <c r="FNI20" s="99"/>
      <c r="FNJ20" s="99"/>
      <c r="FNK20" s="99"/>
      <c r="FNL20" s="99"/>
      <c r="FNM20" s="99"/>
      <c r="FNN20" s="99"/>
      <c r="FNO20" s="99"/>
      <c r="FNP20" s="99"/>
      <c r="FNQ20" s="99"/>
      <c r="FNR20" s="99"/>
      <c r="FNS20" s="99"/>
      <c r="FNT20" s="99"/>
      <c r="FNU20" s="99"/>
      <c r="FNV20" s="99"/>
      <c r="FNW20" s="99"/>
      <c r="FNX20" s="99"/>
      <c r="FNY20" s="99"/>
      <c r="FNZ20" s="99"/>
      <c r="FOA20" s="99"/>
      <c r="FOB20" s="99"/>
      <c r="FOC20" s="99"/>
      <c r="FOD20" s="99"/>
      <c r="FOE20" s="99"/>
      <c r="FOF20" s="99"/>
      <c r="FOG20" s="99"/>
      <c r="FOH20" s="99"/>
      <c r="FOI20" s="99"/>
      <c r="FOJ20" s="99"/>
      <c r="FOK20" s="99"/>
      <c r="FOL20" s="99"/>
      <c r="FOM20" s="99"/>
      <c r="FON20" s="99"/>
      <c r="FOO20" s="99"/>
      <c r="FOP20" s="99"/>
      <c r="FOQ20" s="99"/>
      <c r="FOR20" s="99"/>
      <c r="FOS20" s="99"/>
      <c r="FOT20" s="99"/>
      <c r="FOU20" s="99"/>
      <c r="FOV20" s="99"/>
      <c r="FOW20" s="99"/>
      <c r="FOX20" s="99"/>
      <c r="FOY20" s="99"/>
      <c r="FOZ20" s="99"/>
      <c r="FPA20" s="99"/>
      <c r="FPB20" s="99"/>
      <c r="FPC20" s="99"/>
      <c r="FPD20" s="99"/>
      <c r="FPE20" s="99"/>
      <c r="FPF20" s="99"/>
      <c r="FPG20" s="99"/>
      <c r="FPH20" s="99"/>
      <c r="FPI20" s="99"/>
      <c r="FPJ20" s="99"/>
      <c r="FPK20" s="99"/>
      <c r="FPL20" s="99"/>
      <c r="FPM20" s="99"/>
      <c r="FPN20" s="99"/>
      <c r="FPO20" s="99"/>
      <c r="FPP20" s="99"/>
      <c r="FPQ20" s="99"/>
      <c r="FPR20" s="99"/>
      <c r="FPS20" s="99"/>
      <c r="FPT20" s="99"/>
      <c r="FPU20" s="99"/>
      <c r="FPV20" s="99"/>
      <c r="FPW20" s="99"/>
      <c r="FPX20" s="99"/>
      <c r="FPY20" s="99"/>
      <c r="FPZ20" s="99"/>
      <c r="FQA20" s="99"/>
      <c r="FQB20" s="99"/>
      <c r="FQC20" s="99"/>
      <c r="FQD20" s="99"/>
      <c r="FQE20" s="99"/>
      <c r="FQF20" s="99"/>
      <c r="FQG20" s="99"/>
      <c r="FQH20" s="99"/>
      <c r="FQI20" s="99"/>
      <c r="FQJ20" s="99"/>
      <c r="FQK20" s="99"/>
      <c r="FQL20" s="99"/>
      <c r="FQM20" s="99"/>
      <c r="FQN20" s="99"/>
      <c r="FQO20" s="99"/>
      <c r="FQP20" s="99"/>
      <c r="FQQ20" s="99"/>
      <c r="FQR20" s="99"/>
      <c r="FQS20" s="99"/>
      <c r="FQT20" s="99"/>
      <c r="FQU20" s="99"/>
      <c r="FQV20" s="99"/>
      <c r="FQW20" s="99"/>
      <c r="FQX20" s="99"/>
      <c r="FQY20" s="99"/>
      <c r="FQZ20" s="99"/>
      <c r="FRA20" s="99"/>
      <c r="FRB20" s="99"/>
      <c r="FRC20" s="99"/>
      <c r="FRD20" s="99"/>
      <c r="FRE20" s="99"/>
      <c r="FRF20" s="99"/>
      <c r="FRG20" s="99"/>
      <c r="FRH20" s="99"/>
      <c r="FRI20" s="99"/>
      <c r="FRJ20" s="99"/>
      <c r="FRK20" s="99"/>
      <c r="FRL20" s="99"/>
      <c r="FRM20" s="99"/>
      <c r="FRN20" s="99"/>
      <c r="FRO20" s="99"/>
      <c r="FRP20" s="99"/>
      <c r="FRQ20" s="99"/>
      <c r="FRR20" s="99"/>
      <c r="FRS20" s="99"/>
      <c r="FRT20" s="99"/>
      <c r="FRU20" s="99"/>
      <c r="FRV20" s="99"/>
      <c r="FRW20" s="99"/>
      <c r="FRX20" s="99"/>
      <c r="FRY20" s="99"/>
      <c r="FRZ20" s="99"/>
      <c r="FSA20" s="99"/>
      <c r="FSB20" s="99"/>
      <c r="FSC20" s="99"/>
      <c r="FSD20" s="99"/>
      <c r="FSE20" s="99"/>
      <c r="FSF20" s="99"/>
      <c r="FSG20" s="99"/>
      <c r="FSH20" s="99"/>
      <c r="FSI20" s="99"/>
      <c r="FSJ20" s="99"/>
      <c r="FSK20" s="99"/>
      <c r="FSL20" s="99"/>
      <c r="FSM20" s="99"/>
      <c r="FSN20" s="99"/>
      <c r="FSO20" s="99"/>
      <c r="FSP20" s="99"/>
      <c r="FSQ20" s="99"/>
      <c r="FSR20" s="99"/>
      <c r="FSS20" s="99"/>
      <c r="FST20" s="99"/>
      <c r="FSU20" s="99"/>
      <c r="FSV20" s="99"/>
      <c r="FSW20" s="99"/>
      <c r="FSX20" s="99"/>
      <c r="FSY20" s="99"/>
      <c r="FSZ20" s="99"/>
      <c r="FTA20" s="99"/>
      <c r="FTB20" s="99"/>
      <c r="FTC20" s="99"/>
      <c r="FTD20" s="99"/>
      <c r="FTE20" s="99"/>
      <c r="FTF20" s="99"/>
      <c r="FTG20" s="99"/>
      <c r="FTH20" s="99"/>
      <c r="FTI20" s="99"/>
      <c r="FTJ20" s="99"/>
      <c r="FTK20" s="99"/>
      <c r="FTL20" s="99"/>
      <c r="FTM20" s="99"/>
      <c r="FTN20" s="99"/>
      <c r="FTO20" s="99"/>
      <c r="FTP20" s="99"/>
      <c r="FTQ20" s="99"/>
      <c r="FTR20" s="99"/>
      <c r="FTS20" s="99"/>
      <c r="FTT20" s="99"/>
      <c r="FTU20" s="99"/>
      <c r="FTV20" s="99"/>
      <c r="FTW20" s="99"/>
      <c r="FTX20" s="99"/>
      <c r="FTY20" s="99"/>
      <c r="FTZ20" s="99"/>
      <c r="FUA20" s="99"/>
      <c r="FUB20" s="99"/>
      <c r="FUC20" s="99"/>
      <c r="FUD20" s="99"/>
      <c r="FUE20" s="99"/>
      <c r="FUF20" s="99"/>
      <c r="FUG20" s="99"/>
      <c r="FUH20" s="99"/>
      <c r="FUI20" s="99"/>
      <c r="FUJ20" s="99"/>
      <c r="FUK20" s="99"/>
      <c r="FUL20" s="99"/>
      <c r="FUM20" s="99"/>
      <c r="FUN20" s="99"/>
      <c r="FUO20" s="99"/>
      <c r="FUP20" s="99"/>
      <c r="FUQ20" s="99"/>
      <c r="FUR20" s="99"/>
      <c r="FUS20" s="99"/>
      <c r="FUT20" s="99"/>
      <c r="FUU20" s="99"/>
      <c r="FUV20" s="99"/>
      <c r="FUW20" s="99"/>
      <c r="FUX20" s="99"/>
      <c r="FUY20" s="99"/>
      <c r="FUZ20" s="99"/>
      <c r="FVA20" s="99"/>
      <c r="FVB20" s="99"/>
      <c r="FVC20" s="99"/>
      <c r="FVD20" s="99"/>
      <c r="FVE20" s="99"/>
      <c r="FVF20" s="99"/>
      <c r="FVG20" s="99"/>
      <c r="FVH20" s="99"/>
      <c r="FVI20" s="99"/>
      <c r="FVJ20" s="99"/>
      <c r="FVK20" s="99"/>
      <c r="FVL20" s="99"/>
      <c r="FVM20" s="99"/>
      <c r="FVN20" s="99"/>
      <c r="FVO20" s="99"/>
      <c r="FVP20" s="99"/>
      <c r="FVQ20" s="99"/>
      <c r="FVR20" s="99"/>
      <c r="FVS20" s="99"/>
      <c r="FVT20" s="99"/>
      <c r="FVU20" s="99"/>
      <c r="FVV20" s="99"/>
      <c r="FVW20" s="99"/>
      <c r="FVX20" s="99"/>
      <c r="FVY20" s="99"/>
      <c r="FVZ20" s="99"/>
      <c r="FWA20" s="99"/>
      <c r="FWB20" s="99"/>
      <c r="FWC20" s="99"/>
      <c r="FWD20" s="99"/>
      <c r="FWE20" s="99"/>
      <c r="FWF20" s="99"/>
      <c r="FWG20" s="99"/>
      <c r="FWH20" s="99"/>
      <c r="FWI20" s="99"/>
      <c r="FWJ20" s="99"/>
      <c r="FWK20" s="99"/>
      <c r="FWL20" s="99"/>
      <c r="FWM20" s="99"/>
      <c r="FWN20" s="99"/>
      <c r="FWO20" s="99"/>
      <c r="FWP20" s="99"/>
      <c r="FWQ20" s="99"/>
      <c r="FWR20" s="99"/>
      <c r="FWS20" s="99"/>
      <c r="FWT20" s="99"/>
      <c r="FWU20" s="99"/>
      <c r="FWV20" s="99"/>
      <c r="FWW20" s="99"/>
      <c r="FWX20" s="99"/>
      <c r="FWY20" s="99"/>
      <c r="FWZ20" s="99"/>
      <c r="FXA20" s="99"/>
      <c r="FXB20" s="99"/>
      <c r="FXC20" s="99"/>
      <c r="FXD20" s="99"/>
      <c r="FXE20" s="99"/>
      <c r="FXF20" s="99"/>
      <c r="FXG20" s="99"/>
      <c r="FXH20" s="99"/>
      <c r="FXI20" s="99"/>
      <c r="FXJ20" s="99"/>
      <c r="FXK20" s="99"/>
      <c r="FXL20" s="99"/>
      <c r="FXM20" s="99"/>
      <c r="FXN20" s="99"/>
      <c r="FXO20" s="99"/>
      <c r="FXP20" s="99"/>
      <c r="FXQ20" s="99"/>
      <c r="FXR20" s="99"/>
      <c r="FXS20" s="99"/>
      <c r="FXT20" s="99"/>
      <c r="FXU20" s="99"/>
      <c r="FXV20" s="99"/>
      <c r="FXW20" s="99"/>
      <c r="FXX20" s="99"/>
      <c r="FXY20" s="99"/>
      <c r="FXZ20" s="99"/>
      <c r="FYA20" s="99"/>
      <c r="FYB20" s="99"/>
      <c r="FYC20" s="99"/>
      <c r="FYD20" s="99"/>
      <c r="FYE20" s="99"/>
      <c r="FYF20" s="99"/>
      <c r="FYG20" s="99"/>
      <c r="FYH20" s="99"/>
      <c r="FYI20" s="99"/>
      <c r="FYJ20" s="99"/>
      <c r="FYK20" s="99"/>
      <c r="FYL20" s="99"/>
      <c r="FYM20" s="99"/>
      <c r="FYN20" s="99"/>
      <c r="FYO20" s="99"/>
      <c r="FYP20" s="99"/>
      <c r="FYQ20" s="99"/>
      <c r="FYR20" s="99"/>
      <c r="FYS20" s="99"/>
      <c r="FYT20" s="99"/>
      <c r="FYU20" s="99"/>
      <c r="FYV20" s="99"/>
      <c r="FYW20" s="99"/>
      <c r="FYX20" s="99"/>
      <c r="FYY20" s="99"/>
      <c r="FYZ20" s="99"/>
      <c r="FZA20" s="99"/>
      <c r="FZB20" s="99"/>
      <c r="FZC20" s="99"/>
      <c r="FZD20" s="99"/>
      <c r="FZE20" s="99"/>
      <c r="FZF20" s="99"/>
      <c r="FZG20" s="99"/>
      <c r="FZH20" s="99"/>
      <c r="FZI20" s="99"/>
      <c r="FZJ20" s="99"/>
      <c r="FZK20" s="99"/>
      <c r="FZL20" s="99"/>
      <c r="FZM20" s="99"/>
      <c r="FZN20" s="99"/>
      <c r="FZO20" s="99"/>
      <c r="FZP20" s="99"/>
      <c r="FZQ20" s="99"/>
      <c r="FZR20" s="99"/>
      <c r="FZS20" s="99"/>
      <c r="FZT20" s="99"/>
      <c r="FZU20" s="99"/>
      <c r="FZV20" s="99"/>
      <c r="FZW20" s="99"/>
      <c r="FZX20" s="99"/>
      <c r="FZY20" s="99"/>
      <c r="FZZ20" s="99"/>
      <c r="GAA20" s="99"/>
      <c r="GAB20" s="99"/>
      <c r="GAC20" s="99"/>
      <c r="GAD20" s="99"/>
      <c r="GAE20" s="99"/>
      <c r="GAF20" s="99"/>
      <c r="GAG20" s="99"/>
      <c r="GAH20" s="99"/>
      <c r="GAI20" s="99"/>
      <c r="GAJ20" s="99"/>
      <c r="GAK20" s="99"/>
      <c r="GAL20" s="99"/>
      <c r="GAM20" s="99"/>
      <c r="GAN20" s="99"/>
      <c r="GAO20" s="99"/>
      <c r="GAP20" s="99"/>
      <c r="GAQ20" s="99"/>
      <c r="GAR20" s="99"/>
      <c r="GAS20" s="99"/>
      <c r="GAT20" s="99"/>
      <c r="GAU20" s="99"/>
      <c r="GAV20" s="99"/>
      <c r="GAW20" s="99"/>
      <c r="GAX20" s="99"/>
      <c r="GAY20" s="99"/>
      <c r="GAZ20" s="99"/>
      <c r="GBA20" s="99"/>
      <c r="GBB20" s="99"/>
      <c r="GBC20" s="99"/>
      <c r="GBD20" s="99"/>
      <c r="GBE20" s="99"/>
      <c r="GBF20" s="99"/>
      <c r="GBG20" s="99"/>
      <c r="GBH20" s="99"/>
      <c r="GBI20" s="99"/>
      <c r="GBJ20" s="99"/>
      <c r="GBK20" s="99"/>
      <c r="GBL20" s="99"/>
      <c r="GBM20" s="99"/>
      <c r="GBN20" s="99"/>
      <c r="GBO20" s="99"/>
      <c r="GBP20" s="99"/>
      <c r="GBQ20" s="99"/>
      <c r="GBR20" s="99"/>
      <c r="GBS20" s="99"/>
      <c r="GBT20" s="99"/>
      <c r="GBU20" s="99"/>
      <c r="GBV20" s="99"/>
      <c r="GBW20" s="99"/>
      <c r="GBX20" s="99"/>
      <c r="GBY20" s="99"/>
      <c r="GBZ20" s="99"/>
      <c r="GCA20" s="99"/>
      <c r="GCB20" s="99"/>
      <c r="GCC20" s="99"/>
      <c r="GCD20" s="99"/>
      <c r="GCE20" s="99"/>
      <c r="GCF20" s="99"/>
      <c r="GCG20" s="99"/>
      <c r="GCH20" s="99"/>
      <c r="GCI20" s="99"/>
      <c r="GCJ20" s="99"/>
      <c r="GCK20" s="99"/>
      <c r="GCL20" s="99"/>
      <c r="GCM20" s="99"/>
      <c r="GCN20" s="99"/>
      <c r="GCO20" s="99"/>
      <c r="GCP20" s="99"/>
      <c r="GCQ20" s="99"/>
      <c r="GCR20" s="99"/>
      <c r="GCS20" s="99"/>
      <c r="GCT20" s="99"/>
      <c r="GCU20" s="99"/>
      <c r="GCV20" s="99"/>
      <c r="GCW20" s="99"/>
      <c r="GCX20" s="99"/>
      <c r="GCY20" s="99"/>
      <c r="GCZ20" s="99"/>
      <c r="GDA20" s="99"/>
      <c r="GDB20" s="99"/>
      <c r="GDC20" s="99"/>
      <c r="GDD20" s="99"/>
      <c r="GDE20" s="99"/>
      <c r="GDF20" s="99"/>
      <c r="GDG20" s="99"/>
      <c r="GDH20" s="99"/>
      <c r="GDI20" s="99"/>
      <c r="GDJ20" s="99"/>
      <c r="GDK20" s="99"/>
      <c r="GDL20" s="99"/>
      <c r="GDM20" s="99"/>
      <c r="GDN20" s="99"/>
      <c r="GDO20" s="99"/>
      <c r="GDP20" s="99"/>
      <c r="GDQ20" s="99"/>
      <c r="GDR20" s="99"/>
      <c r="GDS20" s="99"/>
      <c r="GDT20" s="99"/>
      <c r="GDU20" s="99"/>
      <c r="GDV20" s="99"/>
      <c r="GDW20" s="99"/>
      <c r="GDX20" s="99"/>
      <c r="GDY20" s="99"/>
      <c r="GDZ20" s="99"/>
      <c r="GEA20" s="99"/>
      <c r="GEB20" s="99"/>
      <c r="GEC20" s="99"/>
      <c r="GED20" s="99"/>
      <c r="GEE20" s="99"/>
      <c r="GEF20" s="99"/>
      <c r="GEG20" s="99"/>
      <c r="GEH20" s="99"/>
      <c r="GEI20" s="99"/>
      <c r="GEJ20" s="99"/>
      <c r="GEK20" s="99"/>
      <c r="GEL20" s="99"/>
      <c r="GEM20" s="99"/>
      <c r="GEN20" s="99"/>
      <c r="GEO20" s="99"/>
      <c r="GEP20" s="99"/>
      <c r="GEQ20" s="99"/>
      <c r="GER20" s="99"/>
      <c r="GES20" s="99"/>
      <c r="GET20" s="99"/>
      <c r="GEU20" s="99"/>
      <c r="GEV20" s="99"/>
      <c r="GEW20" s="99"/>
      <c r="GEX20" s="99"/>
      <c r="GEY20" s="99"/>
      <c r="GEZ20" s="99"/>
      <c r="GFA20" s="99"/>
      <c r="GFB20" s="99"/>
      <c r="GFC20" s="99"/>
      <c r="GFD20" s="99"/>
      <c r="GFE20" s="99"/>
      <c r="GFF20" s="99"/>
      <c r="GFG20" s="99"/>
      <c r="GFH20" s="99"/>
      <c r="GFI20" s="99"/>
      <c r="GFJ20" s="99"/>
      <c r="GFK20" s="99"/>
      <c r="GFL20" s="99"/>
      <c r="GFM20" s="99"/>
      <c r="GFN20" s="99"/>
      <c r="GFO20" s="99"/>
      <c r="GFP20" s="99"/>
      <c r="GFQ20" s="99"/>
      <c r="GFR20" s="99"/>
      <c r="GFS20" s="99"/>
      <c r="GFT20" s="99"/>
      <c r="GFU20" s="99"/>
      <c r="GFV20" s="99"/>
      <c r="GFW20" s="99"/>
      <c r="GFX20" s="99"/>
      <c r="GFY20" s="99"/>
      <c r="GFZ20" s="99"/>
      <c r="GGA20" s="99"/>
      <c r="GGB20" s="99"/>
      <c r="GGC20" s="99"/>
      <c r="GGD20" s="99"/>
      <c r="GGE20" s="99"/>
      <c r="GGF20" s="99"/>
      <c r="GGG20" s="99"/>
      <c r="GGH20" s="99"/>
      <c r="GGI20" s="99"/>
      <c r="GGJ20" s="99"/>
      <c r="GGK20" s="99"/>
      <c r="GGL20" s="99"/>
      <c r="GGM20" s="99"/>
      <c r="GGN20" s="99"/>
      <c r="GGO20" s="99"/>
      <c r="GGP20" s="99"/>
      <c r="GGQ20" s="99"/>
      <c r="GGR20" s="99"/>
      <c r="GGS20" s="99"/>
      <c r="GGT20" s="99"/>
      <c r="GGU20" s="99"/>
      <c r="GGV20" s="99"/>
      <c r="GGW20" s="99"/>
      <c r="GGX20" s="99"/>
      <c r="GGY20" s="99"/>
      <c r="GGZ20" s="99"/>
      <c r="GHA20" s="99"/>
      <c r="GHB20" s="99"/>
      <c r="GHC20" s="99"/>
      <c r="GHD20" s="99"/>
      <c r="GHE20" s="99"/>
      <c r="GHF20" s="99"/>
      <c r="GHG20" s="99"/>
      <c r="GHH20" s="99"/>
      <c r="GHI20" s="99"/>
      <c r="GHJ20" s="99"/>
      <c r="GHK20" s="99"/>
      <c r="GHL20" s="99"/>
      <c r="GHM20" s="99"/>
      <c r="GHN20" s="99"/>
      <c r="GHO20" s="99"/>
      <c r="GHP20" s="99"/>
      <c r="GHQ20" s="99"/>
      <c r="GHR20" s="99"/>
      <c r="GHS20" s="99"/>
      <c r="GHT20" s="99"/>
      <c r="GHU20" s="99"/>
      <c r="GHV20" s="99"/>
      <c r="GHW20" s="99"/>
      <c r="GHX20" s="99"/>
      <c r="GHY20" s="99"/>
      <c r="GHZ20" s="99"/>
      <c r="GIA20" s="99"/>
      <c r="GIB20" s="99"/>
      <c r="GIC20" s="99"/>
      <c r="GID20" s="99"/>
      <c r="GIE20" s="99"/>
      <c r="GIF20" s="99"/>
      <c r="GIG20" s="99"/>
      <c r="GIH20" s="99"/>
      <c r="GII20" s="99"/>
      <c r="GIJ20" s="99"/>
      <c r="GIK20" s="99"/>
      <c r="GIL20" s="99"/>
      <c r="GIM20" s="99"/>
      <c r="GIN20" s="99"/>
      <c r="GIO20" s="99"/>
      <c r="GIP20" s="99"/>
      <c r="GIQ20" s="99"/>
      <c r="GIR20" s="99"/>
      <c r="GIS20" s="99"/>
      <c r="GIT20" s="99"/>
      <c r="GIU20" s="99"/>
      <c r="GIV20" s="99"/>
      <c r="GIW20" s="99"/>
      <c r="GIX20" s="99"/>
      <c r="GIY20" s="99"/>
      <c r="GIZ20" s="99"/>
      <c r="GJA20" s="99"/>
      <c r="GJB20" s="99"/>
      <c r="GJC20" s="99"/>
      <c r="GJD20" s="99"/>
      <c r="GJE20" s="99"/>
      <c r="GJF20" s="99"/>
      <c r="GJG20" s="99"/>
      <c r="GJH20" s="99"/>
      <c r="GJI20" s="99"/>
      <c r="GJJ20" s="99"/>
      <c r="GJK20" s="99"/>
      <c r="GJL20" s="99"/>
      <c r="GJM20" s="99"/>
      <c r="GJN20" s="99"/>
      <c r="GJO20" s="99"/>
      <c r="GJP20" s="99"/>
      <c r="GJQ20" s="99"/>
      <c r="GJR20" s="99"/>
      <c r="GJS20" s="99"/>
      <c r="GJT20" s="99"/>
      <c r="GJU20" s="99"/>
      <c r="GJV20" s="99"/>
      <c r="GJW20" s="99"/>
      <c r="GJX20" s="99"/>
      <c r="GJY20" s="99"/>
      <c r="GJZ20" s="99"/>
      <c r="GKA20" s="99"/>
      <c r="GKB20" s="99"/>
      <c r="GKC20" s="99"/>
      <c r="GKD20" s="99"/>
      <c r="GKE20" s="99"/>
      <c r="GKF20" s="99"/>
      <c r="GKG20" s="99"/>
      <c r="GKH20" s="99"/>
      <c r="GKI20" s="99"/>
      <c r="GKJ20" s="99"/>
      <c r="GKK20" s="99"/>
      <c r="GKL20" s="99"/>
      <c r="GKM20" s="99"/>
      <c r="GKN20" s="99"/>
      <c r="GKO20" s="99"/>
      <c r="GKP20" s="99"/>
      <c r="GKQ20" s="99"/>
      <c r="GKR20" s="99"/>
      <c r="GKS20" s="99"/>
      <c r="GKT20" s="99"/>
      <c r="GKU20" s="99"/>
      <c r="GKV20" s="99"/>
      <c r="GKW20" s="99"/>
      <c r="GKX20" s="99"/>
      <c r="GKY20" s="99"/>
      <c r="GKZ20" s="99"/>
      <c r="GLA20" s="99"/>
      <c r="GLB20" s="99"/>
      <c r="GLC20" s="99"/>
      <c r="GLD20" s="99"/>
      <c r="GLE20" s="99"/>
      <c r="GLF20" s="99"/>
      <c r="GLG20" s="99"/>
      <c r="GLH20" s="99"/>
      <c r="GLI20" s="99"/>
      <c r="GLJ20" s="99"/>
      <c r="GLK20" s="99"/>
      <c r="GLL20" s="99"/>
      <c r="GLM20" s="99"/>
      <c r="GLN20" s="99"/>
      <c r="GLO20" s="99"/>
      <c r="GLP20" s="99"/>
      <c r="GLQ20" s="99"/>
      <c r="GLR20" s="99"/>
      <c r="GLS20" s="99"/>
      <c r="GLT20" s="99"/>
      <c r="GLU20" s="99"/>
      <c r="GLV20" s="99"/>
      <c r="GLW20" s="99"/>
      <c r="GLX20" s="99"/>
      <c r="GLY20" s="99"/>
      <c r="GLZ20" s="99"/>
      <c r="GMA20" s="99"/>
      <c r="GMB20" s="99"/>
      <c r="GMC20" s="99"/>
      <c r="GMD20" s="99"/>
      <c r="GME20" s="99"/>
      <c r="GMF20" s="99"/>
      <c r="GMG20" s="99"/>
      <c r="GMH20" s="99"/>
      <c r="GMI20" s="99"/>
      <c r="GMJ20" s="99"/>
      <c r="GMK20" s="99"/>
      <c r="GML20" s="99"/>
      <c r="GMM20" s="99"/>
      <c r="GMN20" s="99"/>
      <c r="GMO20" s="99"/>
      <c r="GMP20" s="99"/>
      <c r="GMQ20" s="99"/>
      <c r="GMR20" s="99"/>
      <c r="GMS20" s="99"/>
      <c r="GMT20" s="99"/>
      <c r="GMU20" s="99"/>
      <c r="GMV20" s="99"/>
      <c r="GMW20" s="99"/>
      <c r="GMX20" s="99"/>
      <c r="GMY20" s="99"/>
      <c r="GMZ20" s="99"/>
      <c r="GNA20" s="99"/>
      <c r="GNB20" s="99"/>
      <c r="GNC20" s="99"/>
      <c r="GND20" s="99"/>
      <c r="GNE20" s="99"/>
      <c r="GNF20" s="99"/>
      <c r="GNG20" s="99"/>
      <c r="GNH20" s="99"/>
      <c r="GNI20" s="99"/>
      <c r="GNJ20" s="99"/>
      <c r="GNK20" s="99"/>
      <c r="GNL20" s="99"/>
      <c r="GNM20" s="99"/>
      <c r="GNN20" s="99"/>
      <c r="GNO20" s="99"/>
      <c r="GNP20" s="99"/>
      <c r="GNQ20" s="99"/>
      <c r="GNR20" s="99"/>
      <c r="GNS20" s="99"/>
      <c r="GNT20" s="99"/>
      <c r="GNU20" s="99"/>
      <c r="GNV20" s="99"/>
      <c r="GNW20" s="99"/>
      <c r="GNX20" s="99"/>
      <c r="GNY20" s="99"/>
      <c r="GNZ20" s="99"/>
      <c r="GOA20" s="99"/>
      <c r="GOB20" s="99"/>
      <c r="GOC20" s="99"/>
      <c r="GOD20" s="99"/>
      <c r="GOE20" s="99"/>
      <c r="GOF20" s="99"/>
      <c r="GOG20" s="99"/>
      <c r="GOH20" s="99"/>
      <c r="GOI20" s="99"/>
      <c r="GOJ20" s="99"/>
      <c r="GOK20" s="99"/>
      <c r="GOL20" s="99"/>
      <c r="GOM20" s="99"/>
      <c r="GON20" s="99"/>
      <c r="GOO20" s="99"/>
      <c r="GOP20" s="99"/>
      <c r="GOQ20" s="99"/>
      <c r="GOR20" s="99"/>
      <c r="GOS20" s="99"/>
      <c r="GOT20" s="99"/>
      <c r="GOU20" s="99"/>
      <c r="GOV20" s="99"/>
      <c r="GOW20" s="99"/>
      <c r="GOX20" s="99"/>
      <c r="GOY20" s="99"/>
      <c r="GOZ20" s="99"/>
      <c r="GPA20" s="99"/>
      <c r="GPB20" s="99"/>
      <c r="GPC20" s="99"/>
      <c r="GPD20" s="99"/>
      <c r="GPE20" s="99"/>
      <c r="GPF20" s="99"/>
      <c r="GPG20" s="99"/>
      <c r="GPH20" s="99"/>
      <c r="GPI20" s="99"/>
      <c r="GPJ20" s="99"/>
      <c r="GPK20" s="99"/>
      <c r="GPL20" s="99"/>
      <c r="GPM20" s="99"/>
      <c r="GPN20" s="99"/>
      <c r="GPO20" s="99"/>
      <c r="GPP20" s="99"/>
      <c r="GPQ20" s="99"/>
      <c r="GPR20" s="99"/>
      <c r="GPS20" s="99"/>
      <c r="GPT20" s="99"/>
      <c r="GPU20" s="99"/>
      <c r="GPV20" s="99"/>
      <c r="GPW20" s="99"/>
      <c r="GPX20" s="99"/>
      <c r="GPY20" s="99"/>
      <c r="GPZ20" s="99"/>
      <c r="GQA20" s="99"/>
      <c r="GQB20" s="99"/>
      <c r="GQC20" s="99"/>
      <c r="GQD20" s="99"/>
      <c r="GQE20" s="99"/>
      <c r="GQF20" s="99"/>
      <c r="GQG20" s="99"/>
      <c r="GQH20" s="99"/>
      <c r="GQI20" s="99"/>
      <c r="GQJ20" s="99"/>
      <c r="GQK20" s="99"/>
      <c r="GQL20" s="99"/>
      <c r="GQM20" s="99"/>
      <c r="GQN20" s="99"/>
      <c r="GQO20" s="99"/>
      <c r="GQP20" s="99"/>
      <c r="GQQ20" s="99"/>
      <c r="GQR20" s="99"/>
      <c r="GQS20" s="99"/>
      <c r="GQT20" s="99"/>
      <c r="GQU20" s="99"/>
      <c r="GQV20" s="99"/>
      <c r="GQW20" s="99"/>
      <c r="GQX20" s="99"/>
      <c r="GQY20" s="99"/>
      <c r="GQZ20" s="99"/>
      <c r="GRA20" s="99"/>
      <c r="GRB20" s="99"/>
      <c r="GRC20" s="99"/>
      <c r="GRD20" s="99"/>
      <c r="GRE20" s="99"/>
      <c r="GRF20" s="99"/>
      <c r="GRG20" s="99"/>
      <c r="GRH20" s="99"/>
      <c r="GRI20" s="99"/>
      <c r="GRJ20" s="99"/>
      <c r="GRK20" s="99"/>
      <c r="GRL20" s="99"/>
      <c r="GRM20" s="99"/>
      <c r="GRN20" s="99"/>
      <c r="GRO20" s="99"/>
      <c r="GRP20" s="99"/>
      <c r="GRQ20" s="99"/>
      <c r="GRR20" s="99"/>
      <c r="GRS20" s="99"/>
      <c r="GRT20" s="99"/>
      <c r="GRU20" s="99"/>
      <c r="GRV20" s="99"/>
      <c r="GRW20" s="99"/>
      <c r="GRX20" s="99"/>
      <c r="GRY20" s="99"/>
      <c r="GRZ20" s="99"/>
      <c r="GSA20" s="99"/>
      <c r="GSB20" s="99"/>
      <c r="GSC20" s="99"/>
      <c r="GSD20" s="99"/>
      <c r="GSE20" s="99"/>
      <c r="GSF20" s="99"/>
      <c r="GSG20" s="99"/>
      <c r="GSH20" s="99"/>
      <c r="GSI20" s="99"/>
      <c r="GSJ20" s="99"/>
      <c r="GSK20" s="99"/>
      <c r="GSL20" s="99"/>
      <c r="GSM20" s="99"/>
      <c r="GSN20" s="99"/>
      <c r="GSO20" s="99"/>
      <c r="GSP20" s="99"/>
      <c r="GSQ20" s="99"/>
      <c r="GSR20" s="99"/>
      <c r="GSS20" s="99"/>
      <c r="GST20" s="99"/>
      <c r="GSU20" s="99"/>
      <c r="GSV20" s="99"/>
      <c r="GSW20" s="99"/>
      <c r="GSX20" s="99"/>
      <c r="GSY20" s="99"/>
      <c r="GSZ20" s="99"/>
      <c r="GTA20" s="99"/>
      <c r="GTB20" s="99"/>
      <c r="GTC20" s="99"/>
      <c r="GTD20" s="99"/>
      <c r="GTE20" s="99"/>
      <c r="GTF20" s="99"/>
      <c r="GTG20" s="99"/>
      <c r="GTH20" s="99"/>
      <c r="GTI20" s="99"/>
      <c r="GTJ20" s="99"/>
      <c r="GTK20" s="99"/>
      <c r="GTL20" s="99"/>
      <c r="GTM20" s="99"/>
      <c r="GTN20" s="99"/>
      <c r="GTO20" s="99"/>
      <c r="GTP20" s="99"/>
      <c r="GTQ20" s="99"/>
      <c r="GTR20" s="99"/>
      <c r="GTS20" s="99"/>
      <c r="GTT20" s="99"/>
      <c r="GTU20" s="99"/>
      <c r="GTV20" s="99"/>
      <c r="GTW20" s="99"/>
      <c r="GTX20" s="99"/>
      <c r="GTY20" s="99"/>
      <c r="GTZ20" s="99"/>
      <c r="GUA20" s="99"/>
      <c r="GUB20" s="99"/>
      <c r="GUC20" s="99"/>
      <c r="GUD20" s="99"/>
      <c r="GUE20" s="99"/>
      <c r="GUF20" s="99"/>
      <c r="GUG20" s="99"/>
      <c r="GUH20" s="99"/>
      <c r="GUI20" s="99"/>
      <c r="GUJ20" s="99"/>
      <c r="GUK20" s="99"/>
      <c r="GUL20" s="99"/>
      <c r="GUM20" s="99"/>
      <c r="GUN20" s="99"/>
      <c r="GUO20" s="99"/>
      <c r="GUP20" s="99"/>
      <c r="GUQ20" s="99"/>
      <c r="GUR20" s="99"/>
      <c r="GUS20" s="99"/>
      <c r="GUT20" s="99"/>
      <c r="GUU20" s="99"/>
      <c r="GUV20" s="99"/>
      <c r="GUW20" s="99"/>
      <c r="GUX20" s="99"/>
      <c r="GUY20" s="99"/>
      <c r="GUZ20" s="99"/>
      <c r="GVA20" s="99"/>
      <c r="GVB20" s="99"/>
      <c r="GVC20" s="99"/>
      <c r="GVD20" s="99"/>
      <c r="GVE20" s="99"/>
      <c r="GVF20" s="99"/>
      <c r="GVG20" s="99"/>
      <c r="GVH20" s="99"/>
      <c r="GVI20" s="99"/>
      <c r="GVJ20" s="99"/>
      <c r="GVK20" s="99"/>
      <c r="GVL20" s="99"/>
      <c r="GVM20" s="99"/>
      <c r="GVN20" s="99"/>
      <c r="GVO20" s="99"/>
      <c r="GVP20" s="99"/>
      <c r="GVQ20" s="99"/>
      <c r="GVR20" s="99"/>
      <c r="GVS20" s="99"/>
      <c r="GVT20" s="99"/>
      <c r="GVU20" s="99"/>
      <c r="GVV20" s="99"/>
      <c r="GVW20" s="99"/>
      <c r="GVX20" s="99"/>
      <c r="GVY20" s="99"/>
      <c r="GVZ20" s="99"/>
      <c r="GWA20" s="99"/>
      <c r="GWB20" s="99"/>
      <c r="GWC20" s="99"/>
      <c r="GWD20" s="99"/>
      <c r="GWE20" s="99"/>
      <c r="GWF20" s="99"/>
      <c r="GWG20" s="99"/>
      <c r="GWH20" s="99"/>
      <c r="GWI20" s="99"/>
      <c r="GWJ20" s="99"/>
      <c r="GWK20" s="99"/>
      <c r="GWL20" s="99"/>
      <c r="GWM20" s="99"/>
      <c r="GWN20" s="99"/>
      <c r="GWO20" s="99"/>
      <c r="GWP20" s="99"/>
      <c r="GWQ20" s="99"/>
      <c r="GWR20" s="99"/>
      <c r="GWS20" s="99"/>
      <c r="GWT20" s="99"/>
      <c r="GWU20" s="99"/>
      <c r="GWV20" s="99"/>
      <c r="GWW20" s="99"/>
      <c r="GWX20" s="99"/>
      <c r="GWY20" s="99"/>
      <c r="GWZ20" s="99"/>
      <c r="GXA20" s="99"/>
      <c r="GXB20" s="99"/>
      <c r="GXC20" s="99"/>
      <c r="GXD20" s="99"/>
      <c r="GXE20" s="99"/>
      <c r="GXF20" s="99"/>
      <c r="GXG20" s="99"/>
      <c r="GXH20" s="99"/>
      <c r="GXI20" s="99"/>
      <c r="GXJ20" s="99"/>
      <c r="GXK20" s="99"/>
      <c r="GXL20" s="99"/>
      <c r="GXM20" s="99"/>
      <c r="GXN20" s="99"/>
      <c r="GXO20" s="99"/>
      <c r="GXP20" s="99"/>
      <c r="GXQ20" s="99"/>
      <c r="GXR20" s="99"/>
      <c r="GXS20" s="99"/>
      <c r="GXT20" s="99"/>
      <c r="GXU20" s="99"/>
      <c r="GXV20" s="99"/>
      <c r="GXW20" s="99"/>
      <c r="GXX20" s="99"/>
      <c r="GXY20" s="99"/>
      <c r="GXZ20" s="99"/>
      <c r="GYA20" s="99"/>
      <c r="GYB20" s="99"/>
      <c r="GYC20" s="99"/>
      <c r="GYD20" s="99"/>
      <c r="GYE20" s="99"/>
      <c r="GYF20" s="99"/>
      <c r="GYG20" s="99"/>
      <c r="GYH20" s="99"/>
      <c r="GYI20" s="99"/>
      <c r="GYJ20" s="99"/>
      <c r="GYK20" s="99"/>
      <c r="GYL20" s="99"/>
      <c r="GYM20" s="99"/>
      <c r="GYN20" s="99"/>
      <c r="GYO20" s="99"/>
      <c r="GYP20" s="99"/>
      <c r="GYQ20" s="99"/>
      <c r="GYR20" s="99"/>
      <c r="GYS20" s="99"/>
      <c r="GYT20" s="99"/>
      <c r="GYU20" s="99"/>
      <c r="GYV20" s="99"/>
      <c r="GYW20" s="99"/>
      <c r="GYX20" s="99"/>
      <c r="GYY20" s="99"/>
      <c r="GYZ20" s="99"/>
      <c r="GZA20" s="99"/>
      <c r="GZB20" s="99"/>
      <c r="GZC20" s="99"/>
      <c r="GZD20" s="99"/>
      <c r="GZE20" s="99"/>
      <c r="GZF20" s="99"/>
      <c r="GZG20" s="99"/>
      <c r="GZH20" s="99"/>
      <c r="GZI20" s="99"/>
      <c r="GZJ20" s="99"/>
      <c r="GZK20" s="99"/>
      <c r="GZL20" s="99"/>
      <c r="GZM20" s="99"/>
      <c r="GZN20" s="99"/>
      <c r="GZO20" s="99"/>
      <c r="GZP20" s="99"/>
      <c r="GZQ20" s="99"/>
      <c r="GZR20" s="99"/>
      <c r="GZS20" s="99"/>
      <c r="GZT20" s="99"/>
      <c r="GZU20" s="99"/>
      <c r="GZV20" s="99"/>
      <c r="GZW20" s="99"/>
      <c r="GZX20" s="99"/>
      <c r="GZY20" s="99"/>
      <c r="GZZ20" s="99"/>
      <c r="HAA20" s="99"/>
      <c r="HAB20" s="99"/>
      <c r="HAC20" s="99"/>
      <c r="HAD20" s="99"/>
      <c r="HAE20" s="99"/>
      <c r="HAF20" s="99"/>
      <c r="HAG20" s="99"/>
      <c r="HAH20" s="99"/>
      <c r="HAI20" s="99"/>
      <c r="HAJ20" s="99"/>
      <c r="HAK20" s="99"/>
      <c r="HAL20" s="99"/>
      <c r="HAM20" s="99"/>
      <c r="HAN20" s="99"/>
      <c r="HAO20" s="99"/>
      <c r="HAP20" s="99"/>
      <c r="HAQ20" s="99"/>
      <c r="HAR20" s="99"/>
      <c r="HAS20" s="99"/>
      <c r="HAT20" s="99"/>
      <c r="HAU20" s="99"/>
      <c r="HAV20" s="99"/>
      <c r="HAW20" s="99"/>
      <c r="HAX20" s="99"/>
      <c r="HAY20" s="99"/>
      <c r="HAZ20" s="99"/>
      <c r="HBA20" s="99"/>
      <c r="HBB20" s="99"/>
      <c r="HBC20" s="99"/>
      <c r="HBD20" s="99"/>
      <c r="HBE20" s="99"/>
      <c r="HBF20" s="99"/>
      <c r="HBG20" s="99"/>
      <c r="HBH20" s="99"/>
      <c r="HBI20" s="99"/>
      <c r="HBJ20" s="99"/>
      <c r="HBK20" s="99"/>
      <c r="HBL20" s="99"/>
      <c r="HBM20" s="99"/>
      <c r="HBN20" s="99"/>
      <c r="HBO20" s="99"/>
      <c r="HBP20" s="99"/>
      <c r="HBQ20" s="99"/>
      <c r="HBR20" s="99"/>
      <c r="HBS20" s="99"/>
      <c r="HBT20" s="99"/>
      <c r="HBU20" s="99"/>
      <c r="HBV20" s="99"/>
      <c r="HBW20" s="99"/>
      <c r="HBX20" s="99"/>
      <c r="HBY20" s="99"/>
      <c r="HBZ20" s="99"/>
      <c r="HCA20" s="99"/>
      <c r="HCB20" s="99"/>
      <c r="HCC20" s="99"/>
      <c r="HCD20" s="99"/>
      <c r="HCE20" s="99"/>
      <c r="HCF20" s="99"/>
      <c r="HCG20" s="99"/>
      <c r="HCH20" s="99"/>
      <c r="HCI20" s="99"/>
      <c r="HCJ20" s="99"/>
      <c r="HCK20" s="99"/>
      <c r="HCL20" s="99"/>
      <c r="HCM20" s="99"/>
      <c r="HCN20" s="99"/>
      <c r="HCO20" s="99"/>
      <c r="HCP20" s="99"/>
      <c r="HCQ20" s="99"/>
      <c r="HCR20" s="99"/>
      <c r="HCS20" s="99"/>
      <c r="HCT20" s="99"/>
      <c r="HCU20" s="99"/>
      <c r="HCV20" s="99"/>
      <c r="HCW20" s="99"/>
      <c r="HCX20" s="99"/>
      <c r="HCY20" s="99"/>
      <c r="HCZ20" s="99"/>
      <c r="HDA20" s="99"/>
      <c r="HDB20" s="99"/>
      <c r="HDC20" s="99"/>
      <c r="HDD20" s="99"/>
      <c r="HDE20" s="99"/>
      <c r="HDF20" s="99"/>
      <c r="HDG20" s="99"/>
      <c r="HDH20" s="99"/>
      <c r="HDI20" s="99"/>
      <c r="HDJ20" s="99"/>
      <c r="HDK20" s="99"/>
      <c r="HDL20" s="99"/>
      <c r="HDM20" s="99"/>
      <c r="HDN20" s="99"/>
      <c r="HDO20" s="99"/>
      <c r="HDP20" s="99"/>
      <c r="HDQ20" s="99"/>
      <c r="HDR20" s="99"/>
      <c r="HDS20" s="99"/>
      <c r="HDT20" s="99"/>
      <c r="HDU20" s="99"/>
      <c r="HDV20" s="99"/>
      <c r="HDW20" s="99"/>
      <c r="HDX20" s="99"/>
      <c r="HDY20" s="99"/>
      <c r="HDZ20" s="99"/>
      <c r="HEA20" s="99"/>
      <c r="HEB20" s="99"/>
      <c r="HEC20" s="99"/>
      <c r="HED20" s="99"/>
      <c r="HEE20" s="99"/>
      <c r="HEF20" s="99"/>
      <c r="HEG20" s="99"/>
      <c r="HEH20" s="99"/>
      <c r="HEI20" s="99"/>
      <c r="HEJ20" s="99"/>
      <c r="HEK20" s="99"/>
      <c r="HEL20" s="99"/>
      <c r="HEM20" s="99"/>
      <c r="HEN20" s="99"/>
      <c r="HEO20" s="99"/>
      <c r="HEP20" s="99"/>
      <c r="HEQ20" s="99"/>
      <c r="HER20" s="99"/>
      <c r="HES20" s="99"/>
      <c r="HET20" s="99"/>
      <c r="HEU20" s="99"/>
      <c r="HEV20" s="99"/>
      <c r="HEW20" s="99"/>
      <c r="HEX20" s="99"/>
      <c r="HEY20" s="99"/>
      <c r="HEZ20" s="99"/>
      <c r="HFA20" s="99"/>
      <c r="HFB20" s="99"/>
      <c r="HFC20" s="99"/>
      <c r="HFD20" s="99"/>
      <c r="HFE20" s="99"/>
      <c r="HFF20" s="99"/>
      <c r="HFG20" s="99"/>
      <c r="HFH20" s="99"/>
      <c r="HFI20" s="99"/>
      <c r="HFJ20" s="99"/>
      <c r="HFK20" s="99"/>
      <c r="HFL20" s="99"/>
      <c r="HFM20" s="99"/>
      <c r="HFN20" s="99"/>
      <c r="HFO20" s="99"/>
      <c r="HFP20" s="99"/>
      <c r="HFQ20" s="99"/>
      <c r="HFR20" s="99"/>
      <c r="HFS20" s="99"/>
      <c r="HFT20" s="99"/>
      <c r="HFU20" s="99"/>
      <c r="HFV20" s="99"/>
      <c r="HFW20" s="99"/>
      <c r="HFX20" s="99"/>
      <c r="HFY20" s="99"/>
      <c r="HFZ20" s="99"/>
      <c r="HGA20" s="99"/>
      <c r="HGB20" s="99"/>
      <c r="HGC20" s="99"/>
      <c r="HGD20" s="99"/>
      <c r="HGE20" s="99"/>
      <c r="HGF20" s="99"/>
      <c r="HGG20" s="99"/>
      <c r="HGH20" s="99"/>
      <c r="HGI20" s="99"/>
      <c r="HGJ20" s="99"/>
      <c r="HGK20" s="99"/>
      <c r="HGL20" s="99"/>
      <c r="HGM20" s="99"/>
      <c r="HGN20" s="99"/>
      <c r="HGO20" s="99"/>
      <c r="HGP20" s="99"/>
      <c r="HGQ20" s="99"/>
      <c r="HGR20" s="99"/>
      <c r="HGS20" s="99"/>
      <c r="HGT20" s="99"/>
      <c r="HGU20" s="99"/>
      <c r="HGV20" s="99"/>
      <c r="HGW20" s="99"/>
      <c r="HGX20" s="99"/>
      <c r="HGY20" s="99"/>
      <c r="HGZ20" s="99"/>
      <c r="HHA20" s="99"/>
      <c r="HHB20" s="99"/>
      <c r="HHC20" s="99"/>
      <c r="HHD20" s="99"/>
      <c r="HHE20" s="99"/>
      <c r="HHF20" s="99"/>
      <c r="HHG20" s="99"/>
      <c r="HHH20" s="99"/>
      <c r="HHI20" s="99"/>
      <c r="HHJ20" s="99"/>
      <c r="HHK20" s="99"/>
      <c r="HHL20" s="99"/>
      <c r="HHM20" s="99"/>
      <c r="HHN20" s="99"/>
      <c r="HHO20" s="99"/>
      <c r="HHP20" s="99"/>
      <c r="HHQ20" s="99"/>
      <c r="HHR20" s="99"/>
      <c r="HHS20" s="99"/>
      <c r="HHT20" s="99"/>
      <c r="HHU20" s="99"/>
      <c r="HHV20" s="99"/>
      <c r="HHW20" s="99"/>
      <c r="HHX20" s="99"/>
      <c r="HHY20" s="99"/>
      <c r="HHZ20" s="99"/>
      <c r="HIA20" s="99"/>
      <c r="HIB20" s="99"/>
      <c r="HIC20" s="99"/>
      <c r="HID20" s="99"/>
      <c r="HIE20" s="99"/>
      <c r="HIF20" s="99"/>
      <c r="HIG20" s="99"/>
      <c r="HIH20" s="99"/>
      <c r="HII20" s="99"/>
      <c r="HIJ20" s="99"/>
      <c r="HIK20" s="99"/>
      <c r="HIL20" s="99"/>
      <c r="HIM20" s="99"/>
      <c r="HIN20" s="99"/>
      <c r="HIO20" s="99"/>
      <c r="HIP20" s="99"/>
      <c r="HIQ20" s="99"/>
      <c r="HIR20" s="99"/>
      <c r="HIS20" s="99"/>
      <c r="HIT20" s="99"/>
      <c r="HIU20" s="99"/>
      <c r="HIV20" s="99"/>
      <c r="HIW20" s="99"/>
      <c r="HIX20" s="99"/>
      <c r="HIY20" s="99"/>
      <c r="HIZ20" s="99"/>
      <c r="HJA20" s="99"/>
      <c r="HJB20" s="99"/>
      <c r="HJC20" s="99"/>
      <c r="HJD20" s="99"/>
      <c r="HJE20" s="99"/>
      <c r="HJF20" s="99"/>
      <c r="HJG20" s="99"/>
      <c r="HJH20" s="99"/>
      <c r="HJI20" s="99"/>
      <c r="HJJ20" s="99"/>
      <c r="HJK20" s="99"/>
      <c r="HJL20" s="99"/>
      <c r="HJM20" s="99"/>
      <c r="HJN20" s="99"/>
      <c r="HJO20" s="99"/>
      <c r="HJP20" s="99"/>
      <c r="HJQ20" s="99"/>
      <c r="HJR20" s="99"/>
      <c r="HJS20" s="99"/>
      <c r="HJT20" s="99"/>
      <c r="HJU20" s="99"/>
      <c r="HJV20" s="99"/>
      <c r="HJW20" s="99"/>
      <c r="HJX20" s="99"/>
      <c r="HJY20" s="99"/>
      <c r="HJZ20" s="99"/>
      <c r="HKA20" s="99"/>
      <c r="HKB20" s="99"/>
      <c r="HKC20" s="99"/>
      <c r="HKD20" s="99"/>
      <c r="HKE20" s="99"/>
      <c r="HKF20" s="99"/>
      <c r="HKG20" s="99"/>
      <c r="HKH20" s="99"/>
      <c r="HKI20" s="99"/>
      <c r="HKJ20" s="99"/>
      <c r="HKK20" s="99"/>
      <c r="HKL20" s="99"/>
      <c r="HKM20" s="99"/>
      <c r="HKN20" s="99"/>
      <c r="HKO20" s="99"/>
      <c r="HKP20" s="99"/>
      <c r="HKQ20" s="99"/>
      <c r="HKR20" s="99"/>
      <c r="HKS20" s="99"/>
      <c r="HKT20" s="99"/>
      <c r="HKU20" s="99"/>
      <c r="HKV20" s="99"/>
      <c r="HKW20" s="99"/>
      <c r="HKX20" s="99"/>
      <c r="HKY20" s="99"/>
      <c r="HKZ20" s="99"/>
      <c r="HLA20" s="99"/>
      <c r="HLB20" s="99"/>
      <c r="HLC20" s="99"/>
      <c r="HLD20" s="99"/>
      <c r="HLE20" s="99"/>
      <c r="HLF20" s="99"/>
      <c r="HLG20" s="99"/>
      <c r="HLH20" s="99"/>
      <c r="HLI20" s="99"/>
      <c r="HLJ20" s="99"/>
      <c r="HLK20" s="99"/>
      <c r="HLL20" s="99"/>
      <c r="HLM20" s="99"/>
      <c r="HLN20" s="99"/>
      <c r="HLO20" s="99"/>
      <c r="HLP20" s="99"/>
      <c r="HLQ20" s="99"/>
      <c r="HLR20" s="99"/>
      <c r="HLS20" s="99"/>
      <c r="HLT20" s="99"/>
      <c r="HLU20" s="99"/>
      <c r="HLV20" s="99"/>
      <c r="HLW20" s="99"/>
      <c r="HLX20" s="99"/>
      <c r="HLY20" s="99"/>
      <c r="HLZ20" s="99"/>
      <c r="HMA20" s="99"/>
      <c r="HMB20" s="99"/>
      <c r="HMC20" s="99"/>
      <c r="HMD20" s="99"/>
      <c r="HME20" s="99"/>
      <c r="HMF20" s="99"/>
      <c r="HMG20" s="99"/>
      <c r="HMH20" s="99"/>
      <c r="HMI20" s="99"/>
      <c r="HMJ20" s="99"/>
      <c r="HMK20" s="99"/>
      <c r="HML20" s="99"/>
      <c r="HMM20" s="99"/>
      <c r="HMN20" s="99"/>
      <c r="HMO20" s="99"/>
      <c r="HMP20" s="99"/>
      <c r="HMQ20" s="99"/>
      <c r="HMR20" s="99"/>
      <c r="HMS20" s="99"/>
      <c r="HMT20" s="99"/>
      <c r="HMU20" s="99"/>
      <c r="HMV20" s="99"/>
      <c r="HMW20" s="99"/>
      <c r="HMX20" s="99"/>
      <c r="HMY20" s="99"/>
      <c r="HMZ20" s="99"/>
      <c r="HNA20" s="99"/>
      <c r="HNB20" s="99"/>
      <c r="HNC20" s="99"/>
      <c r="HND20" s="99"/>
      <c r="HNE20" s="99"/>
      <c r="HNF20" s="99"/>
      <c r="HNG20" s="99"/>
      <c r="HNH20" s="99"/>
      <c r="HNI20" s="99"/>
      <c r="HNJ20" s="99"/>
      <c r="HNK20" s="99"/>
      <c r="HNL20" s="99"/>
      <c r="HNM20" s="99"/>
      <c r="HNN20" s="99"/>
      <c r="HNO20" s="99"/>
      <c r="HNP20" s="99"/>
      <c r="HNQ20" s="99"/>
      <c r="HNR20" s="99"/>
      <c r="HNS20" s="99"/>
      <c r="HNT20" s="99"/>
      <c r="HNU20" s="99"/>
      <c r="HNV20" s="99"/>
      <c r="HNW20" s="99"/>
      <c r="HNX20" s="99"/>
      <c r="HNY20" s="99"/>
      <c r="HNZ20" s="99"/>
      <c r="HOA20" s="99"/>
      <c r="HOB20" s="99"/>
      <c r="HOC20" s="99"/>
      <c r="HOD20" s="99"/>
      <c r="HOE20" s="99"/>
      <c r="HOF20" s="99"/>
      <c r="HOG20" s="99"/>
      <c r="HOH20" s="99"/>
      <c r="HOI20" s="99"/>
      <c r="HOJ20" s="99"/>
      <c r="HOK20" s="99"/>
      <c r="HOL20" s="99"/>
      <c r="HOM20" s="99"/>
      <c r="HON20" s="99"/>
      <c r="HOO20" s="99"/>
      <c r="HOP20" s="99"/>
      <c r="HOQ20" s="99"/>
      <c r="HOR20" s="99"/>
      <c r="HOS20" s="99"/>
      <c r="HOT20" s="99"/>
      <c r="HOU20" s="99"/>
      <c r="HOV20" s="99"/>
      <c r="HOW20" s="99"/>
      <c r="HOX20" s="99"/>
      <c r="HOY20" s="99"/>
      <c r="HOZ20" s="99"/>
      <c r="HPA20" s="99"/>
      <c r="HPB20" s="99"/>
      <c r="HPC20" s="99"/>
      <c r="HPD20" s="99"/>
      <c r="HPE20" s="99"/>
      <c r="HPF20" s="99"/>
      <c r="HPG20" s="99"/>
      <c r="HPH20" s="99"/>
      <c r="HPI20" s="99"/>
      <c r="HPJ20" s="99"/>
      <c r="HPK20" s="99"/>
      <c r="HPL20" s="99"/>
      <c r="HPM20" s="99"/>
      <c r="HPN20" s="99"/>
      <c r="HPO20" s="99"/>
      <c r="HPP20" s="99"/>
      <c r="HPQ20" s="99"/>
      <c r="HPR20" s="99"/>
      <c r="HPS20" s="99"/>
      <c r="HPT20" s="99"/>
      <c r="HPU20" s="99"/>
      <c r="HPV20" s="99"/>
      <c r="HPW20" s="99"/>
      <c r="HPX20" s="99"/>
      <c r="HPY20" s="99"/>
      <c r="HPZ20" s="99"/>
      <c r="HQA20" s="99"/>
      <c r="HQB20" s="99"/>
      <c r="HQC20" s="99"/>
      <c r="HQD20" s="99"/>
      <c r="HQE20" s="99"/>
      <c r="HQF20" s="99"/>
      <c r="HQG20" s="99"/>
      <c r="HQH20" s="99"/>
      <c r="HQI20" s="99"/>
      <c r="HQJ20" s="99"/>
      <c r="HQK20" s="99"/>
      <c r="HQL20" s="99"/>
      <c r="HQM20" s="99"/>
      <c r="HQN20" s="99"/>
      <c r="HQO20" s="99"/>
      <c r="HQP20" s="99"/>
      <c r="HQQ20" s="99"/>
      <c r="HQR20" s="99"/>
      <c r="HQS20" s="99"/>
      <c r="HQT20" s="99"/>
      <c r="HQU20" s="99"/>
      <c r="HQV20" s="99"/>
      <c r="HQW20" s="99"/>
      <c r="HQX20" s="99"/>
      <c r="HQY20" s="99"/>
      <c r="HQZ20" s="99"/>
      <c r="HRA20" s="99"/>
      <c r="HRB20" s="99"/>
      <c r="HRC20" s="99"/>
      <c r="HRD20" s="99"/>
      <c r="HRE20" s="99"/>
      <c r="HRF20" s="99"/>
      <c r="HRG20" s="99"/>
      <c r="HRH20" s="99"/>
      <c r="HRI20" s="99"/>
      <c r="HRJ20" s="99"/>
      <c r="HRK20" s="99"/>
      <c r="HRL20" s="99"/>
      <c r="HRM20" s="99"/>
      <c r="HRN20" s="99"/>
      <c r="HRO20" s="99"/>
      <c r="HRP20" s="99"/>
      <c r="HRQ20" s="99"/>
      <c r="HRR20" s="99"/>
      <c r="HRS20" s="99"/>
      <c r="HRT20" s="99"/>
      <c r="HRU20" s="99"/>
      <c r="HRV20" s="99"/>
      <c r="HRW20" s="99"/>
      <c r="HRX20" s="99"/>
      <c r="HRY20" s="99"/>
      <c r="HRZ20" s="99"/>
      <c r="HSA20" s="99"/>
      <c r="HSB20" s="99"/>
      <c r="HSC20" s="99"/>
      <c r="HSD20" s="99"/>
      <c r="HSE20" s="99"/>
      <c r="HSF20" s="99"/>
      <c r="HSG20" s="99"/>
      <c r="HSH20" s="99"/>
      <c r="HSI20" s="99"/>
      <c r="HSJ20" s="99"/>
      <c r="HSK20" s="99"/>
      <c r="HSL20" s="99"/>
      <c r="HSM20" s="99"/>
      <c r="HSN20" s="99"/>
      <c r="HSO20" s="99"/>
      <c r="HSP20" s="99"/>
      <c r="HSQ20" s="99"/>
      <c r="HSR20" s="99"/>
      <c r="HSS20" s="99"/>
      <c r="HST20" s="99"/>
      <c r="HSU20" s="99"/>
      <c r="HSV20" s="99"/>
      <c r="HSW20" s="99"/>
      <c r="HSX20" s="99"/>
      <c r="HSY20" s="99"/>
      <c r="HSZ20" s="99"/>
      <c r="HTA20" s="99"/>
      <c r="HTB20" s="99"/>
      <c r="HTC20" s="99"/>
      <c r="HTD20" s="99"/>
      <c r="HTE20" s="99"/>
      <c r="HTF20" s="99"/>
      <c r="HTG20" s="99"/>
      <c r="HTH20" s="99"/>
      <c r="HTI20" s="99"/>
      <c r="HTJ20" s="99"/>
      <c r="HTK20" s="99"/>
      <c r="HTL20" s="99"/>
      <c r="HTM20" s="99"/>
      <c r="HTN20" s="99"/>
      <c r="HTO20" s="99"/>
      <c r="HTP20" s="99"/>
      <c r="HTQ20" s="99"/>
      <c r="HTR20" s="99"/>
      <c r="HTS20" s="99"/>
      <c r="HTT20" s="99"/>
      <c r="HTU20" s="99"/>
      <c r="HTV20" s="99"/>
      <c r="HTW20" s="99"/>
      <c r="HTX20" s="99"/>
      <c r="HTY20" s="99"/>
      <c r="HTZ20" s="99"/>
      <c r="HUA20" s="99"/>
      <c r="HUB20" s="99"/>
      <c r="HUC20" s="99"/>
      <c r="HUD20" s="99"/>
      <c r="HUE20" s="99"/>
      <c r="HUF20" s="99"/>
      <c r="HUG20" s="99"/>
      <c r="HUH20" s="99"/>
      <c r="HUI20" s="99"/>
      <c r="HUJ20" s="99"/>
      <c r="HUK20" s="99"/>
      <c r="HUL20" s="99"/>
      <c r="HUM20" s="99"/>
      <c r="HUN20" s="99"/>
      <c r="HUO20" s="99"/>
      <c r="HUP20" s="99"/>
      <c r="HUQ20" s="99"/>
      <c r="HUR20" s="99"/>
      <c r="HUS20" s="99"/>
      <c r="HUT20" s="99"/>
      <c r="HUU20" s="99"/>
      <c r="HUV20" s="99"/>
      <c r="HUW20" s="99"/>
      <c r="HUX20" s="99"/>
      <c r="HUY20" s="99"/>
      <c r="HUZ20" s="99"/>
      <c r="HVA20" s="99"/>
      <c r="HVB20" s="99"/>
      <c r="HVC20" s="99"/>
      <c r="HVD20" s="99"/>
      <c r="HVE20" s="99"/>
      <c r="HVF20" s="99"/>
      <c r="HVG20" s="99"/>
      <c r="HVH20" s="99"/>
      <c r="HVI20" s="99"/>
      <c r="HVJ20" s="99"/>
      <c r="HVK20" s="99"/>
      <c r="HVL20" s="99"/>
      <c r="HVM20" s="99"/>
      <c r="HVN20" s="99"/>
      <c r="HVO20" s="99"/>
      <c r="HVP20" s="99"/>
      <c r="HVQ20" s="99"/>
      <c r="HVR20" s="99"/>
      <c r="HVS20" s="99"/>
      <c r="HVT20" s="99"/>
      <c r="HVU20" s="99"/>
      <c r="HVV20" s="99"/>
      <c r="HVW20" s="99"/>
      <c r="HVX20" s="99"/>
      <c r="HVY20" s="99"/>
      <c r="HVZ20" s="99"/>
      <c r="HWA20" s="99"/>
      <c r="HWB20" s="99"/>
      <c r="HWC20" s="99"/>
      <c r="HWD20" s="99"/>
      <c r="HWE20" s="99"/>
      <c r="HWF20" s="99"/>
      <c r="HWG20" s="99"/>
      <c r="HWH20" s="99"/>
      <c r="HWI20" s="99"/>
      <c r="HWJ20" s="99"/>
      <c r="HWK20" s="99"/>
      <c r="HWL20" s="99"/>
      <c r="HWM20" s="99"/>
      <c r="HWN20" s="99"/>
      <c r="HWO20" s="99"/>
      <c r="HWP20" s="99"/>
      <c r="HWQ20" s="99"/>
      <c r="HWR20" s="99"/>
      <c r="HWS20" s="99"/>
      <c r="HWT20" s="99"/>
      <c r="HWU20" s="99"/>
      <c r="HWV20" s="99"/>
      <c r="HWW20" s="99"/>
      <c r="HWX20" s="99"/>
      <c r="HWY20" s="99"/>
      <c r="HWZ20" s="99"/>
      <c r="HXA20" s="99"/>
      <c r="HXB20" s="99"/>
      <c r="HXC20" s="99"/>
      <c r="HXD20" s="99"/>
      <c r="HXE20" s="99"/>
      <c r="HXF20" s="99"/>
      <c r="HXG20" s="99"/>
      <c r="HXH20" s="99"/>
      <c r="HXI20" s="99"/>
      <c r="HXJ20" s="99"/>
      <c r="HXK20" s="99"/>
      <c r="HXL20" s="99"/>
      <c r="HXM20" s="99"/>
      <c r="HXN20" s="99"/>
      <c r="HXO20" s="99"/>
      <c r="HXP20" s="99"/>
      <c r="HXQ20" s="99"/>
      <c r="HXR20" s="99"/>
      <c r="HXS20" s="99"/>
      <c r="HXT20" s="99"/>
      <c r="HXU20" s="99"/>
      <c r="HXV20" s="99"/>
      <c r="HXW20" s="99"/>
      <c r="HXX20" s="99"/>
      <c r="HXY20" s="99"/>
      <c r="HXZ20" s="99"/>
      <c r="HYA20" s="99"/>
      <c r="HYB20" s="99"/>
      <c r="HYC20" s="99"/>
      <c r="HYD20" s="99"/>
      <c r="HYE20" s="99"/>
      <c r="HYF20" s="99"/>
      <c r="HYG20" s="99"/>
      <c r="HYH20" s="99"/>
      <c r="HYI20" s="99"/>
      <c r="HYJ20" s="99"/>
      <c r="HYK20" s="99"/>
      <c r="HYL20" s="99"/>
      <c r="HYM20" s="99"/>
      <c r="HYN20" s="99"/>
      <c r="HYO20" s="99"/>
      <c r="HYP20" s="99"/>
      <c r="HYQ20" s="99"/>
      <c r="HYR20" s="99"/>
      <c r="HYS20" s="99"/>
      <c r="HYT20" s="99"/>
      <c r="HYU20" s="99"/>
      <c r="HYV20" s="99"/>
      <c r="HYW20" s="99"/>
      <c r="HYX20" s="99"/>
      <c r="HYY20" s="99"/>
      <c r="HYZ20" s="99"/>
      <c r="HZA20" s="99"/>
      <c r="HZB20" s="99"/>
      <c r="HZC20" s="99"/>
      <c r="HZD20" s="99"/>
      <c r="HZE20" s="99"/>
      <c r="HZF20" s="99"/>
      <c r="HZG20" s="99"/>
      <c r="HZH20" s="99"/>
      <c r="HZI20" s="99"/>
      <c r="HZJ20" s="99"/>
      <c r="HZK20" s="99"/>
      <c r="HZL20" s="99"/>
      <c r="HZM20" s="99"/>
      <c r="HZN20" s="99"/>
      <c r="HZO20" s="99"/>
      <c r="HZP20" s="99"/>
      <c r="HZQ20" s="99"/>
      <c r="HZR20" s="99"/>
      <c r="HZS20" s="99"/>
      <c r="HZT20" s="99"/>
      <c r="HZU20" s="99"/>
      <c r="HZV20" s="99"/>
      <c r="HZW20" s="99"/>
      <c r="HZX20" s="99"/>
      <c r="HZY20" s="99"/>
      <c r="HZZ20" s="99"/>
      <c r="IAA20" s="99"/>
      <c r="IAB20" s="99"/>
      <c r="IAC20" s="99"/>
      <c r="IAD20" s="99"/>
      <c r="IAE20" s="99"/>
      <c r="IAF20" s="99"/>
      <c r="IAG20" s="99"/>
      <c r="IAH20" s="99"/>
      <c r="IAI20" s="99"/>
      <c r="IAJ20" s="99"/>
      <c r="IAK20" s="99"/>
      <c r="IAL20" s="99"/>
      <c r="IAM20" s="99"/>
      <c r="IAN20" s="99"/>
      <c r="IAO20" s="99"/>
      <c r="IAP20" s="99"/>
      <c r="IAQ20" s="99"/>
      <c r="IAR20" s="99"/>
      <c r="IAS20" s="99"/>
      <c r="IAT20" s="99"/>
      <c r="IAU20" s="99"/>
      <c r="IAV20" s="99"/>
      <c r="IAW20" s="99"/>
      <c r="IAX20" s="99"/>
      <c r="IAY20" s="99"/>
      <c r="IAZ20" s="99"/>
      <c r="IBA20" s="99"/>
      <c r="IBB20" s="99"/>
      <c r="IBC20" s="99"/>
      <c r="IBD20" s="99"/>
      <c r="IBE20" s="99"/>
      <c r="IBF20" s="99"/>
      <c r="IBG20" s="99"/>
      <c r="IBH20" s="99"/>
      <c r="IBI20" s="99"/>
      <c r="IBJ20" s="99"/>
      <c r="IBK20" s="99"/>
      <c r="IBL20" s="99"/>
      <c r="IBM20" s="99"/>
      <c r="IBN20" s="99"/>
      <c r="IBO20" s="99"/>
      <c r="IBP20" s="99"/>
      <c r="IBQ20" s="99"/>
      <c r="IBR20" s="99"/>
      <c r="IBS20" s="99"/>
      <c r="IBT20" s="99"/>
      <c r="IBU20" s="99"/>
      <c r="IBV20" s="99"/>
      <c r="IBW20" s="99"/>
      <c r="IBX20" s="99"/>
      <c r="IBY20" s="99"/>
      <c r="IBZ20" s="99"/>
      <c r="ICA20" s="99"/>
      <c r="ICB20" s="99"/>
      <c r="ICC20" s="99"/>
      <c r="ICD20" s="99"/>
      <c r="ICE20" s="99"/>
      <c r="ICF20" s="99"/>
      <c r="ICG20" s="99"/>
      <c r="ICH20" s="99"/>
      <c r="ICI20" s="99"/>
      <c r="ICJ20" s="99"/>
      <c r="ICK20" s="99"/>
      <c r="ICL20" s="99"/>
      <c r="ICM20" s="99"/>
      <c r="ICN20" s="99"/>
      <c r="ICO20" s="99"/>
      <c r="ICP20" s="99"/>
      <c r="ICQ20" s="99"/>
      <c r="ICR20" s="99"/>
      <c r="ICS20" s="99"/>
      <c r="ICT20" s="99"/>
      <c r="ICU20" s="99"/>
      <c r="ICV20" s="99"/>
      <c r="ICW20" s="99"/>
      <c r="ICX20" s="99"/>
      <c r="ICY20" s="99"/>
      <c r="ICZ20" s="99"/>
      <c r="IDA20" s="99"/>
      <c r="IDB20" s="99"/>
      <c r="IDC20" s="99"/>
      <c r="IDD20" s="99"/>
      <c r="IDE20" s="99"/>
      <c r="IDF20" s="99"/>
      <c r="IDG20" s="99"/>
      <c r="IDH20" s="99"/>
      <c r="IDI20" s="99"/>
      <c r="IDJ20" s="99"/>
      <c r="IDK20" s="99"/>
      <c r="IDL20" s="99"/>
      <c r="IDM20" s="99"/>
      <c r="IDN20" s="99"/>
      <c r="IDO20" s="99"/>
      <c r="IDP20" s="99"/>
      <c r="IDQ20" s="99"/>
      <c r="IDR20" s="99"/>
      <c r="IDS20" s="99"/>
      <c r="IDT20" s="99"/>
      <c r="IDU20" s="99"/>
      <c r="IDV20" s="99"/>
      <c r="IDW20" s="99"/>
      <c r="IDX20" s="99"/>
      <c r="IDY20" s="99"/>
      <c r="IDZ20" s="99"/>
      <c r="IEA20" s="99"/>
      <c r="IEB20" s="99"/>
      <c r="IEC20" s="99"/>
      <c r="IED20" s="99"/>
      <c r="IEE20" s="99"/>
      <c r="IEF20" s="99"/>
      <c r="IEG20" s="99"/>
      <c r="IEH20" s="99"/>
      <c r="IEI20" s="99"/>
      <c r="IEJ20" s="99"/>
      <c r="IEK20" s="99"/>
      <c r="IEL20" s="99"/>
      <c r="IEM20" s="99"/>
      <c r="IEN20" s="99"/>
      <c r="IEO20" s="99"/>
      <c r="IEP20" s="99"/>
      <c r="IEQ20" s="99"/>
      <c r="IER20" s="99"/>
      <c r="IES20" s="99"/>
      <c r="IET20" s="99"/>
      <c r="IEU20" s="99"/>
      <c r="IEV20" s="99"/>
      <c r="IEW20" s="99"/>
      <c r="IEX20" s="99"/>
      <c r="IEY20" s="99"/>
      <c r="IEZ20" s="99"/>
      <c r="IFA20" s="99"/>
      <c r="IFB20" s="99"/>
      <c r="IFC20" s="99"/>
      <c r="IFD20" s="99"/>
      <c r="IFE20" s="99"/>
      <c r="IFF20" s="99"/>
      <c r="IFG20" s="99"/>
      <c r="IFH20" s="99"/>
      <c r="IFI20" s="99"/>
      <c r="IFJ20" s="99"/>
      <c r="IFK20" s="99"/>
      <c r="IFL20" s="99"/>
      <c r="IFM20" s="99"/>
      <c r="IFN20" s="99"/>
      <c r="IFO20" s="99"/>
      <c r="IFP20" s="99"/>
      <c r="IFQ20" s="99"/>
      <c r="IFR20" s="99"/>
      <c r="IFS20" s="99"/>
      <c r="IFT20" s="99"/>
      <c r="IFU20" s="99"/>
      <c r="IFV20" s="99"/>
      <c r="IFW20" s="99"/>
      <c r="IFX20" s="99"/>
      <c r="IFY20" s="99"/>
      <c r="IFZ20" s="99"/>
      <c r="IGA20" s="99"/>
      <c r="IGB20" s="99"/>
      <c r="IGC20" s="99"/>
      <c r="IGD20" s="99"/>
      <c r="IGE20" s="99"/>
      <c r="IGF20" s="99"/>
      <c r="IGG20" s="99"/>
      <c r="IGH20" s="99"/>
      <c r="IGI20" s="99"/>
      <c r="IGJ20" s="99"/>
      <c r="IGK20" s="99"/>
      <c r="IGL20" s="99"/>
      <c r="IGM20" s="99"/>
      <c r="IGN20" s="99"/>
      <c r="IGO20" s="99"/>
      <c r="IGP20" s="99"/>
      <c r="IGQ20" s="99"/>
      <c r="IGR20" s="99"/>
      <c r="IGS20" s="99"/>
      <c r="IGT20" s="99"/>
      <c r="IGU20" s="99"/>
      <c r="IGV20" s="99"/>
      <c r="IGW20" s="99"/>
      <c r="IGX20" s="99"/>
      <c r="IGY20" s="99"/>
      <c r="IGZ20" s="99"/>
      <c r="IHA20" s="99"/>
      <c r="IHB20" s="99"/>
      <c r="IHC20" s="99"/>
      <c r="IHD20" s="99"/>
      <c r="IHE20" s="99"/>
      <c r="IHF20" s="99"/>
      <c r="IHG20" s="99"/>
      <c r="IHH20" s="99"/>
      <c r="IHI20" s="99"/>
      <c r="IHJ20" s="99"/>
      <c r="IHK20" s="99"/>
      <c r="IHL20" s="99"/>
      <c r="IHM20" s="99"/>
      <c r="IHN20" s="99"/>
      <c r="IHO20" s="99"/>
      <c r="IHP20" s="99"/>
      <c r="IHQ20" s="99"/>
      <c r="IHR20" s="99"/>
      <c r="IHS20" s="99"/>
      <c r="IHT20" s="99"/>
      <c r="IHU20" s="99"/>
      <c r="IHV20" s="99"/>
      <c r="IHW20" s="99"/>
      <c r="IHX20" s="99"/>
      <c r="IHY20" s="99"/>
      <c r="IHZ20" s="99"/>
      <c r="IIA20" s="99"/>
      <c r="IIB20" s="99"/>
      <c r="IIC20" s="99"/>
      <c r="IID20" s="99"/>
      <c r="IIE20" s="99"/>
      <c r="IIF20" s="99"/>
      <c r="IIG20" s="99"/>
      <c r="IIH20" s="99"/>
      <c r="III20" s="99"/>
      <c r="IIJ20" s="99"/>
      <c r="IIK20" s="99"/>
      <c r="IIL20" s="99"/>
      <c r="IIM20" s="99"/>
      <c r="IIN20" s="99"/>
      <c r="IIO20" s="99"/>
      <c r="IIP20" s="99"/>
      <c r="IIQ20" s="99"/>
      <c r="IIR20" s="99"/>
      <c r="IIS20" s="99"/>
      <c r="IIT20" s="99"/>
      <c r="IIU20" s="99"/>
      <c r="IIV20" s="99"/>
      <c r="IIW20" s="99"/>
      <c r="IIX20" s="99"/>
      <c r="IIY20" s="99"/>
      <c r="IIZ20" s="99"/>
      <c r="IJA20" s="99"/>
      <c r="IJB20" s="99"/>
      <c r="IJC20" s="99"/>
      <c r="IJD20" s="99"/>
      <c r="IJE20" s="99"/>
      <c r="IJF20" s="99"/>
      <c r="IJG20" s="99"/>
      <c r="IJH20" s="99"/>
      <c r="IJI20" s="99"/>
      <c r="IJJ20" s="99"/>
      <c r="IJK20" s="99"/>
      <c r="IJL20" s="99"/>
      <c r="IJM20" s="99"/>
      <c r="IJN20" s="99"/>
      <c r="IJO20" s="99"/>
      <c r="IJP20" s="99"/>
      <c r="IJQ20" s="99"/>
      <c r="IJR20" s="99"/>
      <c r="IJS20" s="99"/>
      <c r="IJT20" s="99"/>
      <c r="IJU20" s="99"/>
      <c r="IJV20" s="99"/>
      <c r="IJW20" s="99"/>
      <c r="IJX20" s="99"/>
      <c r="IJY20" s="99"/>
      <c r="IJZ20" s="99"/>
      <c r="IKA20" s="99"/>
      <c r="IKB20" s="99"/>
      <c r="IKC20" s="99"/>
      <c r="IKD20" s="99"/>
      <c r="IKE20" s="99"/>
      <c r="IKF20" s="99"/>
      <c r="IKG20" s="99"/>
      <c r="IKH20" s="99"/>
      <c r="IKI20" s="99"/>
      <c r="IKJ20" s="99"/>
      <c r="IKK20" s="99"/>
      <c r="IKL20" s="99"/>
      <c r="IKM20" s="99"/>
      <c r="IKN20" s="99"/>
      <c r="IKO20" s="99"/>
      <c r="IKP20" s="99"/>
      <c r="IKQ20" s="99"/>
      <c r="IKR20" s="99"/>
      <c r="IKS20" s="99"/>
      <c r="IKT20" s="99"/>
      <c r="IKU20" s="99"/>
      <c r="IKV20" s="99"/>
      <c r="IKW20" s="99"/>
      <c r="IKX20" s="99"/>
      <c r="IKY20" s="99"/>
      <c r="IKZ20" s="99"/>
      <c r="ILA20" s="99"/>
      <c r="ILB20" s="99"/>
      <c r="ILC20" s="99"/>
      <c r="ILD20" s="99"/>
      <c r="ILE20" s="99"/>
      <c r="ILF20" s="99"/>
      <c r="ILG20" s="99"/>
      <c r="ILH20" s="99"/>
      <c r="ILI20" s="99"/>
      <c r="ILJ20" s="99"/>
      <c r="ILK20" s="99"/>
      <c r="ILL20" s="99"/>
      <c r="ILM20" s="99"/>
      <c r="ILN20" s="99"/>
      <c r="ILO20" s="99"/>
      <c r="ILP20" s="99"/>
      <c r="ILQ20" s="99"/>
      <c r="ILR20" s="99"/>
      <c r="ILS20" s="99"/>
      <c r="ILT20" s="99"/>
      <c r="ILU20" s="99"/>
      <c r="ILV20" s="99"/>
      <c r="ILW20" s="99"/>
      <c r="ILX20" s="99"/>
      <c r="ILY20" s="99"/>
      <c r="ILZ20" s="99"/>
      <c r="IMA20" s="99"/>
      <c r="IMB20" s="99"/>
      <c r="IMC20" s="99"/>
      <c r="IMD20" s="99"/>
      <c r="IME20" s="99"/>
      <c r="IMF20" s="99"/>
      <c r="IMG20" s="99"/>
      <c r="IMH20" s="99"/>
      <c r="IMI20" s="99"/>
      <c r="IMJ20" s="99"/>
      <c r="IMK20" s="99"/>
      <c r="IML20" s="99"/>
      <c r="IMM20" s="99"/>
      <c r="IMN20" s="99"/>
      <c r="IMO20" s="99"/>
      <c r="IMP20" s="99"/>
      <c r="IMQ20" s="99"/>
      <c r="IMR20" s="99"/>
      <c r="IMS20" s="99"/>
      <c r="IMT20" s="99"/>
      <c r="IMU20" s="99"/>
      <c r="IMV20" s="99"/>
      <c r="IMW20" s="99"/>
      <c r="IMX20" s="99"/>
      <c r="IMY20" s="99"/>
      <c r="IMZ20" s="99"/>
      <c r="INA20" s="99"/>
      <c r="INB20" s="99"/>
      <c r="INC20" s="99"/>
      <c r="IND20" s="99"/>
      <c r="INE20" s="99"/>
      <c r="INF20" s="99"/>
      <c r="ING20" s="99"/>
      <c r="INH20" s="99"/>
      <c r="INI20" s="99"/>
      <c r="INJ20" s="99"/>
      <c r="INK20" s="99"/>
      <c r="INL20" s="99"/>
      <c r="INM20" s="99"/>
      <c r="INN20" s="99"/>
      <c r="INO20" s="99"/>
      <c r="INP20" s="99"/>
      <c r="INQ20" s="99"/>
      <c r="INR20" s="99"/>
      <c r="INS20" s="99"/>
      <c r="INT20" s="99"/>
      <c r="INU20" s="99"/>
      <c r="INV20" s="99"/>
      <c r="INW20" s="99"/>
      <c r="INX20" s="99"/>
      <c r="INY20" s="99"/>
      <c r="INZ20" s="99"/>
      <c r="IOA20" s="99"/>
      <c r="IOB20" s="99"/>
      <c r="IOC20" s="99"/>
      <c r="IOD20" s="99"/>
      <c r="IOE20" s="99"/>
      <c r="IOF20" s="99"/>
      <c r="IOG20" s="99"/>
      <c r="IOH20" s="99"/>
      <c r="IOI20" s="99"/>
      <c r="IOJ20" s="99"/>
      <c r="IOK20" s="99"/>
      <c r="IOL20" s="99"/>
      <c r="IOM20" s="99"/>
      <c r="ION20" s="99"/>
      <c r="IOO20" s="99"/>
      <c r="IOP20" s="99"/>
      <c r="IOQ20" s="99"/>
      <c r="IOR20" s="99"/>
      <c r="IOS20" s="99"/>
      <c r="IOT20" s="99"/>
      <c r="IOU20" s="99"/>
      <c r="IOV20" s="99"/>
      <c r="IOW20" s="99"/>
      <c r="IOX20" s="99"/>
      <c r="IOY20" s="99"/>
      <c r="IOZ20" s="99"/>
      <c r="IPA20" s="99"/>
      <c r="IPB20" s="99"/>
      <c r="IPC20" s="99"/>
      <c r="IPD20" s="99"/>
      <c r="IPE20" s="99"/>
      <c r="IPF20" s="99"/>
      <c r="IPG20" s="99"/>
      <c r="IPH20" s="99"/>
      <c r="IPI20" s="99"/>
      <c r="IPJ20" s="99"/>
      <c r="IPK20" s="99"/>
      <c r="IPL20" s="99"/>
      <c r="IPM20" s="99"/>
      <c r="IPN20" s="99"/>
      <c r="IPO20" s="99"/>
      <c r="IPP20" s="99"/>
      <c r="IPQ20" s="99"/>
      <c r="IPR20" s="99"/>
      <c r="IPS20" s="99"/>
      <c r="IPT20" s="99"/>
      <c r="IPU20" s="99"/>
      <c r="IPV20" s="99"/>
      <c r="IPW20" s="99"/>
      <c r="IPX20" s="99"/>
      <c r="IPY20" s="99"/>
      <c r="IPZ20" s="99"/>
      <c r="IQA20" s="99"/>
      <c r="IQB20" s="99"/>
      <c r="IQC20" s="99"/>
      <c r="IQD20" s="99"/>
      <c r="IQE20" s="99"/>
      <c r="IQF20" s="99"/>
      <c r="IQG20" s="99"/>
      <c r="IQH20" s="99"/>
      <c r="IQI20" s="99"/>
      <c r="IQJ20" s="99"/>
      <c r="IQK20" s="99"/>
      <c r="IQL20" s="99"/>
      <c r="IQM20" s="99"/>
      <c r="IQN20" s="99"/>
      <c r="IQO20" s="99"/>
      <c r="IQP20" s="99"/>
      <c r="IQQ20" s="99"/>
      <c r="IQR20" s="99"/>
      <c r="IQS20" s="99"/>
      <c r="IQT20" s="99"/>
      <c r="IQU20" s="99"/>
      <c r="IQV20" s="99"/>
      <c r="IQW20" s="99"/>
      <c r="IQX20" s="99"/>
      <c r="IQY20" s="99"/>
      <c r="IQZ20" s="99"/>
      <c r="IRA20" s="99"/>
      <c r="IRB20" s="99"/>
      <c r="IRC20" s="99"/>
      <c r="IRD20" s="99"/>
      <c r="IRE20" s="99"/>
      <c r="IRF20" s="99"/>
      <c r="IRG20" s="99"/>
      <c r="IRH20" s="99"/>
      <c r="IRI20" s="99"/>
      <c r="IRJ20" s="99"/>
      <c r="IRK20" s="99"/>
      <c r="IRL20" s="99"/>
      <c r="IRM20" s="99"/>
      <c r="IRN20" s="99"/>
      <c r="IRO20" s="99"/>
      <c r="IRP20" s="99"/>
      <c r="IRQ20" s="99"/>
      <c r="IRR20" s="99"/>
      <c r="IRS20" s="99"/>
      <c r="IRT20" s="99"/>
      <c r="IRU20" s="99"/>
      <c r="IRV20" s="99"/>
      <c r="IRW20" s="99"/>
      <c r="IRX20" s="99"/>
      <c r="IRY20" s="99"/>
      <c r="IRZ20" s="99"/>
      <c r="ISA20" s="99"/>
      <c r="ISB20" s="99"/>
      <c r="ISC20" s="99"/>
      <c r="ISD20" s="99"/>
      <c r="ISE20" s="99"/>
      <c r="ISF20" s="99"/>
      <c r="ISG20" s="99"/>
      <c r="ISH20" s="99"/>
      <c r="ISI20" s="99"/>
      <c r="ISJ20" s="99"/>
      <c r="ISK20" s="99"/>
      <c r="ISL20" s="99"/>
      <c r="ISM20" s="99"/>
      <c r="ISN20" s="99"/>
      <c r="ISO20" s="99"/>
      <c r="ISP20" s="99"/>
      <c r="ISQ20" s="99"/>
      <c r="ISR20" s="99"/>
      <c r="ISS20" s="99"/>
      <c r="IST20" s="99"/>
      <c r="ISU20" s="99"/>
      <c r="ISV20" s="99"/>
      <c r="ISW20" s="99"/>
      <c r="ISX20" s="99"/>
      <c r="ISY20" s="99"/>
      <c r="ISZ20" s="99"/>
      <c r="ITA20" s="99"/>
      <c r="ITB20" s="99"/>
      <c r="ITC20" s="99"/>
      <c r="ITD20" s="99"/>
      <c r="ITE20" s="99"/>
      <c r="ITF20" s="99"/>
      <c r="ITG20" s="99"/>
      <c r="ITH20" s="99"/>
      <c r="ITI20" s="99"/>
      <c r="ITJ20" s="99"/>
      <c r="ITK20" s="99"/>
      <c r="ITL20" s="99"/>
      <c r="ITM20" s="99"/>
      <c r="ITN20" s="99"/>
      <c r="ITO20" s="99"/>
      <c r="ITP20" s="99"/>
      <c r="ITQ20" s="99"/>
      <c r="ITR20" s="99"/>
      <c r="ITS20" s="99"/>
      <c r="ITT20" s="99"/>
      <c r="ITU20" s="99"/>
      <c r="ITV20" s="99"/>
      <c r="ITW20" s="99"/>
      <c r="ITX20" s="99"/>
      <c r="ITY20" s="99"/>
      <c r="ITZ20" s="99"/>
      <c r="IUA20" s="99"/>
      <c r="IUB20" s="99"/>
      <c r="IUC20" s="99"/>
      <c r="IUD20" s="99"/>
      <c r="IUE20" s="99"/>
      <c r="IUF20" s="99"/>
      <c r="IUG20" s="99"/>
      <c r="IUH20" s="99"/>
      <c r="IUI20" s="99"/>
      <c r="IUJ20" s="99"/>
      <c r="IUK20" s="99"/>
      <c r="IUL20" s="99"/>
      <c r="IUM20" s="99"/>
      <c r="IUN20" s="99"/>
      <c r="IUO20" s="99"/>
      <c r="IUP20" s="99"/>
      <c r="IUQ20" s="99"/>
      <c r="IUR20" s="99"/>
      <c r="IUS20" s="99"/>
      <c r="IUT20" s="99"/>
      <c r="IUU20" s="99"/>
      <c r="IUV20" s="99"/>
      <c r="IUW20" s="99"/>
      <c r="IUX20" s="99"/>
      <c r="IUY20" s="99"/>
      <c r="IUZ20" s="99"/>
      <c r="IVA20" s="99"/>
      <c r="IVB20" s="99"/>
      <c r="IVC20" s="99"/>
      <c r="IVD20" s="99"/>
      <c r="IVE20" s="99"/>
      <c r="IVF20" s="99"/>
      <c r="IVG20" s="99"/>
      <c r="IVH20" s="99"/>
      <c r="IVI20" s="99"/>
      <c r="IVJ20" s="99"/>
      <c r="IVK20" s="99"/>
      <c r="IVL20" s="99"/>
      <c r="IVM20" s="99"/>
      <c r="IVN20" s="99"/>
      <c r="IVO20" s="99"/>
      <c r="IVP20" s="99"/>
      <c r="IVQ20" s="99"/>
      <c r="IVR20" s="99"/>
      <c r="IVS20" s="99"/>
      <c r="IVT20" s="99"/>
      <c r="IVU20" s="99"/>
      <c r="IVV20" s="99"/>
      <c r="IVW20" s="99"/>
      <c r="IVX20" s="99"/>
      <c r="IVY20" s="99"/>
      <c r="IVZ20" s="99"/>
      <c r="IWA20" s="99"/>
      <c r="IWB20" s="99"/>
      <c r="IWC20" s="99"/>
      <c r="IWD20" s="99"/>
      <c r="IWE20" s="99"/>
      <c r="IWF20" s="99"/>
      <c r="IWG20" s="99"/>
      <c r="IWH20" s="99"/>
      <c r="IWI20" s="99"/>
      <c r="IWJ20" s="99"/>
      <c r="IWK20" s="99"/>
      <c r="IWL20" s="99"/>
      <c r="IWM20" s="99"/>
      <c r="IWN20" s="99"/>
      <c r="IWO20" s="99"/>
      <c r="IWP20" s="99"/>
      <c r="IWQ20" s="99"/>
      <c r="IWR20" s="99"/>
      <c r="IWS20" s="99"/>
      <c r="IWT20" s="99"/>
      <c r="IWU20" s="99"/>
      <c r="IWV20" s="99"/>
      <c r="IWW20" s="99"/>
      <c r="IWX20" s="99"/>
      <c r="IWY20" s="99"/>
      <c r="IWZ20" s="99"/>
      <c r="IXA20" s="99"/>
      <c r="IXB20" s="99"/>
      <c r="IXC20" s="99"/>
      <c r="IXD20" s="99"/>
      <c r="IXE20" s="99"/>
      <c r="IXF20" s="99"/>
      <c r="IXG20" s="99"/>
      <c r="IXH20" s="99"/>
      <c r="IXI20" s="99"/>
      <c r="IXJ20" s="99"/>
      <c r="IXK20" s="99"/>
      <c r="IXL20" s="99"/>
      <c r="IXM20" s="99"/>
      <c r="IXN20" s="99"/>
      <c r="IXO20" s="99"/>
      <c r="IXP20" s="99"/>
      <c r="IXQ20" s="99"/>
      <c r="IXR20" s="99"/>
      <c r="IXS20" s="99"/>
      <c r="IXT20" s="99"/>
      <c r="IXU20" s="99"/>
      <c r="IXV20" s="99"/>
      <c r="IXW20" s="99"/>
      <c r="IXX20" s="99"/>
      <c r="IXY20" s="99"/>
      <c r="IXZ20" s="99"/>
      <c r="IYA20" s="99"/>
      <c r="IYB20" s="99"/>
      <c r="IYC20" s="99"/>
      <c r="IYD20" s="99"/>
      <c r="IYE20" s="99"/>
      <c r="IYF20" s="99"/>
      <c r="IYG20" s="99"/>
      <c r="IYH20" s="99"/>
      <c r="IYI20" s="99"/>
      <c r="IYJ20" s="99"/>
      <c r="IYK20" s="99"/>
      <c r="IYL20" s="99"/>
      <c r="IYM20" s="99"/>
      <c r="IYN20" s="99"/>
      <c r="IYO20" s="99"/>
      <c r="IYP20" s="99"/>
      <c r="IYQ20" s="99"/>
      <c r="IYR20" s="99"/>
      <c r="IYS20" s="99"/>
      <c r="IYT20" s="99"/>
      <c r="IYU20" s="99"/>
      <c r="IYV20" s="99"/>
      <c r="IYW20" s="99"/>
      <c r="IYX20" s="99"/>
      <c r="IYY20" s="99"/>
      <c r="IYZ20" s="99"/>
      <c r="IZA20" s="99"/>
      <c r="IZB20" s="99"/>
      <c r="IZC20" s="99"/>
      <c r="IZD20" s="99"/>
      <c r="IZE20" s="99"/>
      <c r="IZF20" s="99"/>
      <c r="IZG20" s="99"/>
      <c r="IZH20" s="99"/>
      <c r="IZI20" s="99"/>
      <c r="IZJ20" s="99"/>
      <c r="IZK20" s="99"/>
      <c r="IZL20" s="99"/>
      <c r="IZM20" s="99"/>
      <c r="IZN20" s="99"/>
      <c r="IZO20" s="99"/>
      <c r="IZP20" s="99"/>
      <c r="IZQ20" s="99"/>
      <c r="IZR20" s="99"/>
      <c r="IZS20" s="99"/>
      <c r="IZT20" s="99"/>
      <c r="IZU20" s="99"/>
      <c r="IZV20" s="99"/>
      <c r="IZW20" s="99"/>
      <c r="IZX20" s="99"/>
      <c r="IZY20" s="99"/>
      <c r="IZZ20" s="99"/>
      <c r="JAA20" s="99"/>
      <c r="JAB20" s="99"/>
      <c r="JAC20" s="99"/>
      <c r="JAD20" s="99"/>
      <c r="JAE20" s="99"/>
      <c r="JAF20" s="99"/>
      <c r="JAG20" s="99"/>
      <c r="JAH20" s="99"/>
      <c r="JAI20" s="99"/>
      <c r="JAJ20" s="99"/>
      <c r="JAK20" s="99"/>
      <c r="JAL20" s="99"/>
      <c r="JAM20" s="99"/>
      <c r="JAN20" s="99"/>
      <c r="JAO20" s="99"/>
      <c r="JAP20" s="99"/>
      <c r="JAQ20" s="99"/>
      <c r="JAR20" s="99"/>
      <c r="JAS20" s="99"/>
      <c r="JAT20" s="99"/>
      <c r="JAU20" s="99"/>
      <c r="JAV20" s="99"/>
      <c r="JAW20" s="99"/>
      <c r="JAX20" s="99"/>
      <c r="JAY20" s="99"/>
      <c r="JAZ20" s="99"/>
      <c r="JBA20" s="99"/>
      <c r="JBB20" s="99"/>
      <c r="JBC20" s="99"/>
      <c r="JBD20" s="99"/>
      <c r="JBE20" s="99"/>
      <c r="JBF20" s="99"/>
      <c r="JBG20" s="99"/>
      <c r="JBH20" s="99"/>
      <c r="JBI20" s="99"/>
      <c r="JBJ20" s="99"/>
      <c r="JBK20" s="99"/>
      <c r="JBL20" s="99"/>
      <c r="JBM20" s="99"/>
      <c r="JBN20" s="99"/>
      <c r="JBO20" s="99"/>
      <c r="JBP20" s="99"/>
      <c r="JBQ20" s="99"/>
      <c r="JBR20" s="99"/>
      <c r="JBS20" s="99"/>
      <c r="JBT20" s="99"/>
      <c r="JBU20" s="99"/>
      <c r="JBV20" s="99"/>
      <c r="JBW20" s="99"/>
      <c r="JBX20" s="99"/>
      <c r="JBY20" s="99"/>
      <c r="JBZ20" s="99"/>
      <c r="JCA20" s="99"/>
      <c r="JCB20" s="99"/>
      <c r="JCC20" s="99"/>
      <c r="JCD20" s="99"/>
      <c r="JCE20" s="99"/>
      <c r="JCF20" s="99"/>
      <c r="JCG20" s="99"/>
      <c r="JCH20" s="99"/>
      <c r="JCI20" s="99"/>
      <c r="JCJ20" s="99"/>
      <c r="JCK20" s="99"/>
      <c r="JCL20" s="99"/>
      <c r="JCM20" s="99"/>
      <c r="JCN20" s="99"/>
      <c r="JCO20" s="99"/>
      <c r="JCP20" s="99"/>
      <c r="JCQ20" s="99"/>
      <c r="JCR20" s="99"/>
      <c r="JCS20" s="99"/>
      <c r="JCT20" s="99"/>
      <c r="JCU20" s="99"/>
      <c r="JCV20" s="99"/>
      <c r="JCW20" s="99"/>
      <c r="JCX20" s="99"/>
      <c r="JCY20" s="99"/>
      <c r="JCZ20" s="99"/>
      <c r="JDA20" s="99"/>
      <c r="JDB20" s="99"/>
      <c r="JDC20" s="99"/>
      <c r="JDD20" s="99"/>
      <c r="JDE20" s="99"/>
      <c r="JDF20" s="99"/>
      <c r="JDG20" s="99"/>
      <c r="JDH20" s="99"/>
      <c r="JDI20" s="99"/>
      <c r="JDJ20" s="99"/>
      <c r="JDK20" s="99"/>
      <c r="JDL20" s="99"/>
      <c r="JDM20" s="99"/>
      <c r="JDN20" s="99"/>
      <c r="JDO20" s="99"/>
      <c r="JDP20" s="99"/>
      <c r="JDQ20" s="99"/>
      <c r="JDR20" s="99"/>
      <c r="JDS20" s="99"/>
      <c r="JDT20" s="99"/>
      <c r="JDU20" s="99"/>
      <c r="JDV20" s="99"/>
      <c r="JDW20" s="99"/>
      <c r="JDX20" s="99"/>
      <c r="JDY20" s="99"/>
      <c r="JDZ20" s="99"/>
      <c r="JEA20" s="99"/>
      <c r="JEB20" s="99"/>
      <c r="JEC20" s="99"/>
      <c r="JED20" s="99"/>
      <c r="JEE20" s="99"/>
      <c r="JEF20" s="99"/>
      <c r="JEG20" s="99"/>
      <c r="JEH20" s="99"/>
      <c r="JEI20" s="99"/>
      <c r="JEJ20" s="99"/>
      <c r="JEK20" s="99"/>
      <c r="JEL20" s="99"/>
      <c r="JEM20" s="99"/>
      <c r="JEN20" s="99"/>
      <c r="JEO20" s="99"/>
      <c r="JEP20" s="99"/>
      <c r="JEQ20" s="99"/>
      <c r="JER20" s="99"/>
      <c r="JES20" s="99"/>
      <c r="JET20" s="99"/>
      <c r="JEU20" s="99"/>
      <c r="JEV20" s="99"/>
      <c r="JEW20" s="99"/>
      <c r="JEX20" s="99"/>
      <c r="JEY20" s="99"/>
      <c r="JEZ20" s="99"/>
      <c r="JFA20" s="99"/>
      <c r="JFB20" s="99"/>
      <c r="JFC20" s="99"/>
      <c r="JFD20" s="99"/>
      <c r="JFE20" s="99"/>
      <c r="JFF20" s="99"/>
      <c r="JFG20" s="99"/>
      <c r="JFH20" s="99"/>
      <c r="JFI20" s="99"/>
      <c r="JFJ20" s="99"/>
      <c r="JFK20" s="99"/>
      <c r="JFL20" s="99"/>
      <c r="JFM20" s="99"/>
      <c r="JFN20" s="99"/>
      <c r="JFO20" s="99"/>
      <c r="JFP20" s="99"/>
      <c r="JFQ20" s="99"/>
      <c r="JFR20" s="99"/>
      <c r="JFS20" s="99"/>
      <c r="JFT20" s="99"/>
      <c r="JFU20" s="99"/>
      <c r="JFV20" s="99"/>
      <c r="JFW20" s="99"/>
      <c r="JFX20" s="99"/>
      <c r="JFY20" s="99"/>
      <c r="JFZ20" s="99"/>
      <c r="JGA20" s="99"/>
      <c r="JGB20" s="99"/>
      <c r="JGC20" s="99"/>
      <c r="JGD20" s="99"/>
      <c r="JGE20" s="99"/>
      <c r="JGF20" s="99"/>
      <c r="JGG20" s="99"/>
      <c r="JGH20" s="99"/>
      <c r="JGI20" s="99"/>
      <c r="JGJ20" s="99"/>
      <c r="JGK20" s="99"/>
      <c r="JGL20" s="99"/>
      <c r="JGM20" s="99"/>
      <c r="JGN20" s="99"/>
      <c r="JGO20" s="99"/>
      <c r="JGP20" s="99"/>
      <c r="JGQ20" s="99"/>
      <c r="JGR20" s="99"/>
      <c r="JGS20" s="99"/>
      <c r="JGT20" s="99"/>
      <c r="JGU20" s="99"/>
      <c r="JGV20" s="99"/>
      <c r="JGW20" s="99"/>
      <c r="JGX20" s="99"/>
      <c r="JGY20" s="99"/>
      <c r="JGZ20" s="99"/>
      <c r="JHA20" s="99"/>
      <c r="JHB20" s="99"/>
      <c r="JHC20" s="99"/>
      <c r="JHD20" s="99"/>
      <c r="JHE20" s="99"/>
      <c r="JHF20" s="99"/>
      <c r="JHG20" s="99"/>
      <c r="JHH20" s="99"/>
      <c r="JHI20" s="99"/>
      <c r="JHJ20" s="99"/>
      <c r="JHK20" s="99"/>
      <c r="JHL20" s="99"/>
      <c r="JHM20" s="99"/>
      <c r="JHN20" s="99"/>
      <c r="JHO20" s="99"/>
      <c r="JHP20" s="99"/>
      <c r="JHQ20" s="99"/>
      <c r="JHR20" s="99"/>
      <c r="JHS20" s="99"/>
      <c r="JHT20" s="99"/>
      <c r="JHU20" s="99"/>
      <c r="JHV20" s="99"/>
      <c r="JHW20" s="99"/>
      <c r="JHX20" s="99"/>
      <c r="JHY20" s="99"/>
      <c r="JHZ20" s="99"/>
      <c r="JIA20" s="99"/>
      <c r="JIB20" s="99"/>
      <c r="JIC20" s="99"/>
      <c r="JID20" s="99"/>
      <c r="JIE20" s="99"/>
      <c r="JIF20" s="99"/>
      <c r="JIG20" s="99"/>
      <c r="JIH20" s="99"/>
      <c r="JII20" s="99"/>
      <c r="JIJ20" s="99"/>
      <c r="JIK20" s="99"/>
      <c r="JIL20" s="99"/>
      <c r="JIM20" s="99"/>
      <c r="JIN20" s="99"/>
      <c r="JIO20" s="99"/>
      <c r="JIP20" s="99"/>
      <c r="JIQ20" s="99"/>
      <c r="JIR20" s="99"/>
      <c r="JIS20" s="99"/>
      <c r="JIT20" s="99"/>
      <c r="JIU20" s="99"/>
      <c r="JIV20" s="99"/>
      <c r="JIW20" s="99"/>
      <c r="JIX20" s="99"/>
      <c r="JIY20" s="99"/>
      <c r="JIZ20" s="99"/>
      <c r="JJA20" s="99"/>
      <c r="JJB20" s="99"/>
      <c r="JJC20" s="99"/>
      <c r="JJD20" s="99"/>
      <c r="JJE20" s="99"/>
      <c r="JJF20" s="99"/>
      <c r="JJG20" s="99"/>
      <c r="JJH20" s="99"/>
      <c r="JJI20" s="99"/>
      <c r="JJJ20" s="99"/>
      <c r="JJK20" s="99"/>
      <c r="JJL20" s="99"/>
      <c r="JJM20" s="99"/>
      <c r="JJN20" s="99"/>
      <c r="JJO20" s="99"/>
      <c r="JJP20" s="99"/>
      <c r="JJQ20" s="99"/>
      <c r="JJR20" s="99"/>
      <c r="JJS20" s="99"/>
      <c r="JJT20" s="99"/>
      <c r="JJU20" s="99"/>
      <c r="JJV20" s="99"/>
      <c r="JJW20" s="99"/>
      <c r="JJX20" s="99"/>
      <c r="JJY20" s="99"/>
      <c r="JJZ20" s="99"/>
      <c r="JKA20" s="99"/>
      <c r="JKB20" s="99"/>
      <c r="JKC20" s="99"/>
      <c r="JKD20" s="99"/>
      <c r="JKE20" s="99"/>
      <c r="JKF20" s="99"/>
      <c r="JKG20" s="99"/>
      <c r="JKH20" s="99"/>
      <c r="JKI20" s="99"/>
      <c r="JKJ20" s="99"/>
      <c r="JKK20" s="99"/>
      <c r="JKL20" s="99"/>
      <c r="JKM20" s="99"/>
      <c r="JKN20" s="99"/>
      <c r="JKO20" s="99"/>
      <c r="JKP20" s="99"/>
      <c r="JKQ20" s="99"/>
      <c r="JKR20" s="99"/>
      <c r="JKS20" s="99"/>
      <c r="JKT20" s="99"/>
      <c r="JKU20" s="99"/>
      <c r="JKV20" s="99"/>
      <c r="JKW20" s="99"/>
      <c r="JKX20" s="99"/>
      <c r="JKY20" s="99"/>
      <c r="JKZ20" s="99"/>
      <c r="JLA20" s="99"/>
      <c r="JLB20" s="99"/>
      <c r="JLC20" s="99"/>
      <c r="JLD20" s="99"/>
      <c r="JLE20" s="99"/>
      <c r="JLF20" s="99"/>
      <c r="JLG20" s="99"/>
      <c r="JLH20" s="99"/>
      <c r="JLI20" s="99"/>
      <c r="JLJ20" s="99"/>
      <c r="JLK20" s="99"/>
      <c r="JLL20" s="99"/>
      <c r="JLM20" s="99"/>
      <c r="JLN20" s="99"/>
      <c r="JLO20" s="99"/>
      <c r="JLP20" s="99"/>
      <c r="JLQ20" s="99"/>
      <c r="JLR20" s="99"/>
      <c r="JLS20" s="99"/>
      <c r="JLT20" s="99"/>
      <c r="JLU20" s="99"/>
      <c r="JLV20" s="99"/>
      <c r="JLW20" s="99"/>
      <c r="JLX20" s="99"/>
      <c r="JLY20" s="99"/>
      <c r="JLZ20" s="99"/>
      <c r="JMA20" s="99"/>
      <c r="JMB20" s="99"/>
      <c r="JMC20" s="99"/>
      <c r="JMD20" s="99"/>
      <c r="JME20" s="99"/>
      <c r="JMF20" s="99"/>
      <c r="JMG20" s="99"/>
      <c r="JMH20" s="99"/>
      <c r="JMI20" s="99"/>
      <c r="JMJ20" s="99"/>
      <c r="JMK20" s="99"/>
      <c r="JML20" s="99"/>
      <c r="JMM20" s="99"/>
      <c r="JMN20" s="99"/>
      <c r="JMO20" s="99"/>
      <c r="JMP20" s="99"/>
      <c r="JMQ20" s="99"/>
      <c r="JMR20" s="99"/>
      <c r="JMS20" s="99"/>
      <c r="JMT20" s="99"/>
      <c r="JMU20" s="99"/>
      <c r="JMV20" s="99"/>
      <c r="JMW20" s="99"/>
      <c r="JMX20" s="99"/>
      <c r="JMY20" s="99"/>
      <c r="JMZ20" s="99"/>
      <c r="JNA20" s="99"/>
      <c r="JNB20" s="99"/>
      <c r="JNC20" s="99"/>
      <c r="JND20" s="99"/>
      <c r="JNE20" s="99"/>
      <c r="JNF20" s="99"/>
      <c r="JNG20" s="99"/>
      <c r="JNH20" s="99"/>
      <c r="JNI20" s="99"/>
      <c r="JNJ20" s="99"/>
      <c r="JNK20" s="99"/>
      <c r="JNL20" s="99"/>
      <c r="JNM20" s="99"/>
      <c r="JNN20" s="99"/>
      <c r="JNO20" s="99"/>
      <c r="JNP20" s="99"/>
      <c r="JNQ20" s="99"/>
      <c r="JNR20" s="99"/>
      <c r="JNS20" s="99"/>
      <c r="JNT20" s="99"/>
      <c r="JNU20" s="99"/>
      <c r="JNV20" s="99"/>
      <c r="JNW20" s="99"/>
      <c r="JNX20" s="99"/>
      <c r="JNY20" s="99"/>
      <c r="JNZ20" s="99"/>
      <c r="JOA20" s="99"/>
      <c r="JOB20" s="99"/>
      <c r="JOC20" s="99"/>
      <c r="JOD20" s="99"/>
      <c r="JOE20" s="99"/>
      <c r="JOF20" s="99"/>
      <c r="JOG20" s="99"/>
      <c r="JOH20" s="99"/>
      <c r="JOI20" s="99"/>
      <c r="JOJ20" s="99"/>
      <c r="JOK20" s="99"/>
      <c r="JOL20" s="99"/>
      <c r="JOM20" s="99"/>
      <c r="JON20" s="99"/>
      <c r="JOO20" s="99"/>
      <c r="JOP20" s="99"/>
      <c r="JOQ20" s="99"/>
      <c r="JOR20" s="99"/>
      <c r="JOS20" s="99"/>
      <c r="JOT20" s="99"/>
      <c r="JOU20" s="99"/>
      <c r="JOV20" s="99"/>
      <c r="JOW20" s="99"/>
      <c r="JOX20" s="99"/>
      <c r="JOY20" s="99"/>
      <c r="JOZ20" s="99"/>
      <c r="JPA20" s="99"/>
      <c r="JPB20" s="99"/>
      <c r="JPC20" s="99"/>
      <c r="JPD20" s="99"/>
      <c r="JPE20" s="99"/>
      <c r="JPF20" s="99"/>
      <c r="JPG20" s="99"/>
      <c r="JPH20" s="99"/>
      <c r="JPI20" s="99"/>
      <c r="JPJ20" s="99"/>
      <c r="JPK20" s="99"/>
      <c r="JPL20" s="99"/>
      <c r="JPM20" s="99"/>
      <c r="JPN20" s="99"/>
      <c r="JPO20" s="99"/>
      <c r="JPP20" s="99"/>
      <c r="JPQ20" s="99"/>
      <c r="JPR20" s="99"/>
      <c r="JPS20" s="99"/>
      <c r="JPT20" s="99"/>
      <c r="JPU20" s="99"/>
      <c r="JPV20" s="99"/>
      <c r="JPW20" s="99"/>
      <c r="JPX20" s="99"/>
      <c r="JPY20" s="99"/>
      <c r="JPZ20" s="99"/>
      <c r="JQA20" s="99"/>
      <c r="JQB20" s="99"/>
      <c r="JQC20" s="99"/>
      <c r="JQD20" s="99"/>
      <c r="JQE20" s="99"/>
      <c r="JQF20" s="99"/>
      <c r="JQG20" s="99"/>
      <c r="JQH20" s="99"/>
      <c r="JQI20" s="99"/>
      <c r="JQJ20" s="99"/>
      <c r="JQK20" s="99"/>
      <c r="JQL20" s="99"/>
      <c r="JQM20" s="99"/>
      <c r="JQN20" s="99"/>
      <c r="JQO20" s="99"/>
      <c r="JQP20" s="99"/>
      <c r="JQQ20" s="99"/>
      <c r="JQR20" s="99"/>
      <c r="JQS20" s="99"/>
      <c r="JQT20" s="99"/>
      <c r="JQU20" s="99"/>
      <c r="JQV20" s="99"/>
      <c r="JQW20" s="99"/>
      <c r="JQX20" s="99"/>
      <c r="JQY20" s="99"/>
      <c r="JQZ20" s="99"/>
      <c r="JRA20" s="99"/>
      <c r="JRB20" s="99"/>
      <c r="JRC20" s="99"/>
      <c r="JRD20" s="99"/>
      <c r="JRE20" s="99"/>
      <c r="JRF20" s="99"/>
      <c r="JRG20" s="99"/>
      <c r="JRH20" s="99"/>
      <c r="JRI20" s="99"/>
      <c r="JRJ20" s="99"/>
      <c r="JRK20" s="99"/>
      <c r="JRL20" s="99"/>
      <c r="JRM20" s="99"/>
      <c r="JRN20" s="99"/>
      <c r="JRO20" s="99"/>
      <c r="JRP20" s="99"/>
      <c r="JRQ20" s="99"/>
      <c r="JRR20" s="99"/>
      <c r="JRS20" s="99"/>
      <c r="JRT20" s="99"/>
      <c r="JRU20" s="99"/>
      <c r="JRV20" s="99"/>
      <c r="JRW20" s="99"/>
      <c r="JRX20" s="99"/>
      <c r="JRY20" s="99"/>
      <c r="JRZ20" s="99"/>
      <c r="JSA20" s="99"/>
      <c r="JSB20" s="99"/>
      <c r="JSC20" s="99"/>
      <c r="JSD20" s="99"/>
      <c r="JSE20" s="99"/>
      <c r="JSF20" s="99"/>
      <c r="JSG20" s="99"/>
      <c r="JSH20" s="99"/>
      <c r="JSI20" s="99"/>
      <c r="JSJ20" s="99"/>
      <c r="JSK20" s="99"/>
      <c r="JSL20" s="99"/>
      <c r="JSM20" s="99"/>
      <c r="JSN20" s="99"/>
      <c r="JSO20" s="99"/>
      <c r="JSP20" s="99"/>
      <c r="JSQ20" s="99"/>
      <c r="JSR20" s="99"/>
      <c r="JSS20" s="99"/>
      <c r="JST20" s="99"/>
      <c r="JSU20" s="99"/>
      <c r="JSV20" s="99"/>
      <c r="JSW20" s="99"/>
      <c r="JSX20" s="99"/>
      <c r="JSY20" s="99"/>
      <c r="JSZ20" s="99"/>
      <c r="JTA20" s="99"/>
      <c r="JTB20" s="99"/>
      <c r="JTC20" s="99"/>
      <c r="JTD20" s="99"/>
      <c r="JTE20" s="99"/>
      <c r="JTF20" s="99"/>
      <c r="JTG20" s="99"/>
      <c r="JTH20" s="99"/>
      <c r="JTI20" s="99"/>
      <c r="JTJ20" s="99"/>
      <c r="JTK20" s="99"/>
      <c r="JTL20" s="99"/>
      <c r="JTM20" s="99"/>
      <c r="JTN20" s="99"/>
      <c r="JTO20" s="99"/>
      <c r="JTP20" s="99"/>
      <c r="JTQ20" s="99"/>
      <c r="JTR20" s="99"/>
      <c r="JTS20" s="99"/>
      <c r="JTT20" s="99"/>
      <c r="JTU20" s="99"/>
      <c r="JTV20" s="99"/>
      <c r="JTW20" s="99"/>
      <c r="JTX20" s="99"/>
      <c r="JTY20" s="99"/>
      <c r="JTZ20" s="99"/>
      <c r="JUA20" s="99"/>
      <c r="JUB20" s="99"/>
      <c r="JUC20" s="99"/>
      <c r="JUD20" s="99"/>
      <c r="JUE20" s="99"/>
      <c r="JUF20" s="99"/>
      <c r="JUG20" s="99"/>
      <c r="JUH20" s="99"/>
      <c r="JUI20" s="99"/>
      <c r="JUJ20" s="99"/>
      <c r="JUK20" s="99"/>
      <c r="JUL20" s="99"/>
      <c r="JUM20" s="99"/>
      <c r="JUN20" s="99"/>
      <c r="JUO20" s="99"/>
      <c r="JUP20" s="99"/>
      <c r="JUQ20" s="99"/>
      <c r="JUR20" s="99"/>
      <c r="JUS20" s="99"/>
      <c r="JUT20" s="99"/>
      <c r="JUU20" s="99"/>
      <c r="JUV20" s="99"/>
      <c r="JUW20" s="99"/>
      <c r="JUX20" s="99"/>
      <c r="JUY20" s="99"/>
      <c r="JUZ20" s="99"/>
      <c r="JVA20" s="99"/>
      <c r="JVB20" s="99"/>
      <c r="JVC20" s="99"/>
      <c r="JVD20" s="99"/>
      <c r="JVE20" s="99"/>
      <c r="JVF20" s="99"/>
      <c r="JVG20" s="99"/>
      <c r="JVH20" s="99"/>
      <c r="JVI20" s="99"/>
      <c r="JVJ20" s="99"/>
      <c r="JVK20" s="99"/>
      <c r="JVL20" s="99"/>
      <c r="JVM20" s="99"/>
      <c r="JVN20" s="99"/>
      <c r="JVO20" s="99"/>
      <c r="JVP20" s="99"/>
      <c r="JVQ20" s="99"/>
      <c r="JVR20" s="99"/>
      <c r="JVS20" s="99"/>
      <c r="JVT20" s="99"/>
      <c r="JVU20" s="99"/>
      <c r="JVV20" s="99"/>
      <c r="JVW20" s="99"/>
      <c r="JVX20" s="99"/>
      <c r="JVY20" s="99"/>
      <c r="JVZ20" s="99"/>
      <c r="JWA20" s="99"/>
      <c r="JWB20" s="99"/>
      <c r="JWC20" s="99"/>
      <c r="JWD20" s="99"/>
      <c r="JWE20" s="99"/>
      <c r="JWF20" s="99"/>
      <c r="JWG20" s="99"/>
      <c r="JWH20" s="99"/>
      <c r="JWI20" s="99"/>
      <c r="JWJ20" s="99"/>
      <c r="JWK20" s="99"/>
      <c r="JWL20" s="99"/>
      <c r="JWM20" s="99"/>
      <c r="JWN20" s="99"/>
      <c r="JWO20" s="99"/>
      <c r="JWP20" s="99"/>
      <c r="JWQ20" s="99"/>
      <c r="JWR20" s="99"/>
      <c r="JWS20" s="99"/>
      <c r="JWT20" s="99"/>
      <c r="JWU20" s="99"/>
      <c r="JWV20" s="99"/>
      <c r="JWW20" s="99"/>
      <c r="JWX20" s="99"/>
      <c r="JWY20" s="99"/>
      <c r="JWZ20" s="99"/>
      <c r="JXA20" s="99"/>
      <c r="JXB20" s="99"/>
      <c r="JXC20" s="99"/>
      <c r="JXD20" s="99"/>
      <c r="JXE20" s="99"/>
      <c r="JXF20" s="99"/>
      <c r="JXG20" s="99"/>
      <c r="JXH20" s="99"/>
      <c r="JXI20" s="99"/>
      <c r="JXJ20" s="99"/>
      <c r="JXK20" s="99"/>
      <c r="JXL20" s="99"/>
      <c r="JXM20" s="99"/>
      <c r="JXN20" s="99"/>
      <c r="JXO20" s="99"/>
      <c r="JXP20" s="99"/>
      <c r="JXQ20" s="99"/>
      <c r="JXR20" s="99"/>
      <c r="JXS20" s="99"/>
      <c r="JXT20" s="99"/>
      <c r="JXU20" s="99"/>
      <c r="JXV20" s="99"/>
      <c r="JXW20" s="99"/>
      <c r="JXX20" s="99"/>
      <c r="JXY20" s="99"/>
      <c r="JXZ20" s="99"/>
      <c r="JYA20" s="99"/>
      <c r="JYB20" s="99"/>
      <c r="JYC20" s="99"/>
      <c r="JYD20" s="99"/>
      <c r="JYE20" s="99"/>
      <c r="JYF20" s="99"/>
      <c r="JYG20" s="99"/>
      <c r="JYH20" s="99"/>
      <c r="JYI20" s="99"/>
      <c r="JYJ20" s="99"/>
      <c r="JYK20" s="99"/>
      <c r="JYL20" s="99"/>
      <c r="JYM20" s="99"/>
      <c r="JYN20" s="99"/>
      <c r="JYO20" s="99"/>
      <c r="JYP20" s="99"/>
      <c r="JYQ20" s="99"/>
      <c r="JYR20" s="99"/>
      <c r="JYS20" s="99"/>
      <c r="JYT20" s="99"/>
      <c r="JYU20" s="99"/>
      <c r="JYV20" s="99"/>
      <c r="JYW20" s="99"/>
      <c r="JYX20" s="99"/>
      <c r="JYY20" s="99"/>
      <c r="JYZ20" s="99"/>
      <c r="JZA20" s="99"/>
      <c r="JZB20" s="99"/>
      <c r="JZC20" s="99"/>
      <c r="JZD20" s="99"/>
      <c r="JZE20" s="99"/>
      <c r="JZF20" s="99"/>
      <c r="JZG20" s="99"/>
      <c r="JZH20" s="99"/>
      <c r="JZI20" s="99"/>
      <c r="JZJ20" s="99"/>
      <c r="JZK20" s="99"/>
      <c r="JZL20" s="99"/>
      <c r="JZM20" s="99"/>
      <c r="JZN20" s="99"/>
      <c r="JZO20" s="99"/>
      <c r="JZP20" s="99"/>
      <c r="JZQ20" s="99"/>
      <c r="JZR20" s="99"/>
      <c r="JZS20" s="99"/>
      <c r="JZT20" s="99"/>
      <c r="JZU20" s="99"/>
      <c r="JZV20" s="99"/>
      <c r="JZW20" s="99"/>
      <c r="JZX20" s="99"/>
      <c r="JZY20" s="99"/>
      <c r="JZZ20" s="99"/>
      <c r="KAA20" s="99"/>
      <c r="KAB20" s="99"/>
      <c r="KAC20" s="99"/>
      <c r="KAD20" s="99"/>
      <c r="KAE20" s="99"/>
      <c r="KAF20" s="99"/>
      <c r="KAG20" s="99"/>
      <c r="KAH20" s="99"/>
      <c r="KAI20" s="99"/>
      <c r="KAJ20" s="99"/>
      <c r="KAK20" s="99"/>
      <c r="KAL20" s="99"/>
      <c r="KAM20" s="99"/>
      <c r="KAN20" s="99"/>
      <c r="KAO20" s="99"/>
      <c r="KAP20" s="99"/>
      <c r="KAQ20" s="99"/>
      <c r="KAR20" s="99"/>
      <c r="KAS20" s="99"/>
      <c r="KAT20" s="99"/>
      <c r="KAU20" s="99"/>
      <c r="KAV20" s="99"/>
      <c r="KAW20" s="99"/>
      <c r="KAX20" s="99"/>
      <c r="KAY20" s="99"/>
      <c r="KAZ20" s="99"/>
      <c r="KBA20" s="99"/>
      <c r="KBB20" s="99"/>
      <c r="KBC20" s="99"/>
      <c r="KBD20" s="99"/>
      <c r="KBE20" s="99"/>
      <c r="KBF20" s="99"/>
      <c r="KBG20" s="99"/>
      <c r="KBH20" s="99"/>
      <c r="KBI20" s="99"/>
      <c r="KBJ20" s="99"/>
      <c r="KBK20" s="99"/>
      <c r="KBL20" s="99"/>
      <c r="KBM20" s="99"/>
      <c r="KBN20" s="99"/>
      <c r="KBO20" s="99"/>
      <c r="KBP20" s="99"/>
      <c r="KBQ20" s="99"/>
      <c r="KBR20" s="99"/>
      <c r="KBS20" s="99"/>
      <c r="KBT20" s="99"/>
      <c r="KBU20" s="99"/>
      <c r="KBV20" s="99"/>
      <c r="KBW20" s="99"/>
      <c r="KBX20" s="99"/>
      <c r="KBY20" s="99"/>
      <c r="KBZ20" s="99"/>
      <c r="KCA20" s="99"/>
      <c r="KCB20" s="99"/>
      <c r="KCC20" s="99"/>
      <c r="KCD20" s="99"/>
      <c r="KCE20" s="99"/>
      <c r="KCF20" s="99"/>
      <c r="KCG20" s="99"/>
      <c r="KCH20" s="99"/>
      <c r="KCI20" s="99"/>
      <c r="KCJ20" s="99"/>
      <c r="KCK20" s="99"/>
      <c r="KCL20" s="99"/>
      <c r="KCM20" s="99"/>
      <c r="KCN20" s="99"/>
      <c r="KCO20" s="99"/>
      <c r="KCP20" s="99"/>
      <c r="KCQ20" s="99"/>
      <c r="KCR20" s="99"/>
      <c r="KCS20" s="99"/>
      <c r="KCT20" s="99"/>
      <c r="KCU20" s="99"/>
      <c r="KCV20" s="99"/>
      <c r="KCW20" s="99"/>
      <c r="KCX20" s="99"/>
      <c r="KCY20" s="99"/>
      <c r="KCZ20" s="99"/>
      <c r="KDA20" s="99"/>
      <c r="KDB20" s="99"/>
      <c r="KDC20" s="99"/>
      <c r="KDD20" s="99"/>
      <c r="KDE20" s="99"/>
      <c r="KDF20" s="99"/>
      <c r="KDG20" s="99"/>
      <c r="KDH20" s="99"/>
      <c r="KDI20" s="99"/>
      <c r="KDJ20" s="99"/>
      <c r="KDK20" s="99"/>
      <c r="KDL20" s="99"/>
      <c r="KDM20" s="99"/>
      <c r="KDN20" s="99"/>
      <c r="KDO20" s="99"/>
      <c r="KDP20" s="99"/>
      <c r="KDQ20" s="99"/>
      <c r="KDR20" s="99"/>
      <c r="KDS20" s="99"/>
      <c r="KDT20" s="99"/>
      <c r="KDU20" s="99"/>
      <c r="KDV20" s="99"/>
      <c r="KDW20" s="99"/>
      <c r="KDX20" s="99"/>
      <c r="KDY20" s="99"/>
      <c r="KDZ20" s="99"/>
      <c r="KEA20" s="99"/>
      <c r="KEB20" s="99"/>
      <c r="KEC20" s="99"/>
      <c r="KED20" s="99"/>
      <c r="KEE20" s="99"/>
      <c r="KEF20" s="99"/>
      <c r="KEG20" s="99"/>
      <c r="KEH20" s="99"/>
      <c r="KEI20" s="99"/>
      <c r="KEJ20" s="99"/>
      <c r="KEK20" s="99"/>
      <c r="KEL20" s="99"/>
      <c r="KEM20" s="99"/>
      <c r="KEN20" s="99"/>
      <c r="KEO20" s="99"/>
      <c r="KEP20" s="99"/>
      <c r="KEQ20" s="99"/>
      <c r="KER20" s="99"/>
      <c r="KES20" s="99"/>
      <c r="KET20" s="99"/>
      <c r="KEU20" s="99"/>
      <c r="KEV20" s="99"/>
      <c r="KEW20" s="99"/>
      <c r="KEX20" s="99"/>
      <c r="KEY20" s="99"/>
      <c r="KEZ20" s="99"/>
      <c r="KFA20" s="99"/>
      <c r="KFB20" s="99"/>
      <c r="KFC20" s="99"/>
      <c r="KFD20" s="99"/>
      <c r="KFE20" s="99"/>
      <c r="KFF20" s="99"/>
      <c r="KFG20" s="99"/>
      <c r="KFH20" s="99"/>
      <c r="KFI20" s="99"/>
      <c r="KFJ20" s="99"/>
      <c r="KFK20" s="99"/>
      <c r="KFL20" s="99"/>
      <c r="KFM20" s="99"/>
      <c r="KFN20" s="99"/>
      <c r="KFO20" s="99"/>
      <c r="KFP20" s="99"/>
      <c r="KFQ20" s="99"/>
      <c r="KFR20" s="99"/>
      <c r="KFS20" s="99"/>
      <c r="KFT20" s="99"/>
      <c r="KFU20" s="99"/>
      <c r="KFV20" s="99"/>
      <c r="KFW20" s="99"/>
      <c r="KFX20" s="99"/>
      <c r="KFY20" s="99"/>
      <c r="KFZ20" s="99"/>
      <c r="KGA20" s="99"/>
      <c r="KGB20" s="99"/>
      <c r="KGC20" s="99"/>
      <c r="KGD20" s="99"/>
      <c r="KGE20" s="99"/>
      <c r="KGF20" s="99"/>
      <c r="KGG20" s="99"/>
      <c r="KGH20" s="99"/>
      <c r="KGI20" s="99"/>
      <c r="KGJ20" s="99"/>
      <c r="KGK20" s="99"/>
      <c r="KGL20" s="99"/>
      <c r="KGM20" s="99"/>
      <c r="KGN20" s="99"/>
      <c r="KGO20" s="99"/>
      <c r="KGP20" s="99"/>
      <c r="KGQ20" s="99"/>
      <c r="KGR20" s="99"/>
      <c r="KGS20" s="99"/>
      <c r="KGT20" s="99"/>
      <c r="KGU20" s="99"/>
      <c r="KGV20" s="99"/>
      <c r="KGW20" s="99"/>
      <c r="KGX20" s="99"/>
      <c r="KGY20" s="99"/>
      <c r="KGZ20" s="99"/>
      <c r="KHA20" s="99"/>
      <c r="KHB20" s="99"/>
      <c r="KHC20" s="99"/>
      <c r="KHD20" s="99"/>
      <c r="KHE20" s="99"/>
      <c r="KHF20" s="99"/>
      <c r="KHG20" s="99"/>
      <c r="KHH20" s="99"/>
      <c r="KHI20" s="99"/>
      <c r="KHJ20" s="99"/>
      <c r="KHK20" s="99"/>
      <c r="KHL20" s="99"/>
      <c r="KHM20" s="99"/>
      <c r="KHN20" s="99"/>
      <c r="KHO20" s="99"/>
      <c r="KHP20" s="99"/>
      <c r="KHQ20" s="99"/>
      <c r="KHR20" s="99"/>
      <c r="KHS20" s="99"/>
      <c r="KHT20" s="99"/>
      <c r="KHU20" s="99"/>
      <c r="KHV20" s="99"/>
      <c r="KHW20" s="99"/>
      <c r="KHX20" s="99"/>
      <c r="KHY20" s="99"/>
      <c r="KHZ20" s="99"/>
      <c r="KIA20" s="99"/>
      <c r="KIB20" s="99"/>
      <c r="KIC20" s="99"/>
      <c r="KID20" s="99"/>
      <c r="KIE20" s="99"/>
      <c r="KIF20" s="99"/>
      <c r="KIG20" s="99"/>
      <c r="KIH20" s="99"/>
      <c r="KII20" s="99"/>
      <c r="KIJ20" s="99"/>
      <c r="KIK20" s="99"/>
      <c r="KIL20" s="99"/>
      <c r="KIM20" s="99"/>
      <c r="KIN20" s="99"/>
      <c r="KIO20" s="99"/>
      <c r="KIP20" s="99"/>
      <c r="KIQ20" s="99"/>
      <c r="KIR20" s="99"/>
      <c r="KIS20" s="99"/>
      <c r="KIT20" s="99"/>
      <c r="KIU20" s="99"/>
      <c r="KIV20" s="99"/>
      <c r="KIW20" s="99"/>
      <c r="KIX20" s="99"/>
      <c r="KIY20" s="99"/>
      <c r="KIZ20" s="99"/>
      <c r="KJA20" s="99"/>
      <c r="KJB20" s="99"/>
      <c r="KJC20" s="99"/>
      <c r="KJD20" s="99"/>
      <c r="KJE20" s="99"/>
      <c r="KJF20" s="99"/>
      <c r="KJG20" s="99"/>
      <c r="KJH20" s="99"/>
      <c r="KJI20" s="99"/>
      <c r="KJJ20" s="99"/>
      <c r="KJK20" s="99"/>
      <c r="KJL20" s="99"/>
      <c r="KJM20" s="99"/>
      <c r="KJN20" s="99"/>
      <c r="KJO20" s="99"/>
      <c r="KJP20" s="99"/>
      <c r="KJQ20" s="99"/>
      <c r="KJR20" s="99"/>
      <c r="KJS20" s="99"/>
      <c r="KJT20" s="99"/>
      <c r="KJU20" s="99"/>
      <c r="KJV20" s="99"/>
      <c r="KJW20" s="99"/>
      <c r="KJX20" s="99"/>
      <c r="KJY20" s="99"/>
      <c r="KJZ20" s="99"/>
      <c r="KKA20" s="99"/>
      <c r="KKB20" s="99"/>
      <c r="KKC20" s="99"/>
      <c r="KKD20" s="99"/>
      <c r="KKE20" s="99"/>
      <c r="KKF20" s="99"/>
      <c r="KKG20" s="99"/>
      <c r="KKH20" s="99"/>
      <c r="KKI20" s="99"/>
      <c r="KKJ20" s="99"/>
      <c r="KKK20" s="99"/>
      <c r="KKL20" s="99"/>
      <c r="KKM20" s="99"/>
      <c r="KKN20" s="99"/>
      <c r="KKO20" s="99"/>
      <c r="KKP20" s="99"/>
      <c r="KKQ20" s="99"/>
      <c r="KKR20" s="99"/>
      <c r="KKS20" s="99"/>
      <c r="KKT20" s="99"/>
      <c r="KKU20" s="99"/>
      <c r="KKV20" s="99"/>
      <c r="KKW20" s="99"/>
      <c r="KKX20" s="99"/>
      <c r="KKY20" s="99"/>
      <c r="KKZ20" s="99"/>
      <c r="KLA20" s="99"/>
      <c r="KLB20" s="99"/>
      <c r="KLC20" s="99"/>
      <c r="KLD20" s="99"/>
      <c r="KLE20" s="99"/>
      <c r="KLF20" s="99"/>
      <c r="KLG20" s="99"/>
      <c r="KLH20" s="99"/>
      <c r="KLI20" s="99"/>
      <c r="KLJ20" s="99"/>
      <c r="KLK20" s="99"/>
      <c r="KLL20" s="99"/>
      <c r="KLM20" s="99"/>
      <c r="KLN20" s="99"/>
      <c r="KLO20" s="99"/>
      <c r="KLP20" s="99"/>
      <c r="KLQ20" s="99"/>
      <c r="KLR20" s="99"/>
      <c r="KLS20" s="99"/>
      <c r="KLT20" s="99"/>
      <c r="KLU20" s="99"/>
      <c r="KLV20" s="99"/>
      <c r="KLW20" s="99"/>
      <c r="KLX20" s="99"/>
      <c r="KLY20" s="99"/>
      <c r="KLZ20" s="99"/>
      <c r="KMA20" s="99"/>
      <c r="KMB20" s="99"/>
      <c r="KMC20" s="99"/>
      <c r="KMD20" s="99"/>
      <c r="KME20" s="99"/>
      <c r="KMF20" s="99"/>
      <c r="KMG20" s="99"/>
      <c r="KMH20" s="99"/>
      <c r="KMI20" s="99"/>
      <c r="KMJ20" s="99"/>
      <c r="KMK20" s="99"/>
      <c r="KML20" s="99"/>
      <c r="KMM20" s="99"/>
      <c r="KMN20" s="99"/>
      <c r="KMO20" s="99"/>
      <c r="KMP20" s="99"/>
      <c r="KMQ20" s="99"/>
      <c r="KMR20" s="99"/>
      <c r="KMS20" s="99"/>
      <c r="KMT20" s="99"/>
      <c r="KMU20" s="99"/>
      <c r="KMV20" s="99"/>
      <c r="KMW20" s="99"/>
      <c r="KMX20" s="99"/>
      <c r="KMY20" s="99"/>
      <c r="KMZ20" s="99"/>
      <c r="KNA20" s="99"/>
      <c r="KNB20" s="99"/>
      <c r="KNC20" s="99"/>
      <c r="KND20" s="99"/>
      <c r="KNE20" s="99"/>
      <c r="KNF20" s="99"/>
      <c r="KNG20" s="99"/>
      <c r="KNH20" s="99"/>
      <c r="KNI20" s="99"/>
      <c r="KNJ20" s="99"/>
      <c r="KNK20" s="99"/>
      <c r="KNL20" s="99"/>
      <c r="KNM20" s="99"/>
      <c r="KNN20" s="99"/>
      <c r="KNO20" s="99"/>
      <c r="KNP20" s="99"/>
      <c r="KNQ20" s="99"/>
      <c r="KNR20" s="99"/>
      <c r="KNS20" s="99"/>
      <c r="KNT20" s="99"/>
      <c r="KNU20" s="99"/>
      <c r="KNV20" s="99"/>
      <c r="KNW20" s="99"/>
      <c r="KNX20" s="99"/>
      <c r="KNY20" s="99"/>
      <c r="KNZ20" s="99"/>
      <c r="KOA20" s="99"/>
      <c r="KOB20" s="99"/>
      <c r="KOC20" s="99"/>
      <c r="KOD20" s="99"/>
      <c r="KOE20" s="99"/>
      <c r="KOF20" s="99"/>
      <c r="KOG20" s="99"/>
      <c r="KOH20" s="99"/>
      <c r="KOI20" s="99"/>
      <c r="KOJ20" s="99"/>
      <c r="KOK20" s="99"/>
      <c r="KOL20" s="99"/>
      <c r="KOM20" s="99"/>
      <c r="KON20" s="99"/>
      <c r="KOO20" s="99"/>
      <c r="KOP20" s="99"/>
      <c r="KOQ20" s="99"/>
      <c r="KOR20" s="99"/>
      <c r="KOS20" s="99"/>
      <c r="KOT20" s="99"/>
      <c r="KOU20" s="99"/>
      <c r="KOV20" s="99"/>
      <c r="KOW20" s="99"/>
      <c r="KOX20" s="99"/>
      <c r="KOY20" s="99"/>
      <c r="KOZ20" s="99"/>
      <c r="KPA20" s="99"/>
      <c r="KPB20" s="99"/>
      <c r="KPC20" s="99"/>
      <c r="KPD20" s="99"/>
      <c r="KPE20" s="99"/>
      <c r="KPF20" s="99"/>
      <c r="KPG20" s="99"/>
      <c r="KPH20" s="99"/>
      <c r="KPI20" s="99"/>
      <c r="KPJ20" s="99"/>
      <c r="KPK20" s="99"/>
      <c r="KPL20" s="99"/>
      <c r="KPM20" s="99"/>
      <c r="KPN20" s="99"/>
      <c r="KPO20" s="99"/>
      <c r="KPP20" s="99"/>
      <c r="KPQ20" s="99"/>
      <c r="KPR20" s="99"/>
      <c r="KPS20" s="99"/>
      <c r="KPT20" s="99"/>
      <c r="KPU20" s="99"/>
      <c r="KPV20" s="99"/>
      <c r="KPW20" s="99"/>
      <c r="KPX20" s="99"/>
      <c r="KPY20" s="99"/>
      <c r="KPZ20" s="99"/>
      <c r="KQA20" s="99"/>
      <c r="KQB20" s="99"/>
      <c r="KQC20" s="99"/>
      <c r="KQD20" s="99"/>
      <c r="KQE20" s="99"/>
      <c r="KQF20" s="99"/>
      <c r="KQG20" s="99"/>
      <c r="KQH20" s="99"/>
      <c r="KQI20" s="99"/>
      <c r="KQJ20" s="99"/>
      <c r="KQK20" s="99"/>
      <c r="KQL20" s="99"/>
      <c r="KQM20" s="99"/>
      <c r="KQN20" s="99"/>
      <c r="KQO20" s="99"/>
      <c r="KQP20" s="99"/>
      <c r="KQQ20" s="99"/>
      <c r="KQR20" s="99"/>
      <c r="KQS20" s="99"/>
      <c r="KQT20" s="99"/>
      <c r="KQU20" s="99"/>
      <c r="KQV20" s="99"/>
      <c r="KQW20" s="99"/>
      <c r="KQX20" s="99"/>
      <c r="KQY20" s="99"/>
      <c r="KQZ20" s="99"/>
      <c r="KRA20" s="99"/>
      <c r="KRB20" s="99"/>
      <c r="KRC20" s="99"/>
      <c r="KRD20" s="99"/>
      <c r="KRE20" s="99"/>
      <c r="KRF20" s="99"/>
      <c r="KRG20" s="99"/>
      <c r="KRH20" s="99"/>
      <c r="KRI20" s="99"/>
      <c r="KRJ20" s="99"/>
      <c r="KRK20" s="99"/>
      <c r="KRL20" s="99"/>
      <c r="KRM20" s="99"/>
      <c r="KRN20" s="99"/>
      <c r="KRO20" s="99"/>
      <c r="KRP20" s="99"/>
      <c r="KRQ20" s="99"/>
      <c r="KRR20" s="99"/>
      <c r="KRS20" s="99"/>
      <c r="KRT20" s="99"/>
      <c r="KRU20" s="99"/>
      <c r="KRV20" s="99"/>
      <c r="KRW20" s="99"/>
      <c r="KRX20" s="99"/>
      <c r="KRY20" s="99"/>
      <c r="KRZ20" s="99"/>
      <c r="KSA20" s="99"/>
      <c r="KSB20" s="99"/>
      <c r="KSC20" s="99"/>
      <c r="KSD20" s="99"/>
      <c r="KSE20" s="99"/>
      <c r="KSF20" s="99"/>
      <c r="KSG20" s="99"/>
      <c r="KSH20" s="99"/>
      <c r="KSI20" s="99"/>
      <c r="KSJ20" s="99"/>
      <c r="KSK20" s="99"/>
      <c r="KSL20" s="99"/>
      <c r="KSM20" s="99"/>
      <c r="KSN20" s="99"/>
      <c r="KSO20" s="99"/>
      <c r="KSP20" s="99"/>
      <c r="KSQ20" s="99"/>
      <c r="KSR20" s="99"/>
      <c r="KSS20" s="99"/>
      <c r="KST20" s="99"/>
      <c r="KSU20" s="99"/>
      <c r="KSV20" s="99"/>
      <c r="KSW20" s="99"/>
      <c r="KSX20" s="99"/>
      <c r="KSY20" s="99"/>
      <c r="KSZ20" s="99"/>
      <c r="KTA20" s="99"/>
      <c r="KTB20" s="99"/>
      <c r="KTC20" s="99"/>
      <c r="KTD20" s="99"/>
      <c r="KTE20" s="99"/>
      <c r="KTF20" s="99"/>
      <c r="KTG20" s="99"/>
      <c r="KTH20" s="99"/>
      <c r="KTI20" s="99"/>
      <c r="KTJ20" s="99"/>
      <c r="KTK20" s="99"/>
      <c r="KTL20" s="99"/>
      <c r="KTM20" s="99"/>
      <c r="KTN20" s="99"/>
      <c r="KTO20" s="99"/>
      <c r="KTP20" s="99"/>
      <c r="KTQ20" s="99"/>
      <c r="KTR20" s="99"/>
      <c r="KTS20" s="99"/>
      <c r="KTT20" s="99"/>
      <c r="KTU20" s="99"/>
      <c r="KTV20" s="99"/>
      <c r="KTW20" s="99"/>
      <c r="KTX20" s="99"/>
      <c r="KTY20" s="99"/>
      <c r="KTZ20" s="99"/>
      <c r="KUA20" s="99"/>
      <c r="KUB20" s="99"/>
      <c r="KUC20" s="99"/>
      <c r="KUD20" s="99"/>
      <c r="KUE20" s="99"/>
      <c r="KUF20" s="99"/>
      <c r="KUG20" s="99"/>
      <c r="KUH20" s="99"/>
      <c r="KUI20" s="99"/>
      <c r="KUJ20" s="99"/>
      <c r="KUK20" s="99"/>
      <c r="KUL20" s="99"/>
      <c r="KUM20" s="99"/>
      <c r="KUN20" s="99"/>
      <c r="KUO20" s="99"/>
      <c r="KUP20" s="99"/>
      <c r="KUQ20" s="99"/>
      <c r="KUR20" s="99"/>
      <c r="KUS20" s="99"/>
      <c r="KUT20" s="99"/>
      <c r="KUU20" s="99"/>
      <c r="KUV20" s="99"/>
      <c r="KUW20" s="99"/>
      <c r="KUX20" s="99"/>
      <c r="KUY20" s="99"/>
      <c r="KUZ20" s="99"/>
      <c r="KVA20" s="99"/>
      <c r="KVB20" s="99"/>
      <c r="KVC20" s="99"/>
      <c r="KVD20" s="99"/>
      <c r="KVE20" s="99"/>
      <c r="KVF20" s="99"/>
      <c r="KVG20" s="99"/>
      <c r="KVH20" s="99"/>
      <c r="KVI20" s="99"/>
      <c r="KVJ20" s="99"/>
      <c r="KVK20" s="99"/>
      <c r="KVL20" s="99"/>
      <c r="KVM20" s="99"/>
      <c r="KVN20" s="99"/>
      <c r="KVO20" s="99"/>
      <c r="KVP20" s="99"/>
      <c r="KVQ20" s="99"/>
      <c r="KVR20" s="99"/>
      <c r="KVS20" s="99"/>
      <c r="KVT20" s="99"/>
      <c r="KVU20" s="99"/>
      <c r="KVV20" s="99"/>
      <c r="KVW20" s="99"/>
      <c r="KVX20" s="99"/>
      <c r="KVY20" s="99"/>
      <c r="KVZ20" s="99"/>
      <c r="KWA20" s="99"/>
      <c r="KWB20" s="99"/>
      <c r="KWC20" s="99"/>
      <c r="KWD20" s="99"/>
      <c r="KWE20" s="99"/>
      <c r="KWF20" s="99"/>
      <c r="KWG20" s="99"/>
      <c r="KWH20" s="99"/>
      <c r="KWI20" s="99"/>
      <c r="KWJ20" s="99"/>
      <c r="KWK20" s="99"/>
      <c r="KWL20" s="99"/>
      <c r="KWM20" s="99"/>
      <c r="KWN20" s="99"/>
      <c r="KWO20" s="99"/>
      <c r="KWP20" s="99"/>
      <c r="KWQ20" s="99"/>
      <c r="KWR20" s="99"/>
      <c r="KWS20" s="99"/>
      <c r="KWT20" s="99"/>
      <c r="KWU20" s="99"/>
      <c r="KWV20" s="99"/>
      <c r="KWW20" s="99"/>
      <c r="KWX20" s="99"/>
      <c r="KWY20" s="99"/>
      <c r="KWZ20" s="99"/>
      <c r="KXA20" s="99"/>
      <c r="KXB20" s="99"/>
      <c r="KXC20" s="99"/>
      <c r="KXD20" s="99"/>
      <c r="KXE20" s="99"/>
      <c r="KXF20" s="99"/>
      <c r="KXG20" s="99"/>
      <c r="KXH20" s="99"/>
      <c r="KXI20" s="99"/>
      <c r="KXJ20" s="99"/>
      <c r="KXK20" s="99"/>
      <c r="KXL20" s="99"/>
      <c r="KXM20" s="99"/>
      <c r="KXN20" s="99"/>
      <c r="KXO20" s="99"/>
      <c r="KXP20" s="99"/>
      <c r="KXQ20" s="99"/>
      <c r="KXR20" s="99"/>
      <c r="KXS20" s="99"/>
      <c r="KXT20" s="99"/>
      <c r="KXU20" s="99"/>
      <c r="KXV20" s="99"/>
      <c r="KXW20" s="99"/>
      <c r="KXX20" s="99"/>
      <c r="KXY20" s="99"/>
      <c r="KXZ20" s="99"/>
      <c r="KYA20" s="99"/>
      <c r="KYB20" s="99"/>
      <c r="KYC20" s="99"/>
      <c r="KYD20" s="99"/>
      <c r="KYE20" s="99"/>
      <c r="KYF20" s="99"/>
      <c r="KYG20" s="99"/>
      <c r="KYH20" s="99"/>
      <c r="KYI20" s="99"/>
      <c r="KYJ20" s="99"/>
      <c r="KYK20" s="99"/>
      <c r="KYL20" s="99"/>
      <c r="KYM20" s="99"/>
      <c r="KYN20" s="99"/>
      <c r="KYO20" s="99"/>
      <c r="KYP20" s="99"/>
      <c r="KYQ20" s="99"/>
      <c r="KYR20" s="99"/>
      <c r="KYS20" s="99"/>
      <c r="KYT20" s="99"/>
      <c r="KYU20" s="99"/>
      <c r="KYV20" s="99"/>
      <c r="KYW20" s="99"/>
      <c r="KYX20" s="99"/>
      <c r="KYY20" s="99"/>
      <c r="KYZ20" s="99"/>
      <c r="KZA20" s="99"/>
      <c r="KZB20" s="99"/>
      <c r="KZC20" s="99"/>
      <c r="KZD20" s="99"/>
      <c r="KZE20" s="99"/>
      <c r="KZF20" s="99"/>
      <c r="KZG20" s="99"/>
      <c r="KZH20" s="99"/>
      <c r="KZI20" s="99"/>
      <c r="KZJ20" s="99"/>
      <c r="KZK20" s="99"/>
      <c r="KZL20" s="99"/>
      <c r="KZM20" s="99"/>
      <c r="KZN20" s="99"/>
      <c r="KZO20" s="99"/>
      <c r="KZP20" s="99"/>
      <c r="KZQ20" s="99"/>
      <c r="KZR20" s="99"/>
      <c r="KZS20" s="99"/>
      <c r="KZT20" s="99"/>
      <c r="KZU20" s="99"/>
      <c r="KZV20" s="99"/>
      <c r="KZW20" s="99"/>
      <c r="KZX20" s="99"/>
      <c r="KZY20" s="99"/>
      <c r="KZZ20" s="99"/>
      <c r="LAA20" s="99"/>
      <c r="LAB20" s="99"/>
      <c r="LAC20" s="99"/>
      <c r="LAD20" s="99"/>
      <c r="LAE20" s="99"/>
      <c r="LAF20" s="99"/>
      <c r="LAG20" s="99"/>
      <c r="LAH20" s="99"/>
      <c r="LAI20" s="99"/>
      <c r="LAJ20" s="99"/>
      <c r="LAK20" s="99"/>
      <c r="LAL20" s="99"/>
      <c r="LAM20" s="99"/>
      <c r="LAN20" s="99"/>
      <c r="LAO20" s="99"/>
      <c r="LAP20" s="99"/>
      <c r="LAQ20" s="99"/>
      <c r="LAR20" s="99"/>
      <c r="LAS20" s="99"/>
      <c r="LAT20" s="99"/>
      <c r="LAU20" s="99"/>
      <c r="LAV20" s="99"/>
      <c r="LAW20" s="99"/>
      <c r="LAX20" s="99"/>
      <c r="LAY20" s="99"/>
      <c r="LAZ20" s="99"/>
      <c r="LBA20" s="99"/>
      <c r="LBB20" s="99"/>
      <c r="LBC20" s="99"/>
      <c r="LBD20" s="99"/>
      <c r="LBE20" s="99"/>
      <c r="LBF20" s="99"/>
      <c r="LBG20" s="99"/>
      <c r="LBH20" s="99"/>
      <c r="LBI20" s="99"/>
      <c r="LBJ20" s="99"/>
      <c r="LBK20" s="99"/>
      <c r="LBL20" s="99"/>
      <c r="LBM20" s="99"/>
      <c r="LBN20" s="99"/>
      <c r="LBO20" s="99"/>
      <c r="LBP20" s="99"/>
      <c r="LBQ20" s="99"/>
      <c r="LBR20" s="99"/>
      <c r="LBS20" s="99"/>
      <c r="LBT20" s="99"/>
      <c r="LBU20" s="99"/>
      <c r="LBV20" s="99"/>
      <c r="LBW20" s="99"/>
      <c r="LBX20" s="99"/>
      <c r="LBY20" s="99"/>
      <c r="LBZ20" s="99"/>
      <c r="LCA20" s="99"/>
      <c r="LCB20" s="99"/>
      <c r="LCC20" s="99"/>
      <c r="LCD20" s="99"/>
      <c r="LCE20" s="99"/>
      <c r="LCF20" s="99"/>
      <c r="LCG20" s="99"/>
      <c r="LCH20" s="99"/>
      <c r="LCI20" s="99"/>
      <c r="LCJ20" s="99"/>
      <c r="LCK20" s="99"/>
      <c r="LCL20" s="99"/>
      <c r="LCM20" s="99"/>
      <c r="LCN20" s="99"/>
      <c r="LCO20" s="99"/>
      <c r="LCP20" s="99"/>
      <c r="LCQ20" s="99"/>
      <c r="LCR20" s="99"/>
      <c r="LCS20" s="99"/>
      <c r="LCT20" s="99"/>
      <c r="LCU20" s="99"/>
      <c r="LCV20" s="99"/>
      <c r="LCW20" s="99"/>
      <c r="LCX20" s="99"/>
      <c r="LCY20" s="99"/>
      <c r="LCZ20" s="99"/>
      <c r="LDA20" s="99"/>
      <c r="LDB20" s="99"/>
      <c r="LDC20" s="99"/>
      <c r="LDD20" s="99"/>
      <c r="LDE20" s="99"/>
      <c r="LDF20" s="99"/>
      <c r="LDG20" s="99"/>
      <c r="LDH20" s="99"/>
      <c r="LDI20" s="99"/>
      <c r="LDJ20" s="99"/>
      <c r="LDK20" s="99"/>
      <c r="LDL20" s="99"/>
      <c r="LDM20" s="99"/>
      <c r="LDN20" s="99"/>
      <c r="LDO20" s="99"/>
      <c r="LDP20" s="99"/>
      <c r="LDQ20" s="99"/>
      <c r="LDR20" s="99"/>
      <c r="LDS20" s="99"/>
      <c r="LDT20" s="99"/>
      <c r="LDU20" s="99"/>
      <c r="LDV20" s="99"/>
      <c r="LDW20" s="99"/>
      <c r="LDX20" s="99"/>
      <c r="LDY20" s="99"/>
      <c r="LDZ20" s="99"/>
      <c r="LEA20" s="99"/>
      <c r="LEB20" s="99"/>
      <c r="LEC20" s="99"/>
      <c r="LED20" s="99"/>
      <c r="LEE20" s="99"/>
      <c r="LEF20" s="99"/>
      <c r="LEG20" s="99"/>
      <c r="LEH20" s="99"/>
      <c r="LEI20" s="99"/>
      <c r="LEJ20" s="99"/>
      <c r="LEK20" s="99"/>
      <c r="LEL20" s="99"/>
      <c r="LEM20" s="99"/>
      <c r="LEN20" s="99"/>
      <c r="LEO20" s="99"/>
      <c r="LEP20" s="99"/>
      <c r="LEQ20" s="99"/>
      <c r="LER20" s="99"/>
      <c r="LES20" s="99"/>
      <c r="LET20" s="99"/>
      <c r="LEU20" s="99"/>
      <c r="LEV20" s="99"/>
      <c r="LEW20" s="99"/>
      <c r="LEX20" s="99"/>
      <c r="LEY20" s="99"/>
      <c r="LEZ20" s="99"/>
      <c r="LFA20" s="99"/>
      <c r="LFB20" s="99"/>
      <c r="LFC20" s="99"/>
      <c r="LFD20" s="99"/>
      <c r="LFE20" s="99"/>
      <c r="LFF20" s="99"/>
      <c r="LFG20" s="99"/>
      <c r="LFH20" s="99"/>
      <c r="LFI20" s="99"/>
      <c r="LFJ20" s="99"/>
      <c r="LFK20" s="99"/>
      <c r="LFL20" s="99"/>
      <c r="LFM20" s="99"/>
      <c r="LFN20" s="99"/>
      <c r="LFO20" s="99"/>
      <c r="LFP20" s="99"/>
      <c r="LFQ20" s="99"/>
      <c r="LFR20" s="99"/>
      <c r="LFS20" s="99"/>
      <c r="LFT20" s="99"/>
      <c r="LFU20" s="99"/>
      <c r="LFV20" s="99"/>
      <c r="LFW20" s="99"/>
      <c r="LFX20" s="99"/>
      <c r="LFY20" s="99"/>
      <c r="LFZ20" s="99"/>
      <c r="LGA20" s="99"/>
      <c r="LGB20" s="99"/>
      <c r="LGC20" s="99"/>
      <c r="LGD20" s="99"/>
      <c r="LGE20" s="99"/>
      <c r="LGF20" s="99"/>
      <c r="LGG20" s="99"/>
      <c r="LGH20" s="99"/>
      <c r="LGI20" s="99"/>
      <c r="LGJ20" s="99"/>
      <c r="LGK20" s="99"/>
      <c r="LGL20" s="99"/>
      <c r="LGM20" s="99"/>
      <c r="LGN20" s="99"/>
      <c r="LGO20" s="99"/>
      <c r="LGP20" s="99"/>
      <c r="LGQ20" s="99"/>
      <c r="LGR20" s="99"/>
      <c r="LGS20" s="99"/>
      <c r="LGT20" s="99"/>
      <c r="LGU20" s="99"/>
      <c r="LGV20" s="99"/>
      <c r="LGW20" s="99"/>
      <c r="LGX20" s="99"/>
      <c r="LGY20" s="99"/>
      <c r="LGZ20" s="99"/>
      <c r="LHA20" s="99"/>
      <c r="LHB20" s="99"/>
      <c r="LHC20" s="99"/>
      <c r="LHD20" s="99"/>
      <c r="LHE20" s="99"/>
      <c r="LHF20" s="99"/>
      <c r="LHG20" s="99"/>
      <c r="LHH20" s="99"/>
      <c r="LHI20" s="99"/>
      <c r="LHJ20" s="99"/>
      <c r="LHK20" s="99"/>
      <c r="LHL20" s="99"/>
      <c r="LHM20" s="99"/>
      <c r="LHN20" s="99"/>
      <c r="LHO20" s="99"/>
      <c r="LHP20" s="99"/>
      <c r="LHQ20" s="99"/>
      <c r="LHR20" s="99"/>
      <c r="LHS20" s="99"/>
      <c r="LHT20" s="99"/>
      <c r="LHU20" s="99"/>
      <c r="LHV20" s="99"/>
      <c r="LHW20" s="99"/>
      <c r="LHX20" s="99"/>
      <c r="LHY20" s="99"/>
      <c r="LHZ20" s="99"/>
      <c r="LIA20" s="99"/>
      <c r="LIB20" s="99"/>
      <c r="LIC20" s="99"/>
      <c r="LID20" s="99"/>
      <c r="LIE20" s="99"/>
      <c r="LIF20" s="99"/>
      <c r="LIG20" s="99"/>
      <c r="LIH20" s="99"/>
      <c r="LII20" s="99"/>
      <c r="LIJ20" s="99"/>
      <c r="LIK20" s="99"/>
      <c r="LIL20" s="99"/>
      <c r="LIM20" s="99"/>
      <c r="LIN20" s="99"/>
      <c r="LIO20" s="99"/>
      <c r="LIP20" s="99"/>
      <c r="LIQ20" s="99"/>
      <c r="LIR20" s="99"/>
      <c r="LIS20" s="99"/>
      <c r="LIT20" s="99"/>
      <c r="LIU20" s="99"/>
      <c r="LIV20" s="99"/>
      <c r="LIW20" s="99"/>
      <c r="LIX20" s="99"/>
      <c r="LIY20" s="99"/>
      <c r="LIZ20" s="99"/>
      <c r="LJA20" s="99"/>
      <c r="LJB20" s="99"/>
      <c r="LJC20" s="99"/>
      <c r="LJD20" s="99"/>
      <c r="LJE20" s="99"/>
      <c r="LJF20" s="99"/>
      <c r="LJG20" s="99"/>
      <c r="LJH20" s="99"/>
      <c r="LJI20" s="99"/>
      <c r="LJJ20" s="99"/>
      <c r="LJK20" s="99"/>
      <c r="LJL20" s="99"/>
      <c r="LJM20" s="99"/>
      <c r="LJN20" s="99"/>
      <c r="LJO20" s="99"/>
      <c r="LJP20" s="99"/>
      <c r="LJQ20" s="99"/>
      <c r="LJR20" s="99"/>
      <c r="LJS20" s="99"/>
      <c r="LJT20" s="99"/>
      <c r="LJU20" s="99"/>
      <c r="LJV20" s="99"/>
      <c r="LJW20" s="99"/>
      <c r="LJX20" s="99"/>
      <c r="LJY20" s="99"/>
      <c r="LJZ20" s="99"/>
      <c r="LKA20" s="99"/>
      <c r="LKB20" s="99"/>
      <c r="LKC20" s="99"/>
      <c r="LKD20" s="99"/>
      <c r="LKE20" s="99"/>
      <c r="LKF20" s="99"/>
      <c r="LKG20" s="99"/>
      <c r="LKH20" s="99"/>
      <c r="LKI20" s="99"/>
      <c r="LKJ20" s="99"/>
      <c r="LKK20" s="99"/>
      <c r="LKL20" s="99"/>
      <c r="LKM20" s="99"/>
      <c r="LKN20" s="99"/>
      <c r="LKO20" s="99"/>
      <c r="LKP20" s="99"/>
      <c r="LKQ20" s="99"/>
      <c r="LKR20" s="99"/>
      <c r="LKS20" s="99"/>
      <c r="LKT20" s="99"/>
      <c r="LKU20" s="99"/>
      <c r="LKV20" s="99"/>
      <c r="LKW20" s="99"/>
      <c r="LKX20" s="99"/>
      <c r="LKY20" s="99"/>
      <c r="LKZ20" s="99"/>
      <c r="LLA20" s="99"/>
      <c r="LLB20" s="99"/>
      <c r="LLC20" s="99"/>
      <c r="LLD20" s="99"/>
      <c r="LLE20" s="99"/>
      <c r="LLF20" s="99"/>
      <c r="LLG20" s="99"/>
      <c r="LLH20" s="99"/>
      <c r="LLI20" s="99"/>
      <c r="LLJ20" s="99"/>
      <c r="LLK20" s="99"/>
      <c r="LLL20" s="99"/>
      <c r="LLM20" s="99"/>
      <c r="LLN20" s="99"/>
      <c r="LLO20" s="99"/>
      <c r="LLP20" s="99"/>
      <c r="LLQ20" s="99"/>
      <c r="LLR20" s="99"/>
      <c r="LLS20" s="99"/>
      <c r="LLT20" s="99"/>
      <c r="LLU20" s="99"/>
      <c r="LLV20" s="99"/>
      <c r="LLW20" s="99"/>
      <c r="LLX20" s="99"/>
      <c r="LLY20" s="99"/>
      <c r="LLZ20" s="99"/>
      <c r="LMA20" s="99"/>
      <c r="LMB20" s="99"/>
      <c r="LMC20" s="99"/>
      <c r="LMD20" s="99"/>
      <c r="LME20" s="99"/>
      <c r="LMF20" s="99"/>
      <c r="LMG20" s="99"/>
      <c r="LMH20" s="99"/>
      <c r="LMI20" s="99"/>
      <c r="LMJ20" s="99"/>
      <c r="LMK20" s="99"/>
      <c r="LML20" s="99"/>
      <c r="LMM20" s="99"/>
      <c r="LMN20" s="99"/>
      <c r="LMO20" s="99"/>
      <c r="LMP20" s="99"/>
      <c r="LMQ20" s="99"/>
      <c r="LMR20" s="99"/>
      <c r="LMS20" s="99"/>
      <c r="LMT20" s="99"/>
      <c r="LMU20" s="99"/>
      <c r="LMV20" s="99"/>
      <c r="LMW20" s="99"/>
      <c r="LMX20" s="99"/>
      <c r="LMY20" s="99"/>
      <c r="LMZ20" s="99"/>
      <c r="LNA20" s="99"/>
      <c r="LNB20" s="99"/>
      <c r="LNC20" s="99"/>
      <c r="LND20" s="99"/>
      <c r="LNE20" s="99"/>
      <c r="LNF20" s="99"/>
      <c r="LNG20" s="99"/>
      <c r="LNH20" s="99"/>
      <c r="LNI20" s="99"/>
      <c r="LNJ20" s="99"/>
      <c r="LNK20" s="99"/>
      <c r="LNL20" s="99"/>
      <c r="LNM20" s="99"/>
      <c r="LNN20" s="99"/>
      <c r="LNO20" s="99"/>
      <c r="LNP20" s="99"/>
      <c r="LNQ20" s="99"/>
      <c r="LNR20" s="99"/>
      <c r="LNS20" s="99"/>
      <c r="LNT20" s="99"/>
      <c r="LNU20" s="99"/>
      <c r="LNV20" s="99"/>
      <c r="LNW20" s="99"/>
      <c r="LNX20" s="99"/>
      <c r="LNY20" s="99"/>
      <c r="LNZ20" s="99"/>
      <c r="LOA20" s="99"/>
      <c r="LOB20" s="99"/>
      <c r="LOC20" s="99"/>
      <c r="LOD20" s="99"/>
      <c r="LOE20" s="99"/>
      <c r="LOF20" s="99"/>
      <c r="LOG20" s="99"/>
      <c r="LOH20" s="99"/>
      <c r="LOI20" s="99"/>
      <c r="LOJ20" s="99"/>
      <c r="LOK20" s="99"/>
      <c r="LOL20" s="99"/>
      <c r="LOM20" s="99"/>
      <c r="LON20" s="99"/>
      <c r="LOO20" s="99"/>
      <c r="LOP20" s="99"/>
      <c r="LOQ20" s="99"/>
      <c r="LOR20" s="99"/>
      <c r="LOS20" s="99"/>
      <c r="LOT20" s="99"/>
      <c r="LOU20" s="99"/>
      <c r="LOV20" s="99"/>
      <c r="LOW20" s="99"/>
      <c r="LOX20" s="99"/>
      <c r="LOY20" s="99"/>
      <c r="LOZ20" s="99"/>
      <c r="LPA20" s="99"/>
      <c r="LPB20" s="99"/>
      <c r="LPC20" s="99"/>
      <c r="LPD20" s="99"/>
      <c r="LPE20" s="99"/>
      <c r="LPF20" s="99"/>
      <c r="LPG20" s="99"/>
      <c r="LPH20" s="99"/>
      <c r="LPI20" s="99"/>
      <c r="LPJ20" s="99"/>
      <c r="LPK20" s="99"/>
      <c r="LPL20" s="99"/>
      <c r="LPM20" s="99"/>
      <c r="LPN20" s="99"/>
      <c r="LPO20" s="99"/>
      <c r="LPP20" s="99"/>
      <c r="LPQ20" s="99"/>
      <c r="LPR20" s="99"/>
      <c r="LPS20" s="99"/>
      <c r="LPT20" s="99"/>
      <c r="LPU20" s="99"/>
      <c r="LPV20" s="99"/>
      <c r="LPW20" s="99"/>
      <c r="LPX20" s="99"/>
      <c r="LPY20" s="99"/>
      <c r="LPZ20" s="99"/>
      <c r="LQA20" s="99"/>
      <c r="LQB20" s="99"/>
      <c r="LQC20" s="99"/>
      <c r="LQD20" s="99"/>
      <c r="LQE20" s="99"/>
      <c r="LQF20" s="99"/>
      <c r="LQG20" s="99"/>
      <c r="LQH20" s="99"/>
      <c r="LQI20" s="99"/>
      <c r="LQJ20" s="99"/>
      <c r="LQK20" s="99"/>
      <c r="LQL20" s="99"/>
      <c r="LQM20" s="99"/>
      <c r="LQN20" s="99"/>
      <c r="LQO20" s="99"/>
      <c r="LQP20" s="99"/>
      <c r="LQQ20" s="99"/>
      <c r="LQR20" s="99"/>
      <c r="LQS20" s="99"/>
      <c r="LQT20" s="99"/>
      <c r="LQU20" s="99"/>
      <c r="LQV20" s="99"/>
      <c r="LQW20" s="99"/>
      <c r="LQX20" s="99"/>
      <c r="LQY20" s="99"/>
      <c r="LQZ20" s="99"/>
      <c r="LRA20" s="99"/>
      <c r="LRB20" s="99"/>
      <c r="LRC20" s="99"/>
      <c r="LRD20" s="99"/>
      <c r="LRE20" s="99"/>
      <c r="LRF20" s="99"/>
      <c r="LRG20" s="99"/>
      <c r="LRH20" s="99"/>
      <c r="LRI20" s="99"/>
      <c r="LRJ20" s="99"/>
      <c r="LRK20" s="99"/>
      <c r="LRL20" s="99"/>
      <c r="LRM20" s="99"/>
      <c r="LRN20" s="99"/>
      <c r="LRO20" s="99"/>
      <c r="LRP20" s="99"/>
      <c r="LRQ20" s="99"/>
      <c r="LRR20" s="99"/>
      <c r="LRS20" s="99"/>
      <c r="LRT20" s="99"/>
      <c r="LRU20" s="99"/>
      <c r="LRV20" s="99"/>
      <c r="LRW20" s="99"/>
      <c r="LRX20" s="99"/>
      <c r="LRY20" s="99"/>
      <c r="LRZ20" s="99"/>
      <c r="LSA20" s="99"/>
      <c r="LSB20" s="99"/>
      <c r="LSC20" s="99"/>
      <c r="LSD20" s="99"/>
      <c r="LSE20" s="99"/>
      <c r="LSF20" s="99"/>
      <c r="LSG20" s="99"/>
      <c r="LSH20" s="99"/>
      <c r="LSI20" s="99"/>
      <c r="LSJ20" s="99"/>
      <c r="LSK20" s="99"/>
      <c r="LSL20" s="99"/>
      <c r="LSM20" s="99"/>
      <c r="LSN20" s="99"/>
      <c r="LSO20" s="99"/>
      <c r="LSP20" s="99"/>
      <c r="LSQ20" s="99"/>
      <c r="LSR20" s="99"/>
      <c r="LSS20" s="99"/>
      <c r="LST20" s="99"/>
      <c r="LSU20" s="99"/>
      <c r="LSV20" s="99"/>
      <c r="LSW20" s="99"/>
      <c r="LSX20" s="99"/>
      <c r="LSY20" s="99"/>
      <c r="LSZ20" s="99"/>
      <c r="LTA20" s="99"/>
      <c r="LTB20" s="99"/>
      <c r="LTC20" s="99"/>
      <c r="LTD20" s="99"/>
      <c r="LTE20" s="99"/>
      <c r="LTF20" s="99"/>
      <c r="LTG20" s="99"/>
      <c r="LTH20" s="99"/>
      <c r="LTI20" s="99"/>
      <c r="LTJ20" s="99"/>
      <c r="LTK20" s="99"/>
      <c r="LTL20" s="99"/>
      <c r="LTM20" s="99"/>
      <c r="LTN20" s="99"/>
      <c r="LTO20" s="99"/>
      <c r="LTP20" s="99"/>
      <c r="LTQ20" s="99"/>
      <c r="LTR20" s="99"/>
      <c r="LTS20" s="99"/>
      <c r="LTT20" s="99"/>
      <c r="LTU20" s="99"/>
      <c r="LTV20" s="99"/>
      <c r="LTW20" s="99"/>
      <c r="LTX20" s="99"/>
      <c r="LTY20" s="99"/>
      <c r="LTZ20" s="99"/>
      <c r="LUA20" s="99"/>
      <c r="LUB20" s="99"/>
      <c r="LUC20" s="99"/>
      <c r="LUD20" s="99"/>
      <c r="LUE20" s="99"/>
      <c r="LUF20" s="99"/>
      <c r="LUG20" s="99"/>
      <c r="LUH20" s="99"/>
      <c r="LUI20" s="99"/>
      <c r="LUJ20" s="99"/>
      <c r="LUK20" s="99"/>
      <c r="LUL20" s="99"/>
      <c r="LUM20" s="99"/>
      <c r="LUN20" s="99"/>
      <c r="LUO20" s="99"/>
      <c r="LUP20" s="99"/>
      <c r="LUQ20" s="99"/>
      <c r="LUR20" s="99"/>
      <c r="LUS20" s="99"/>
      <c r="LUT20" s="99"/>
      <c r="LUU20" s="99"/>
      <c r="LUV20" s="99"/>
      <c r="LUW20" s="99"/>
      <c r="LUX20" s="99"/>
      <c r="LUY20" s="99"/>
      <c r="LUZ20" s="99"/>
      <c r="LVA20" s="99"/>
      <c r="LVB20" s="99"/>
      <c r="LVC20" s="99"/>
      <c r="LVD20" s="99"/>
      <c r="LVE20" s="99"/>
      <c r="LVF20" s="99"/>
      <c r="LVG20" s="99"/>
      <c r="LVH20" s="99"/>
      <c r="LVI20" s="99"/>
      <c r="LVJ20" s="99"/>
      <c r="LVK20" s="99"/>
      <c r="LVL20" s="99"/>
      <c r="LVM20" s="99"/>
      <c r="LVN20" s="99"/>
      <c r="LVO20" s="99"/>
      <c r="LVP20" s="99"/>
      <c r="LVQ20" s="99"/>
      <c r="LVR20" s="99"/>
      <c r="LVS20" s="99"/>
      <c r="LVT20" s="99"/>
      <c r="LVU20" s="99"/>
      <c r="LVV20" s="99"/>
      <c r="LVW20" s="99"/>
      <c r="LVX20" s="99"/>
      <c r="LVY20" s="99"/>
      <c r="LVZ20" s="99"/>
      <c r="LWA20" s="99"/>
      <c r="LWB20" s="99"/>
      <c r="LWC20" s="99"/>
      <c r="LWD20" s="99"/>
      <c r="LWE20" s="99"/>
      <c r="LWF20" s="99"/>
      <c r="LWG20" s="99"/>
      <c r="LWH20" s="99"/>
      <c r="LWI20" s="99"/>
      <c r="LWJ20" s="99"/>
      <c r="LWK20" s="99"/>
      <c r="LWL20" s="99"/>
      <c r="LWM20" s="99"/>
      <c r="LWN20" s="99"/>
      <c r="LWO20" s="99"/>
      <c r="LWP20" s="99"/>
      <c r="LWQ20" s="99"/>
      <c r="LWR20" s="99"/>
      <c r="LWS20" s="99"/>
      <c r="LWT20" s="99"/>
      <c r="LWU20" s="99"/>
      <c r="LWV20" s="99"/>
      <c r="LWW20" s="99"/>
      <c r="LWX20" s="99"/>
      <c r="LWY20" s="99"/>
      <c r="LWZ20" s="99"/>
      <c r="LXA20" s="99"/>
      <c r="LXB20" s="99"/>
      <c r="LXC20" s="99"/>
      <c r="LXD20" s="99"/>
      <c r="LXE20" s="99"/>
      <c r="LXF20" s="99"/>
      <c r="LXG20" s="99"/>
      <c r="LXH20" s="99"/>
      <c r="LXI20" s="99"/>
      <c r="LXJ20" s="99"/>
      <c r="LXK20" s="99"/>
      <c r="LXL20" s="99"/>
      <c r="LXM20" s="99"/>
      <c r="LXN20" s="99"/>
      <c r="LXO20" s="99"/>
      <c r="LXP20" s="99"/>
      <c r="LXQ20" s="99"/>
      <c r="LXR20" s="99"/>
      <c r="LXS20" s="99"/>
      <c r="LXT20" s="99"/>
      <c r="LXU20" s="99"/>
      <c r="LXV20" s="99"/>
      <c r="LXW20" s="99"/>
      <c r="LXX20" s="99"/>
      <c r="LXY20" s="99"/>
      <c r="LXZ20" s="99"/>
      <c r="LYA20" s="99"/>
      <c r="LYB20" s="99"/>
      <c r="LYC20" s="99"/>
      <c r="LYD20" s="99"/>
      <c r="LYE20" s="99"/>
      <c r="LYF20" s="99"/>
      <c r="LYG20" s="99"/>
      <c r="LYH20" s="99"/>
      <c r="LYI20" s="99"/>
      <c r="LYJ20" s="99"/>
      <c r="LYK20" s="99"/>
      <c r="LYL20" s="99"/>
      <c r="LYM20" s="99"/>
      <c r="LYN20" s="99"/>
      <c r="LYO20" s="99"/>
      <c r="LYP20" s="99"/>
      <c r="LYQ20" s="99"/>
      <c r="LYR20" s="99"/>
      <c r="LYS20" s="99"/>
      <c r="LYT20" s="99"/>
      <c r="LYU20" s="99"/>
      <c r="LYV20" s="99"/>
      <c r="LYW20" s="99"/>
      <c r="LYX20" s="99"/>
      <c r="LYY20" s="99"/>
      <c r="LYZ20" s="99"/>
      <c r="LZA20" s="99"/>
      <c r="LZB20" s="99"/>
      <c r="LZC20" s="99"/>
      <c r="LZD20" s="99"/>
      <c r="LZE20" s="99"/>
      <c r="LZF20" s="99"/>
      <c r="LZG20" s="99"/>
      <c r="LZH20" s="99"/>
      <c r="LZI20" s="99"/>
      <c r="LZJ20" s="99"/>
      <c r="LZK20" s="99"/>
      <c r="LZL20" s="99"/>
      <c r="LZM20" s="99"/>
      <c r="LZN20" s="99"/>
      <c r="LZO20" s="99"/>
      <c r="LZP20" s="99"/>
      <c r="LZQ20" s="99"/>
      <c r="LZR20" s="99"/>
      <c r="LZS20" s="99"/>
      <c r="LZT20" s="99"/>
      <c r="LZU20" s="99"/>
      <c r="LZV20" s="99"/>
      <c r="LZW20" s="99"/>
      <c r="LZX20" s="99"/>
      <c r="LZY20" s="99"/>
      <c r="LZZ20" s="99"/>
      <c r="MAA20" s="99"/>
      <c r="MAB20" s="99"/>
      <c r="MAC20" s="99"/>
      <c r="MAD20" s="99"/>
      <c r="MAE20" s="99"/>
      <c r="MAF20" s="99"/>
      <c r="MAG20" s="99"/>
      <c r="MAH20" s="99"/>
      <c r="MAI20" s="99"/>
      <c r="MAJ20" s="99"/>
      <c r="MAK20" s="99"/>
      <c r="MAL20" s="99"/>
      <c r="MAM20" s="99"/>
      <c r="MAN20" s="99"/>
      <c r="MAO20" s="99"/>
      <c r="MAP20" s="99"/>
      <c r="MAQ20" s="99"/>
      <c r="MAR20" s="99"/>
      <c r="MAS20" s="99"/>
      <c r="MAT20" s="99"/>
      <c r="MAU20" s="99"/>
      <c r="MAV20" s="99"/>
      <c r="MAW20" s="99"/>
      <c r="MAX20" s="99"/>
      <c r="MAY20" s="99"/>
      <c r="MAZ20" s="99"/>
      <c r="MBA20" s="99"/>
      <c r="MBB20" s="99"/>
      <c r="MBC20" s="99"/>
      <c r="MBD20" s="99"/>
      <c r="MBE20" s="99"/>
      <c r="MBF20" s="99"/>
      <c r="MBG20" s="99"/>
      <c r="MBH20" s="99"/>
      <c r="MBI20" s="99"/>
      <c r="MBJ20" s="99"/>
      <c r="MBK20" s="99"/>
      <c r="MBL20" s="99"/>
      <c r="MBM20" s="99"/>
      <c r="MBN20" s="99"/>
      <c r="MBO20" s="99"/>
      <c r="MBP20" s="99"/>
      <c r="MBQ20" s="99"/>
      <c r="MBR20" s="99"/>
      <c r="MBS20" s="99"/>
      <c r="MBT20" s="99"/>
      <c r="MBU20" s="99"/>
      <c r="MBV20" s="99"/>
      <c r="MBW20" s="99"/>
      <c r="MBX20" s="99"/>
      <c r="MBY20" s="99"/>
      <c r="MBZ20" s="99"/>
      <c r="MCA20" s="99"/>
      <c r="MCB20" s="99"/>
      <c r="MCC20" s="99"/>
      <c r="MCD20" s="99"/>
      <c r="MCE20" s="99"/>
      <c r="MCF20" s="99"/>
      <c r="MCG20" s="99"/>
      <c r="MCH20" s="99"/>
      <c r="MCI20" s="99"/>
      <c r="MCJ20" s="99"/>
      <c r="MCK20" s="99"/>
      <c r="MCL20" s="99"/>
      <c r="MCM20" s="99"/>
      <c r="MCN20" s="99"/>
      <c r="MCO20" s="99"/>
      <c r="MCP20" s="99"/>
      <c r="MCQ20" s="99"/>
      <c r="MCR20" s="99"/>
      <c r="MCS20" s="99"/>
      <c r="MCT20" s="99"/>
      <c r="MCU20" s="99"/>
      <c r="MCV20" s="99"/>
      <c r="MCW20" s="99"/>
      <c r="MCX20" s="99"/>
      <c r="MCY20" s="99"/>
      <c r="MCZ20" s="99"/>
      <c r="MDA20" s="99"/>
      <c r="MDB20" s="99"/>
      <c r="MDC20" s="99"/>
      <c r="MDD20" s="99"/>
      <c r="MDE20" s="99"/>
      <c r="MDF20" s="99"/>
      <c r="MDG20" s="99"/>
      <c r="MDH20" s="99"/>
      <c r="MDI20" s="99"/>
      <c r="MDJ20" s="99"/>
      <c r="MDK20" s="99"/>
      <c r="MDL20" s="99"/>
      <c r="MDM20" s="99"/>
      <c r="MDN20" s="99"/>
      <c r="MDO20" s="99"/>
      <c r="MDP20" s="99"/>
      <c r="MDQ20" s="99"/>
      <c r="MDR20" s="99"/>
      <c r="MDS20" s="99"/>
      <c r="MDT20" s="99"/>
      <c r="MDU20" s="99"/>
      <c r="MDV20" s="99"/>
      <c r="MDW20" s="99"/>
      <c r="MDX20" s="99"/>
      <c r="MDY20" s="99"/>
      <c r="MDZ20" s="99"/>
      <c r="MEA20" s="99"/>
      <c r="MEB20" s="99"/>
      <c r="MEC20" s="99"/>
      <c r="MED20" s="99"/>
      <c r="MEE20" s="99"/>
      <c r="MEF20" s="99"/>
      <c r="MEG20" s="99"/>
      <c r="MEH20" s="99"/>
      <c r="MEI20" s="99"/>
      <c r="MEJ20" s="99"/>
      <c r="MEK20" s="99"/>
      <c r="MEL20" s="99"/>
      <c r="MEM20" s="99"/>
      <c r="MEN20" s="99"/>
      <c r="MEO20" s="99"/>
      <c r="MEP20" s="99"/>
      <c r="MEQ20" s="99"/>
      <c r="MER20" s="99"/>
      <c r="MES20" s="99"/>
      <c r="MET20" s="99"/>
      <c r="MEU20" s="99"/>
      <c r="MEV20" s="99"/>
      <c r="MEW20" s="99"/>
      <c r="MEX20" s="99"/>
      <c r="MEY20" s="99"/>
      <c r="MEZ20" s="99"/>
      <c r="MFA20" s="99"/>
      <c r="MFB20" s="99"/>
      <c r="MFC20" s="99"/>
      <c r="MFD20" s="99"/>
      <c r="MFE20" s="99"/>
      <c r="MFF20" s="99"/>
      <c r="MFG20" s="99"/>
      <c r="MFH20" s="99"/>
      <c r="MFI20" s="99"/>
      <c r="MFJ20" s="99"/>
      <c r="MFK20" s="99"/>
      <c r="MFL20" s="99"/>
      <c r="MFM20" s="99"/>
      <c r="MFN20" s="99"/>
      <c r="MFO20" s="99"/>
      <c r="MFP20" s="99"/>
      <c r="MFQ20" s="99"/>
      <c r="MFR20" s="99"/>
      <c r="MFS20" s="99"/>
      <c r="MFT20" s="99"/>
      <c r="MFU20" s="99"/>
      <c r="MFV20" s="99"/>
      <c r="MFW20" s="99"/>
      <c r="MFX20" s="99"/>
      <c r="MFY20" s="99"/>
      <c r="MFZ20" s="99"/>
      <c r="MGA20" s="99"/>
      <c r="MGB20" s="99"/>
      <c r="MGC20" s="99"/>
      <c r="MGD20" s="99"/>
      <c r="MGE20" s="99"/>
      <c r="MGF20" s="99"/>
      <c r="MGG20" s="99"/>
      <c r="MGH20" s="99"/>
      <c r="MGI20" s="99"/>
      <c r="MGJ20" s="99"/>
      <c r="MGK20" s="99"/>
      <c r="MGL20" s="99"/>
      <c r="MGM20" s="99"/>
      <c r="MGN20" s="99"/>
      <c r="MGO20" s="99"/>
      <c r="MGP20" s="99"/>
      <c r="MGQ20" s="99"/>
      <c r="MGR20" s="99"/>
      <c r="MGS20" s="99"/>
      <c r="MGT20" s="99"/>
      <c r="MGU20" s="99"/>
      <c r="MGV20" s="99"/>
      <c r="MGW20" s="99"/>
      <c r="MGX20" s="99"/>
      <c r="MGY20" s="99"/>
      <c r="MGZ20" s="99"/>
      <c r="MHA20" s="99"/>
      <c r="MHB20" s="99"/>
      <c r="MHC20" s="99"/>
      <c r="MHD20" s="99"/>
      <c r="MHE20" s="99"/>
      <c r="MHF20" s="99"/>
      <c r="MHG20" s="99"/>
      <c r="MHH20" s="99"/>
      <c r="MHI20" s="99"/>
      <c r="MHJ20" s="99"/>
      <c r="MHK20" s="99"/>
      <c r="MHL20" s="99"/>
      <c r="MHM20" s="99"/>
      <c r="MHN20" s="99"/>
      <c r="MHO20" s="99"/>
      <c r="MHP20" s="99"/>
      <c r="MHQ20" s="99"/>
      <c r="MHR20" s="99"/>
      <c r="MHS20" s="99"/>
      <c r="MHT20" s="99"/>
      <c r="MHU20" s="99"/>
      <c r="MHV20" s="99"/>
      <c r="MHW20" s="99"/>
      <c r="MHX20" s="99"/>
      <c r="MHY20" s="99"/>
      <c r="MHZ20" s="99"/>
      <c r="MIA20" s="99"/>
      <c r="MIB20" s="99"/>
      <c r="MIC20" s="99"/>
      <c r="MID20" s="99"/>
      <c r="MIE20" s="99"/>
      <c r="MIF20" s="99"/>
      <c r="MIG20" s="99"/>
      <c r="MIH20" s="99"/>
      <c r="MII20" s="99"/>
      <c r="MIJ20" s="99"/>
      <c r="MIK20" s="99"/>
      <c r="MIL20" s="99"/>
      <c r="MIM20" s="99"/>
      <c r="MIN20" s="99"/>
      <c r="MIO20" s="99"/>
      <c r="MIP20" s="99"/>
      <c r="MIQ20" s="99"/>
      <c r="MIR20" s="99"/>
      <c r="MIS20" s="99"/>
      <c r="MIT20" s="99"/>
      <c r="MIU20" s="99"/>
      <c r="MIV20" s="99"/>
      <c r="MIW20" s="99"/>
      <c r="MIX20" s="99"/>
      <c r="MIY20" s="99"/>
      <c r="MIZ20" s="99"/>
      <c r="MJA20" s="99"/>
      <c r="MJB20" s="99"/>
      <c r="MJC20" s="99"/>
      <c r="MJD20" s="99"/>
      <c r="MJE20" s="99"/>
      <c r="MJF20" s="99"/>
      <c r="MJG20" s="99"/>
      <c r="MJH20" s="99"/>
      <c r="MJI20" s="99"/>
      <c r="MJJ20" s="99"/>
      <c r="MJK20" s="99"/>
      <c r="MJL20" s="99"/>
      <c r="MJM20" s="99"/>
      <c r="MJN20" s="99"/>
      <c r="MJO20" s="99"/>
      <c r="MJP20" s="99"/>
      <c r="MJQ20" s="99"/>
      <c r="MJR20" s="99"/>
      <c r="MJS20" s="99"/>
      <c r="MJT20" s="99"/>
      <c r="MJU20" s="99"/>
      <c r="MJV20" s="99"/>
      <c r="MJW20" s="99"/>
      <c r="MJX20" s="99"/>
      <c r="MJY20" s="99"/>
      <c r="MJZ20" s="99"/>
      <c r="MKA20" s="99"/>
      <c r="MKB20" s="99"/>
      <c r="MKC20" s="99"/>
      <c r="MKD20" s="99"/>
      <c r="MKE20" s="99"/>
      <c r="MKF20" s="99"/>
      <c r="MKG20" s="99"/>
      <c r="MKH20" s="99"/>
      <c r="MKI20" s="99"/>
      <c r="MKJ20" s="99"/>
      <c r="MKK20" s="99"/>
      <c r="MKL20" s="99"/>
      <c r="MKM20" s="99"/>
      <c r="MKN20" s="99"/>
      <c r="MKO20" s="99"/>
      <c r="MKP20" s="99"/>
      <c r="MKQ20" s="99"/>
      <c r="MKR20" s="99"/>
      <c r="MKS20" s="99"/>
      <c r="MKT20" s="99"/>
      <c r="MKU20" s="99"/>
      <c r="MKV20" s="99"/>
      <c r="MKW20" s="99"/>
      <c r="MKX20" s="99"/>
      <c r="MKY20" s="99"/>
      <c r="MKZ20" s="99"/>
      <c r="MLA20" s="99"/>
      <c r="MLB20" s="99"/>
      <c r="MLC20" s="99"/>
      <c r="MLD20" s="99"/>
      <c r="MLE20" s="99"/>
      <c r="MLF20" s="99"/>
      <c r="MLG20" s="99"/>
      <c r="MLH20" s="99"/>
      <c r="MLI20" s="99"/>
      <c r="MLJ20" s="99"/>
      <c r="MLK20" s="99"/>
      <c r="MLL20" s="99"/>
      <c r="MLM20" s="99"/>
      <c r="MLN20" s="99"/>
      <c r="MLO20" s="99"/>
      <c r="MLP20" s="99"/>
      <c r="MLQ20" s="99"/>
      <c r="MLR20" s="99"/>
      <c r="MLS20" s="99"/>
      <c r="MLT20" s="99"/>
      <c r="MLU20" s="99"/>
      <c r="MLV20" s="99"/>
      <c r="MLW20" s="99"/>
      <c r="MLX20" s="99"/>
      <c r="MLY20" s="99"/>
      <c r="MLZ20" s="99"/>
      <c r="MMA20" s="99"/>
      <c r="MMB20" s="99"/>
      <c r="MMC20" s="99"/>
      <c r="MMD20" s="99"/>
      <c r="MME20" s="99"/>
      <c r="MMF20" s="99"/>
      <c r="MMG20" s="99"/>
      <c r="MMH20" s="99"/>
      <c r="MMI20" s="99"/>
      <c r="MMJ20" s="99"/>
      <c r="MMK20" s="99"/>
      <c r="MML20" s="99"/>
      <c r="MMM20" s="99"/>
      <c r="MMN20" s="99"/>
      <c r="MMO20" s="99"/>
      <c r="MMP20" s="99"/>
      <c r="MMQ20" s="99"/>
      <c r="MMR20" s="99"/>
      <c r="MMS20" s="99"/>
      <c r="MMT20" s="99"/>
      <c r="MMU20" s="99"/>
      <c r="MMV20" s="99"/>
      <c r="MMW20" s="99"/>
      <c r="MMX20" s="99"/>
      <c r="MMY20" s="99"/>
      <c r="MMZ20" s="99"/>
      <c r="MNA20" s="99"/>
      <c r="MNB20" s="99"/>
      <c r="MNC20" s="99"/>
      <c r="MND20" s="99"/>
      <c r="MNE20" s="99"/>
      <c r="MNF20" s="99"/>
      <c r="MNG20" s="99"/>
      <c r="MNH20" s="99"/>
      <c r="MNI20" s="99"/>
      <c r="MNJ20" s="99"/>
      <c r="MNK20" s="99"/>
      <c r="MNL20" s="99"/>
      <c r="MNM20" s="99"/>
      <c r="MNN20" s="99"/>
      <c r="MNO20" s="99"/>
      <c r="MNP20" s="99"/>
      <c r="MNQ20" s="99"/>
      <c r="MNR20" s="99"/>
      <c r="MNS20" s="99"/>
      <c r="MNT20" s="99"/>
      <c r="MNU20" s="99"/>
      <c r="MNV20" s="99"/>
      <c r="MNW20" s="99"/>
      <c r="MNX20" s="99"/>
      <c r="MNY20" s="99"/>
      <c r="MNZ20" s="99"/>
      <c r="MOA20" s="99"/>
      <c r="MOB20" s="99"/>
      <c r="MOC20" s="99"/>
      <c r="MOD20" s="99"/>
      <c r="MOE20" s="99"/>
      <c r="MOF20" s="99"/>
      <c r="MOG20" s="99"/>
      <c r="MOH20" s="99"/>
      <c r="MOI20" s="99"/>
      <c r="MOJ20" s="99"/>
      <c r="MOK20" s="99"/>
      <c r="MOL20" s="99"/>
      <c r="MOM20" s="99"/>
      <c r="MON20" s="99"/>
      <c r="MOO20" s="99"/>
      <c r="MOP20" s="99"/>
      <c r="MOQ20" s="99"/>
      <c r="MOR20" s="99"/>
      <c r="MOS20" s="99"/>
      <c r="MOT20" s="99"/>
      <c r="MOU20" s="99"/>
      <c r="MOV20" s="99"/>
      <c r="MOW20" s="99"/>
      <c r="MOX20" s="99"/>
      <c r="MOY20" s="99"/>
      <c r="MOZ20" s="99"/>
      <c r="MPA20" s="99"/>
      <c r="MPB20" s="99"/>
      <c r="MPC20" s="99"/>
      <c r="MPD20" s="99"/>
      <c r="MPE20" s="99"/>
      <c r="MPF20" s="99"/>
      <c r="MPG20" s="99"/>
      <c r="MPH20" s="99"/>
      <c r="MPI20" s="99"/>
      <c r="MPJ20" s="99"/>
      <c r="MPK20" s="99"/>
      <c r="MPL20" s="99"/>
      <c r="MPM20" s="99"/>
      <c r="MPN20" s="99"/>
      <c r="MPO20" s="99"/>
      <c r="MPP20" s="99"/>
      <c r="MPQ20" s="99"/>
      <c r="MPR20" s="99"/>
      <c r="MPS20" s="99"/>
      <c r="MPT20" s="99"/>
      <c r="MPU20" s="99"/>
      <c r="MPV20" s="99"/>
      <c r="MPW20" s="99"/>
      <c r="MPX20" s="99"/>
      <c r="MPY20" s="99"/>
      <c r="MPZ20" s="99"/>
      <c r="MQA20" s="99"/>
      <c r="MQB20" s="99"/>
      <c r="MQC20" s="99"/>
      <c r="MQD20" s="99"/>
      <c r="MQE20" s="99"/>
      <c r="MQF20" s="99"/>
      <c r="MQG20" s="99"/>
      <c r="MQH20" s="99"/>
      <c r="MQI20" s="99"/>
      <c r="MQJ20" s="99"/>
      <c r="MQK20" s="99"/>
      <c r="MQL20" s="99"/>
      <c r="MQM20" s="99"/>
      <c r="MQN20" s="99"/>
      <c r="MQO20" s="99"/>
      <c r="MQP20" s="99"/>
      <c r="MQQ20" s="99"/>
      <c r="MQR20" s="99"/>
      <c r="MQS20" s="99"/>
      <c r="MQT20" s="99"/>
      <c r="MQU20" s="99"/>
      <c r="MQV20" s="99"/>
      <c r="MQW20" s="99"/>
      <c r="MQX20" s="99"/>
      <c r="MQY20" s="99"/>
      <c r="MQZ20" s="99"/>
      <c r="MRA20" s="99"/>
      <c r="MRB20" s="99"/>
      <c r="MRC20" s="99"/>
      <c r="MRD20" s="99"/>
      <c r="MRE20" s="99"/>
      <c r="MRF20" s="99"/>
      <c r="MRG20" s="99"/>
      <c r="MRH20" s="99"/>
      <c r="MRI20" s="99"/>
      <c r="MRJ20" s="99"/>
      <c r="MRK20" s="99"/>
      <c r="MRL20" s="99"/>
      <c r="MRM20" s="99"/>
      <c r="MRN20" s="99"/>
      <c r="MRO20" s="99"/>
      <c r="MRP20" s="99"/>
      <c r="MRQ20" s="99"/>
      <c r="MRR20" s="99"/>
      <c r="MRS20" s="99"/>
      <c r="MRT20" s="99"/>
      <c r="MRU20" s="99"/>
      <c r="MRV20" s="99"/>
      <c r="MRW20" s="99"/>
      <c r="MRX20" s="99"/>
      <c r="MRY20" s="99"/>
      <c r="MRZ20" s="99"/>
      <c r="MSA20" s="99"/>
      <c r="MSB20" s="99"/>
      <c r="MSC20" s="99"/>
      <c r="MSD20" s="99"/>
      <c r="MSE20" s="99"/>
      <c r="MSF20" s="99"/>
      <c r="MSG20" s="99"/>
      <c r="MSH20" s="99"/>
      <c r="MSI20" s="99"/>
      <c r="MSJ20" s="99"/>
      <c r="MSK20" s="99"/>
      <c r="MSL20" s="99"/>
      <c r="MSM20" s="99"/>
      <c r="MSN20" s="99"/>
      <c r="MSO20" s="99"/>
      <c r="MSP20" s="99"/>
      <c r="MSQ20" s="99"/>
      <c r="MSR20" s="99"/>
      <c r="MSS20" s="99"/>
      <c r="MST20" s="99"/>
      <c r="MSU20" s="99"/>
      <c r="MSV20" s="99"/>
      <c r="MSW20" s="99"/>
      <c r="MSX20" s="99"/>
      <c r="MSY20" s="99"/>
      <c r="MSZ20" s="99"/>
      <c r="MTA20" s="99"/>
      <c r="MTB20" s="99"/>
      <c r="MTC20" s="99"/>
      <c r="MTD20" s="99"/>
      <c r="MTE20" s="99"/>
      <c r="MTF20" s="99"/>
      <c r="MTG20" s="99"/>
      <c r="MTH20" s="99"/>
      <c r="MTI20" s="99"/>
      <c r="MTJ20" s="99"/>
      <c r="MTK20" s="99"/>
      <c r="MTL20" s="99"/>
      <c r="MTM20" s="99"/>
      <c r="MTN20" s="99"/>
      <c r="MTO20" s="99"/>
      <c r="MTP20" s="99"/>
      <c r="MTQ20" s="99"/>
      <c r="MTR20" s="99"/>
      <c r="MTS20" s="99"/>
      <c r="MTT20" s="99"/>
      <c r="MTU20" s="99"/>
      <c r="MTV20" s="99"/>
      <c r="MTW20" s="99"/>
      <c r="MTX20" s="99"/>
      <c r="MTY20" s="99"/>
      <c r="MTZ20" s="99"/>
      <c r="MUA20" s="99"/>
      <c r="MUB20" s="99"/>
      <c r="MUC20" s="99"/>
      <c r="MUD20" s="99"/>
      <c r="MUE20" s="99"/>
      <c r="MUF20" s="99"/>
      <c r="MUG20" s="99"/>
      <c r="MUH20" s="99"/>
      <c r="MUI20" s="99"/>
      <c r="MUJ20" s="99"/>
      <c r="MUK20" s="99"/>
      <c r="MUL20" s="99"/>
      <c r="MUM20" s="99"/>
      <c r="MUN20" s="99"/>
      <c r="MUO20" s="99"/>
      <c r="MUP20" s="99"/>
      <c r="MUQ20" s="99"/>
      <c r="MUR20" s="99"/>
      <c r="MUS20" s="99"/>
      <c r="MUT20" s="99"/>
      <c r="MUU20" s="99"/>
      <c r="MUV20" s="99"/>
      <c r="MUW20" s="99"/>
      <c r="MUX20" s="99"/>
      <c r="MUY20" s="99"/>
      <c r="MUZ20" s="99"/>
      <c r="MVA20" s="99"/>
      <c r="MVB20" s="99"/>
      <c r="MVC20" s="99"/>
      <c r="MVD20" s="99"/>
      <c r="MVE20" s="99"/>
      <c r="MVF20" s="99"/>
      <c r="MVG20" s="99"/>
      <c r="MVH20" s="99"/>
      <c r="MVI20" s="99"/>
      <c r="MVJ20" s="99"/>
      <c r="MVK20" s="99"/>
      <c r="MVL20" s="99"/>
      <c r="MVM20" s="99"/>
      <c r="MVN20" s="99"/>
      <c r="MVO20" s="99"/>
      <c r="MVP20" s="99"/>
      <c r="MVQ20" s="99"/>
      <c r="MVR20" s="99"/>
      <c r="MVS20" s="99"/>
      <c r="MVT20" s="99"/>
      <c r="MVU20" s="99"/>
      <c r="MVV20" s="99"/>
      <c r="MVW20" s="99"/>
      <c r="MVX20" s="99"/>
      <c r="MVY20" s="99"/>
      <c r="MVZ20" s="99"/>
      <c r="MWA20" s="99"/>
      <c r="MWB20" s="99"/>
      <c r="MWC20" s="99"/>
      <c r="MWD20" s="99"/>
      <c r="MWE20" s="99"/>
      <c r="MWF20" s="99"/>
      <c r="MWG20" s="99"/>
      <c r="MWH20" s="99"/>
      <c r="MWI20" s="99"/>
      <c r="MWJ20" s="99"/>
      <c r="MWK20" s="99"/>
      <c r="MWL20" s="99"/>
      <c r="MWM20" s="99"/>
      <c r="MWN20" s="99"/>
      <c r="MWO20" s="99"/>
      <c r="MWP20" s="99"/>
      <c r="MWQ20" s="99"/>
      <c r="MWR20" s="99"/>
      <c r="MWS20" s="99"/>
      <c r="MWT20" s="99"/>
      <c r="MWU20" s="99"/>
      <c r="MWV20" s="99"/>
      <c r="MWW20" s="99"/>
      <c r="MWX20" s="99"/>
      <c r="MWY20" s="99"/>
      <c r="MWZ20" s="99"/>
      <c r="MXA20" s="99"/>
      <c r="MXB20" s="99"/>
      <c r="MXC20" s="99"/>
      <c r="MXD20" s="99"/>
      <c r="MXE20" s="99"/>
      <c r="MXF20" s="99"/>
      <c r="MXG20" s="99"/>
      <c r="MXH20" s="99"/>
      <c r="MXI20" s="99"/>
      <c r="MXJ20" s="99"/>
      <c r="MXK20" s="99"/>
      <c r="MXL20" s="99"/>
      <c r="MXM20" s="99"/>
      <c r="MXN20" s="99"/>
      <c r="MXO20" s="99"/>
      <c r="MXP20" s="99"/>
      <c r="MXQ20" s="99"/>
      <c r="MXR20" s="99"/>
      <c r="MXS20" s="99"/>
      <c r="MXT20" s="99"/>
      <c r="MXU20" s="99"/>
      <c r="MXV20" s="99"/>
      <c r="MXW20" s="99"/>
      <c r="MXX20" s="99"/>
      <c r="MXY20" s="99"/>
      <c r="MXZ20" s="99"/>
      <c r="MYA20" s="99"/>
      <c r="MYB20" s="99"/>
      <c r="MYC20" s="99"/>
      <c r="MYD20" s="99"/>
      <c r="MYE20" s="99"/>
      <c r="MYF20" s="99"/>
      <c r="MYG20" s="99"/>
      <c r="MYH20" s="99"/>
      <c r="MYI20" s="99"/>
      <c r="MYJ20" s="99"/>
      <c r="MYK20" s="99"/>
      <c r="MYL20" s="99"/>
      <c r="MYM20" s="99"/>
      <c r="MYN20" s="99"/>
      <c r="MYO20" s="99"/>
      <c r="MYP20" s="99"/>
      <c r="MYQ20" s="99"/>
      <c r="MYR20" s="99"/>
      <c r="MYS20" s="99"/>
      <c r="MYT20" s="99"/>
      <c r="MYU20" s="99"/>
      <c r="MYV20" s="99"/>
      <c r="MYW20" s="99"/>
      <c r="MYX20" s="99"/>
      <c r="MYY20" s="99"/>
      <c r="MYZ20" s="99"/>
      <c r="MZA20" s="99"/>
      <c r="MZB20" s="99"/>
      <c r="MZC20" s="99"/>
      <c r="MZD20" s="99"/>
      <c r="MZE20" s="99"/>
      <c r="MZF20" s="99"/>
      <c r="MZG20" s="99"/>
      <c r="MZH20" s="99"/>
      <c r="MZI20" s="99"/>
      <c r="MZJ20" s="99"/>
      <c r="MZK20" s="99"/>
      <c r="MZL20" s="99"/>
      <c r="MZM20" s="99"/>
      <c r="MZN20" s="99"/>
      <c r="MZO20" s="99"/>
      <c r="MZP20" s="99"/>
      <c r="MZQ20" s="99"/>
      <c r="MZR20" s="99"/>
      <c r="MZS20" s="99"/>
      <c r="MZT20" s="99"/>
      <c r="MZU20" s="99"/>
      <c r="MZV20" s="99"/>
      <c r="MZW20" s="99"/>
      <c r="MZX20" s="99"/>
      <c r="MZY20" s="99"/>
      <c r="MZZ20" s="99"/>
      <c r="NAA20" s="99"/>
      <c r="NAB20" s="99"/>
      <c r="NAC20" s="99"/>
      <c r="NAD20" s="99"/>
      <c r="NAE20" s="99"/>
      <c r="NAF20" s="99"/>
      <c r="NAG20" s="99"/>
      <c r="NAH20" s="99"/>
      <c r="NAI20" s="99"/>
      <c r="NAJ20" s="99"/>
      <c r="NAK20" s="99"/>
      <c r="NAL20" s="99"/>
      <c r="NAM20" s="99"/>
      <c r="NAN20" s="99"/>
      <c r="NAO20" s="99"/>
      <c r="NAP20" s="99"/>
      <c r="NAQ20" s="99"/>
      <c r="NAR20" s="99"/>
      <c r="NAS20" s="99"/>
      <c r="NAT20" s="99"/>
      <c r="NAU20" s="99"/>
      <c r="NAV20" s="99"/>
      <c r="NAW20" s="99"/>
      <c r="NAX20" s="99"/>
      <c r="NAY20" s="99"/>
      <c r="NAZ20" s="99"/>
      <c r="NBA20" s="99"/>
      <c r="NBB20" s="99"/>
      <c r="NBC20" s="99"/>
      <c r="NBD20" s="99"/>
      <c r="NBE20" s="99"/>
      <c r="NBF20" s="99"/>
      <c r="NBG20" s="99"/>
      <c r="NBH20" s="99"/>
      <c r="NBI20" s="99"/>
      <c r="NBJ20" s="99"/>
      <c r="NBK20" s="99"/>
      <c r="NBL20" s="99"/>
      <c r="NBM20" s="99"/>
      <c r="NBN20" s="99"/>
      <c r="NBO20" s="99"/>
      <c r="NBP20" s="99"/>
      <c r="NBQ20" s="99"/>
      <c r="NBR20" s="99"/>
      <c r="NBS20" s="99"/>
      <c r="NBT20" s="99"/>
      <c r="NBU20" s="99"/>
      <c r="NBV20" s="99"/>
      <c r="NBW20" s="99"/>
      <c r="NBX20" s="99"/>
      <c r="NBY20" s="99"/>
      <c r="NBZ20" s="99"/>
      <c r="NCA20" s="99"/>
      <c r="NCB20" s="99"/>
      <c r="NCC20" s="99"/>
      <c r="NCD20" s="99"/>
      <c r="NCE20" s="99"/>
      <c r="NCF20" s="99"/>
      <c r="NCG20" s="99"/>
      <c r="NCH20" s="99"/>
      <c r="NCI20" s="99"/>
      <c r="NCJ20" s="99"/>
      <c r="NCK20" s="99"/>
      <c r="NCL20" s="99"/>
      <c r="NCM20" s="99"/>
      <c r="NCN20" s="99"/>
      <c r="NCO20" s="99"/>
      <c r="NCP20" s="99"/>
      <c r="NCQ20" s="99"/>
      <c r="NCR20" s="99"/>
      <c r="NCS20" s="99"/>
      <c r="NCT20" s="99"/>
      <c r="NCU20" s="99"/>
      <c r="NCV20" s="99"/>
      <c r="NCW20" s="99"/>
      <c r="NCX20" s="99"/>
      <c r="NCY20" s="99"/>
      <c r="NCZ20" s="99"/>
      <c r="NDA20" s="99"/>
      <c r="NDB20" s="99"/>
      <c r="NDC20" s="99"/>
      <c r="NDD20" s="99"/>
      <c r="NDE20" s="99"/>
      <c r="NDF20" s="99"/>
      <c r="NDG20" s="99"/>
      <c r="NDH20" s="99"/>
      <c r="NDI20" s="99"/>
      <c r="NDJ20" s="99"/>
      <c r="NDK20" s="99"/>
      <c r="NDL20" s="99"/>
      <c r="NDM20" s="99"/>
      <c r="NDN20" s="99"/>
      <c r="NDO20" s="99"/>
      <c r="NDP20" s="99"/>
      <c r="NDQ20" s="99"/>
      <c r="NDR20" s="99"/>
      <c r="NDS20" s="99"/>
      <c r="NDT20" s="99"/>
      <c r="NDU20" s="99"/>
      <c r="NDV20" s="99"/>
      <c r="NDW20" s="99"/>
      <c r="NDX20" s="99"/>
      <c r="NDY20" s="99"/>
      <c r="NDZ20" s="99"/>
      <c r="NEA20" s="99"/>
      <c r="NEB20" s="99"/>
      <c r="NEC20" s="99"/>
      <c r="NED20" s="99"/>
      <c r="NEE20" s="99"/>
      <c r="NEF20" s="99"/>
      <c r="NEG20" s="99"/>
      <c r="NEH20" s="99"/>
      <c r="NEI20" s="99"/>
      <c r="NEJ20" s="99"/>
      <c r="NEK20" s="99"/>
      <c r="NEL20" s="99"/>
      <c r="NEM20" s="99"/>
      <c r="NEN20" s="99"/>
      <c r="NEO20" s="99"/>
      <c r="NEP20" s="99"/>
      <c r="NEQ20" s="99"/>
      <c r="NER20" s="99"/>
      <c r="NES20" s="99"/>
      <c r="NET20" s="99"/>
      <c r="NEU20" s="99"/>
      <c r="NEV20" s="99"/>
      <c r="NEW20" s="99"/>
      <c r="NEX20" s="99"/>
      <c r="NEY20" s="99"/>
      <c r="NEZ20" s="99"/>
      <c r="NFA20" s="99"/>
      <c r="NFB20" s="99"/>
      <c r="NFC20" s="99"/>
      <c r="NFD20" s="99"/>
      <c r="NFE20" s="99"/>
      <c r="NFF20" s="99"/>
      <c r="NFG20" s="99"/>
      <c r="NFH20" s="99"/>
      <c r="NFI20" s="99"/>
      <c r="NFJ20" s="99"/>
      <c r="NFK20" s="99"/>
      <c r="NFL20" s="99"/>
      <c r="NFM20" s="99"/>
      <c r="NFN20" s="99"/>
      <c r="NFO20" s="99"/>
      <c r="NFP20" s="99"/>
      <c r="NFQ20" s="99"/>
      <c r="NFR20" s="99"/>
      <c r="NFS20" s="99"/>
      <c r="NFT20" s="99"/>
      <c r="NFU20" s="99"/>
      <c r="NFV20" s="99"/>
      <c r="NFW20" s="99"/>
      <c r="NFX20" s="99"/>
      <c r="NFY20" s="99"/>
      <c r="NFZ20" s="99"/>
      <c r="NGA20" s="99"/>
      <c r="NGB20" s="99"/>
      <c r="NGC20" s="99"/>
      <c r="NGD20" s="99"/>
      <c r="NGE20" s="99"/>
      <c r="NGF20" s="99"/>
      <c r="NGG20" s="99"/>
      <c r="NGH20" s="99"/>
      <c r="NGI20" s="99"/>
      <c r="NGJ20" s="99"/>
      <c r="NGK20" s="99"/>
      <c r="NGL20" s="99"/>
      <c r="NGM20" s="99"/>
      <c r="NGN20" s="99"/>
      <c r="NGO20" s="99"/>
      <c r="NGP20" s="99"/>
      <c r="NGQ20" s="99"/>
      <c r="NGR20" s="99"/>
      <c r="NGS20" s="99"/>
      <c r="NGT20" s="99"/>
      <c r="NGU20" s="99"/>
      <c r="NGV20" s="99"/>
      <c r="NGW20" s="99"/>
      <c r="NGX20" s="99"/>
      <c r="NGY20" s="99"/>
      <c r="NGZ20" s="99"/>
      <c r="NHA20" s="99"/>
      <c r="NHB20" s="99"/>
      <c r="NHC20" s="99"/>
      <c r="NHD20" s="99"/>
      <c r="NHE20" s="99"/>
      <c r="NHF20" s="99"/>
      <c r="NHG20" s="99"/>
      <c r="NHH20" s="99"/>
      <c r="NHI20" s="99"/>
      <c r="NHJ20" s="99"/>
      <c r="NHK20" s="99"/>
      <c r="NHL20" s="99"/>
      <c r="NHM20" s="99"/>
      <c r="NHN20" s="99"/>
      <c r="NHO20" s="99"/>
      <c r="NHP20" s="99"/>
      <c r="NHQ20" s="99"/>
      <c r="NHR20" s="99"/>
      <c r="NHS20" s="99"/>
      <c r="NHT20" s="99"/>
      <c r="NHU20" s="99"/>
      <c r="NHV20" s="99"/>
      <c r="NHW20" s="99"/>
      <c r="NHX20" s="99"/>
      <c r="NHY20" s="99"/>
      <c r="NHZ20" s="99"/>
      <c r="NIA20" s="99"/>
      <c r="NIB20" s="99"/>
      <c r="NIC20" s="99"/>
      <c r="NID20" s="99"/>
      <c r="NIE20" s="99"/>
      <c r="NIF20" s="99"/>
      <c r="NIG20" s="99"/>
      <c r="NIH20" s="99"/>
      <c r="NII20" s="99"/>
      <c r="NIJ20" s="99"/>
      <c r="NIK20" s="99"/>
      <c r="NIL20" s="99"/>
      <c r="NIM20" s="99"/>
      <c r="NIN20" s="99"/>
      <c r="NIO20" s="99"/>
      <c r="NIP20" s="99"/>
      <c r="NIQ20" s="99"/>
      <c r="NIR20" s="99"/>
      <c r="NIS20" s="99"/>
      <c r="NIT20" s="99"/>
      <c r="NIU20" s="99"/>
      <c r="NIV20" s="99"/>
      <c r="NIW20" s="99"/>
      <c r="NIX20" s="99"/>
      <c r="NIY20" s="99"/>
      <c r="NIZ20" s="99"/>
      <c r="NJA20" s="99"/>
      <c r="NJB20" s="99"/>
      <c r="NJC20" s="99"/>
      <c r="NJD20" s="99"/>
      <c r="NJE20" s="99"/>
      <c r="NJF20" s="99"/>
      <c r="NJG20" s="99"/>
      <c r="NJH20" s="99"/>
      <c r="NJI20" s="99"/>
      <c r="NJJ20" s="99"/>
      <c r="NJK20" s="99"/>
      <c r="NJL20" s="99"/>
      <c r="NJM20" s="99"/>
      <c r="NJN20" s="99"/>
      <c r="NJO20" s="99"/>
      <c r="NJP20" s="99"/>
      <c r="NJQ20" s="99"/>
      <c r="NJR20" s="99"/>
      <c r="NJS20" s="99"/>
      <c r="NJT20" s="99"/>
      <c r="NJU20" s="99"/>
      <c r="NJV20" s="99"/>
      <c r="NJW20" s="99"/>
      <c r="NJX20" s="99"/>
      <c r="NJY20" s="99"/>
      <c r="NJZ20" s="99"/>
      <c r="NKA20" s="99"/>
      <c r="NKB20" s="99"/>
      <c r="NKC20" s="99"/>
      <c r="NKD20" s="99"/>
      <c r="NKE20" s="99"/>
      <c r="NKF20" s="99"/>
      <c r="NKG20" s="99"/>
      <c r="NKH20" s="99"/>
      <c r="NKI20" s="99"/>
      <c r="NKJ20" s="99"/>
      <c r="NKK20" s="99"/>
      <c r="NKL20" s="99"/>
      <c r="NKM20" s="99"/>
      <c r="NKN20" s="99"/>
      <c r="NKO20" s="99"/>
      <c r="NKP20" s="99"/>
      <c r="NKQ20" s="99"/>
      <c r="NKR20" s="99"/>
      <c r="NKS20" s="99"/>
      <c r="NKT20" s="99"/>
      <c r="NKU20" s="99"/>
      <c r="NKV20" s="99"/>
      <c r="NKW20" s="99"/>
      <c r="NKX20" s="99"/>
      <c r="NKY20" s="99"/>
      <c r="NKZ20" s="99"/>
      <c r="NLA20" s="99"/>
      <c r="NLB20" s="99"/>
      <c r="NLC20" s="99"/>
      <c r="NLD20" s="99"/>
      <c r="NLE20" s="99"/>
      <c r="NLF20" s="99"/>
      <c r="NLG20" s="99"/>
      <c r="NLH20" s="99"/>
      <c r="NLI20" s="99"/>
      <c r="NLJ20" s="99"/>
      <c r="NLK20" s="99"/>
      <c r="NLL20" s="99"/>
      <c r="NLM20" s="99"/>
      <c r="NLN20" s="99"/>
      <c r="NLO20" s="99"/>
      <c r="NLP20" s="99"/>
      <c r="NLQ20" s="99"/>
      <c r="NLR20" s="99"/>
      <c r="NLS20" s="99"/>
      <c r="NLT20" s="99"/>
      <c r="NLU20" s="99"/>
      <c r="NLV20" s="99"/>
      <c r="NLW20" s="99"/>
      <c r="NLX20" s="99"/>
      <c r="NLY20" s="99"/>
      <c r="NLZ20" s="99"/>
      <c r="NMA20" s="99"/>
      <c r="NMB20" s="99"/>
      <c r="NMC20" s="99"/>
      <c r="NMD20" s="99"/>
      <c r="NME20" s="99"/>
      <c r="NMF20" s="99"/>
      <c r="NMG20" s="99"/>
      <c r="NMH20" s="99"/>
      <c r="NMI20" s="99"/>
      <c r="NMJ20" s="99"/>
      <c r="NMK20" s="99"/>
      <c r="NML20" s="99"/>
      <c r="NMM20" s="99"/>
      <c r="NMN20" s="99"/>
      <c r="NMO20" s="99"/>
      <c r="NMP20" s="99"/>
      <c r="NMQ20" s="99"/>
      <c r="NMR20" s="99"/>
      <c r="NMS20" s="99"/>
      <c r="NMT20" s="99"/>
      <c r="NMU20" s="99"/>
      <c r="NMV20" s="99"/>
      <c r="NMW20" s="99"/>
      <c r="NMX20" s="99"/>
      <c r="NMY20" s="99"/>
      <c r="NMZ20" s="99"/>
      <c r="NNA20" s="99"/>
      <c r="NNB20" s="99"/>
      <c r="NNC20" s="99"/>
      <c r="NND20" s="99"/>
      <c r="NNE20" s="99"/>
      <c r="NNF20" s="99"/>
      <c r="NNG20" s="99"/>
      <c r="NNH20" s="99"/>
      <c r="NNI20" s="99"/>
      <c r="NNJ20" s="99"/>
      <c r="NNK20" s="99"/>
      <c r="NNL20" s="99"/>
      <c r="NNM20" s="99"/>
      <c r="NNN20" s="99"/>
      <c r="NNO20" s="99"/>
      <c r="NNP20" s="99"/>
      <c r="NNQ20" s="99"/>
      <c r="NNR20" s="99"/>
      <c r="NNS20" s="99"/>
      <c r="NNT20" s="99"/>
      <c r="NNU20" s="99"/>
      <c r="NNV20" s="99"/>
      <c r="NNW20" s="99"/>
      <c r="NNX20" s="99"/>
      <c r="NNY20" s="99"/>
      <c r="NNZ20" s="99"/>
      <c r="NOA20" s="99"/>
      <c r="NOB20" s="99"/>
      <c r="NOC20" s="99"/>
      <c r="NOD20" s="99"/>
      <c r="NOE20" s="99"/>
      <c r="NOF20" s="99"/>
      <c r="NOG20" s="99"/>
      <c r="NOH20" s="99"/>
      <c r="NOI20" s="99"/>
      <c r="NOJ20" s="99"/>
      <c r="NOK20" s="99"/>
      <c r="NOL20" s="99"/>
      <c r="NOM20" s="99"/>
      <c r="NON20" s="99"/>
      <c r="NOO20" s="99"/>
      <c r="NOP20" s="99"/>
      <c r="NOQ20" s="99"/>
      <c r="NOR20" s="99"/>
      <c r="NOS20" s="99"/>
      <c r="NOT20" s="99"/>
      <c r="NOU20" s="99"/>
      <c r="NOV20" s="99"/>
      <c r="NOW20" s="99"/>
      <c r="NOX20" s="99"/>
      <c r="NOY20" s="99"/>
      <c r="NOZ20" s="99"/>
      <c r="NPA20" s="99"/>
      <c r="NPB20" s="99"/>
      <c r="NPC20" s="99"/>
      <c r="NPD20" s="99"/>
      <c r="NPE20" s="99"/>
      <c r="NPF20" s="99"/>
      <c r="NPG20" s="99"/>
      <c r="NPH20" s="99"/>
      <c r="NPI20" s="99"/>
      <c r="NPJ20" s="99"/>
      <c r="NPK20" s="99"/>
      <c r="NPL20" s="99"/>
      <c r="NPM20" s="99"/>
      <c r="NPN20" s="99"/>
      <c r="NPO20" s="99"/>
      <c r="NPP20" s="99"/>
      <c r="NPQ20" s="99"/>
      <c r="NPR20" s="99"/>
      <c r="NPS20" s="99"/>
      <c r="NPT20" s="99"/>
      <c r="NPU20" s="99"/>
      <c r="NPV20" s="99"/>
      <c r="NPW20" s="99"/>
      <c r="NPX20" s="99"/>
      <c r="NPY20" s="99"/>
      <c r="NPZ20" s="99"/>
      <c r="NQA20" s="99"/>
      <c r="NQB20" s="99"/>
      <c r="NQC20" s="99"/>
      <c r="NQD20" s="99"/>
      <c r="NQE20" s="99"/>
      <c r="NQF20" s="99"/>
      <c r="NQG20" s="99"/>
      <c r="NQH20" s="99"/>
      <c r="NQI20" s="99"/>
      <c r="NQJ20" s="99"/>
      <c r="NQK20" s="99"/>
      <c r="NQL20" s="99"/>
      <c r="NQM20" s="99"/>
      <c r="NQN20" s="99"/>
      <c r="NQO20" s="99"/>
      <c r="NQP20" s="99"/>
      <c r="NQQ20" s="99"/>
      <c r="NQR20" s="99"/>
      <c r="NQS20" s="99"/>
      <c r="NQT20" s="99"/>
      <c r="NQU20" s="99"/>
      <c r="NQV20" s="99"/>
      <c r="NQW20" s="99"/>
      <c r="NQX20" s="99"/>
      <c r="NQY20" s="99"/>
      <c r="NQZ20" s="99"/>
      <c r="NRA20" s="99"/>
      <c r="NRB20" s="99"/>
      <c r="NRC20" s="99"/>
      <c r="NRD20" s="99"/>
      <c r="NRE20" s="99"/>
      <c r="NRF20" s="99"/>
      <c r="NRG20" s="99"/>
      <c r="NRH20" s="99"/>
      <c r="NRI20" s="99"/>
      <c r="NRJ20" s="99"/>
      <c r="NRK20" s="99"/>
      <c r="NRL20" s="99"/>
      <c r="NRM20" s="99"/>
      <c r="NRN20" s="99"/>
      <c r="NRO20" s="99"/>
      <c r="NRP20" s="99"/>
      <c r="NRQ20" s="99"/>
      <c r="NRR20" s="99"/>
      <c r="NRS20" s="99"/>
      <c r="NRT20" s="99"/>
      <c r="NRU20" s="99"/>
      <c r="NRV20" s="99"/>
      <c r="NRW20" s="99"/>
      <c r="NRX20" s="99"/>
      <c r="NRY20" s="99"/>
      <c r="NRZ20" s="99"/>
      <c r="NSA20" s="99"/>
      <c r="NSB20" s="99"/>
      <c r="NSC20" s="99"/>
      <c r="NSD20" s="99"/>
      <c r="NSE20" s="99"/>
      <c r="NSF20" s="99"/>
      <c r="NSG20" s="99"/>
      <c r="NSH20" s="99"/>
      <c r="NSI20" s="99"/>
      <c r="NSJ20" s="99"/>
      <c r="NSK20" s="99"/>
      <c r="NSL20" s="99"/>
      <c r="NSM20" s="99"/>
      <c r="NSN20" s="99"/>
      <c r="NSO20" s="99"/>
      <c r="NSP20" s="99"/>
      <c r="NSQ20" s="99"/>
      <c r="NSR20" s="99"/>
      <c r="NSS20" s="99"/>
      <c r="NST20" s="99"/>
      <c r="NSU20" s="99"/>
      <c r="NSV20" s="99"/>
      <c r="NSW20" s="99"/>
      <c r="NSX20" s="99"/>
      <c r="NSY20" s="99"/>
      <c r="NSZ20" s="99"/>
      <c r="NTA20" s="99"/>
      <c r="NTB20" s="99"/>
      <c r="NTC20" s="99"/>
      <c r="NTD20" s="99"/>
      <c r="NTE20" s="99"/>
      <c r="NTF20" s="99"/>
      <c r="NTG20" s="99"/>
      <c r="NTH20" s="99"/>
      <c r="NTI20" s="99"/>
      <c r="NTJ20" s="99"/>
      <c r="NTK20" s="99"/>
      <c r="NTL20" s="99"/>
      <c r="NTM20" s="99"/>
      <c r="NTN20" s="99"/>
      <c r="NTO20" s="99"/>
      <c r="NTP20" s="99"/>
      <c r="NTQ20" s="99"/>
      <c r="NTR20" s="99"/>
      <c r="NTS20" s="99"/>
      <c r="NTT20" s="99"/>
      <c r="NTU20" s="99"/>
      <c r="NTV20" s="99"/>
      <c r="NTW20" s="99"/>
      <c r="NTX20" s="99"/>
      <c r="NTY20" s="99"/>
      <c r="NTZ20" s="99"/>
      <c r="NUA20" s="99"/>
      <c r="NUB20" s="99"/>
      <c r="NUC20" s="99"/>
      <c r="NUD20" s="99"/>
      <c r="NUE20" s="99"/>
      <c r="NUF20" s="99"/>
      <c r="NUG20" s="99"/>
      <c r="NUH20" s="99"/>
      <c r="NUI20" s="99"/>
      <c r="NUJ20" s="99"/>
      <c r="NUK20" s="99"/>
      <c r="NUL20" s="99"/>
      <c r="NUM20" s="99"/>
      <c r="NUN20" s="99"/>
      <c r="NUO20" s="99"/>
      <c r="NUP20" s="99"/>
      <c r="NUQ20" s="99"/>
      <c r="NUR20" s="99"/>
      <c r="NUS20" s="99"/>
      <c r="NUT20" s="99"/>
      <c r="NUU20" s="99"/>
      <c r="NUV20" s="99"/>
      <c r="NUW20" s="99"/>
      <c r="NUX20" s="99"/>
      <c r="NUY20" s="99"/>
      <c r="NUZ20" s="99"/>
      <c r="NVA20" s="99"/>
      <c r="NVB20" s="99"/>
      <c r="NVC20" s="99"/>
      <c r="NVD20" s="99"/>
      <c r="NVE20" s="99"/>
      <c r="NVF20" s="99"/>
      <c r="NVG20" s="99"/>
      <c r="NVH20" s="99"/>
      <c r="NVI20" s="99"/>
      <c r="NVJ20" s="99"/>
      <c r="NVK20" s="99"/>
      <c r="NVL20" s="99"/>
      <c r="NVM20" s="99"/>
      <c r="NVN20" s="99"/>
      <c r="NVO20" s="99"/>
      <c r="NVP20" s="99"/>
      <c r="NVQ20" s="99"/>
      <c r="NVR20" s="99"/>
      <c r="NVS20" s="99"/>
      <c r="NVT20" s="99"/>
      <c r="NVU20" s="99"/>
      <c r="NVV20" s="99"/>
      <c r="NVW20" s="99"/>
      <c r="NVX20" s="99"/>
      <c r="NVY20" s="99"/>
      <c r="NVZ20" s="99"/>
      <c r="NWA20" s="99"/>
      <c r="NWB20" s="99"/>
      <c r="NWC20" s="99"/>
      <c r="NWD20" s="99"/>
      <c r="NWE20" s="99"/>
      <c r="NWF20" s="99"/>
      <c r="NWG20" s="99"/>
      <c r="NWH20" s="99"/>
      <c r="NWI20" s="99"/>
      <c r="NWJ20" s="99"/>
      <c r="NWK20" s="99"/>
      <c r="NWL20" s="99"/>
      <c r="NWM20" s="99"/>
      <c r="NWN20" s="99"/>
      <c r="NWO20" s="99"/>
      <c r="NWP20" s="99"/>
      <c r="NWQ20" s="99"/>
      <c r="NWR20" s="99"/>
      <c r="NWS20" s="99"/>
      <c r="NWT20" s="99"/>
      <c r="NWU20" s="99"/>
      <c r="NWV20" s="99"/>
      <c r="NWW20" s="99"/>
      <c r="NWX20" s="99"/>
      <c r="NWY20" s="99"/>
      <c r="NWZ20" s="99"/>
      <c r="NXA20" s="99"/>
      <c r="NXB20" s="99"/>
      <c r="NXC20" s="99"/>
      <c r="NXD20" s="99"/>
      <c r="NXE20" s="99"/>
      <c r="NXF20" s="99"/>
      <c r="NXG20" s="99"/>
      <c r="NXH20" s="99"/>
      <c r="NXI20" s="99"/>
      <c r="NXJ20" s="99"/>
      <c r="NXK20" s="99"/>
      <c r="NXL20" s="99"/>
      <c r="NXM20" s="99"/>
      <c r="NXN20" s="99"/>
      <c r="NXO20" s="99"/>
      <c r="NXP20" s="99"/>
      <c r="NXQ20" s="99"/>
      <c r="NXR20" s="99"/>
      <c r="NXS20" s="99"/>
      <c r="NXT20" s="99"/>
      <c r="NXU20" s="99"/>
      <c r="NXV20" s="99"/>
      <c r="NXW20" s="99"/>
      <c r="NXX20" s="99"/>
      <c r="NXY20" s="99"/>
      <c r="NXZ20" s="99"/>
      <c r="NYA20" s="99"/>
      <c r="NYB20" s="99"/>
      <c r="NYC20" s="99"/>
      <c r="NYD20" s="99"/>
      <c r="NYE20" s="99"/>
      <c r="NYF20" s="99"/>
      <c r="NYG20" s="99"/>
      <c r="NYH20" s="99"/>
      <c r="NYI20" s="99"/>
      <c r="NYJ20" s="99"/>
      <c r="NYK20" s="99"/>
      <c r="NYL20" s="99"/>
      <c r="NYM20" s="99"/>
      <c r="NYN20" s="99"/>
      <c r="NYO20" s="99"/>
      <c r="NYP20" s="99"/>
      <c r="NYQ20" s="99"/>
      <c r="NYR20" s="99"/>
      <c r="NYS20" s="99"/>
      <c r="NYT20" s="99"/>
      <c r="NYU20" s="99"/>
      <c r="NYV20" s="99"/>
      <c r="NYW20" s="99"/>
      <c r="NYX20" s="99"/>
      <c r="NYY20" s="99"/>
      <c r="NYZ20" s="99"/>
      <c r="NZA20" s="99"/>
      <c r="NZB20" s="99"/>
      <c r="NZC20" s="99"/>
      <c r="NZD20" s="99"/>
      <c r="NZE20" s="99"/>
      <c r="NZF20" s="99"/>
      <c r="NZG20" s="99"/>
      <c r="NZH20" s="99"/>
      <c r="NZI20" s="99"/>
      <c r="NZJ20" s="99"/>
      <c r="NZK20" s="99"/>
      <c r="NZL20" s="99"/>
      <c r="NZM20" s="99"/>
      <c r="NZN20" s="99"/>
      <c r="NZO20" s="99"/>
      <c r="NZP20" s="99"/>
      <c r="NZQ20" s="99"/>
      <c r="NZR20" s="99"/>
      <c r="NZS20" s="99"/>
      <c r="NZT20" s="99"/>
      <c r="NZU20" s="99"/>
      <c r="NZV20" s="99"/>
      <c r="NZW20" s="99"/>
      <c r="NZX20" s="99"/>
      <c r="NZY20" s="99"/>
      <c r="NZZ20" s="99"/>
      <c r="OAA20" s="99"/>
      <c r="OAB20" s="99"/>
      <c r="OAC20" s="99"/>
      <c r="OAD20" s="99"/>
      <c r="OAE20" s="99"/>
      <c r="OAF20" s="99"/>
      <c r="OAG20" s="99"/>
      <c r="OAH20" s="99"/>
      <c r="OAI20" s="99"/>
      <c r="OAJ20" s="99"/>
      <c r="OAK20" s="99"/>
      <c r="OAL20" s="99"/>
      <c r="OAM20" s="99"/>
      <c r="OAN20" s="99"/>
      <c r="OAO20" s="99"/>
      <c r="OAP20" s="99"/>
      <c r="OAQ20" s="99"/>
      <c r="OAR20" s="99"/>
      <c r="OAS20" s="99"/>
      <c r="OAT20" s="99"/>
      <c r="OAU20" s="99"/>
      <c r="OAV20" s="99"/>
      <c r="OAW20" s="99"/>
      <c r="OAX20" s="99"/>
      <c r="OAY20" s="99"/>
      <c r="OAZ20" s="99"/>
      <c r="OBA20" s="99"/>
      <c r="OBB20" s="99"/>
      <c r="OBC20" s="99"/>
      <c r="OBD20" s="99"/>
      <c r="OBE20" s="99"/>
      <c r="OBF20" s="99"/>
      <c r="OBG20" s="99"/>
      <c r="OBH20" s="99"/>
      <c r="OBI20" s="99"/>
      <c r="OBJ20" s="99"/>
      <c r="OBK20" s="99"/>
      <c r="OBL20" s="99"/>
      <c r="OBM20" s="99"/>
      <c r="OBN20" s="99"/>
      <c r="OBO20" s="99"/>
      <c r="OBP20" s="99"/>
      <c r="OBQ20" s="99"/>
      <c r="OBR20" s="99"/>
      <c r="OBS20" s="99"/>
      <c r="OBT20" s="99"/>
      <c r="OBU20" s="99"/>
      <c r="OBV20" s="99"/>
      <c r="OBW20" s="99"/>
      <c r="OBX20" s="99"/>
      <c r="OBY20" s="99"/>
      <c r="OBZ20" s="99"/>
      <c r="OCA20" s="99"/>
      <c r="OCB20" s="99"/>
      <c r="OCC20" s="99"/>
      <c r="OCD20" s="99"/>
      <c r="OCE20" s="99"/>
      <c r="OCF20" s="99"/>
      <c r="OCG20" s="99"/>
      <c r="OCH20" s="99"/>
      <c r="OCI20" s="99"/>
      <c r="OCJ20" s="99"/>
      <c r="OCK20" s="99"/>
      <c r="OCL20" s="99"/>
      <c r="OCM20" s="99"/>
      <c r="OCN20" s="99"/>
      <c r="OCO20" s="99"/>
      <c r="OCP20" s="99"/>
      <c r="OCQ20" s="99"/>
      <c r="OCR20" s="99"/>
      <c r="OCS20" s="99"/>
      <c r="OCT20" s="99"/>
      <c r="OCU20" s="99"/>
      <c r="OCV20" s="99"/>
      <c r="OCW20" s="99"/>
      <c r="OCX20" s="99"/>
      <c r="OCY20" s="99"/>
      <c r="OCZ20" s="99"/>
      <c r="ODA20" s="99"/>
      <c r="ODB20" s="99"/>
      <c r="ODC20" s="99"/>
      <c r="ODD20" s="99"/>
      <c r="ODE20" s="99"/>
      <c r="ODF20" s="99"/>
      <c r="ODG20" s="99"/>
      <c r="ODH20" s="99"/>
      <c r="ODI20" s="99"/>
      <c r="ODJ20" s="99"/>
      <c r="ODK20" s="99"/>
      <c r="ODL20" s="99"/>
      <c r="ODM20" s="99"/>
      <c r="ODN20" s="99"/>
      <c r="ODO20" s="99"/>
      <c r="ODP20" s="99"/>
      <c r="ODQ20" s="99"/>
      <c r="ODR20" s="99"/>
      <c r="ODS20" s="99"/>
      <c r="ODT20" s="99"/>
      <c r="ODU20" s="99"/>
      <c r="ODV20" s="99"/>
      <c r="ODW20" s="99"/>
      <c r="ODX20" s="99"/>
      <c r="ODY20" s="99"/>
      <c r="ODZ20" s="99"/>
      <c r="OEA20" s="99"/>
      <c r="OEB20" s="99"/>
      <c r="OEC20" s="99"/>
      <c r="OED20" s="99"/>
      <c r="OEE20" s="99"/>
      <c r="OEF20" s="99"/>
      <c r="OEG20" s="99"/>
      <c r="OEH20" s="99"/>
      <c r="OEI20" s="99"/>
      <c r="OEJ20" s="99"/>
      <c r="OEK20" s="99"/>
      <c r="OEL20" s="99"/>
      <c r="OEM20" s="99"/>
      <c r="OEN20" s="99"/>
      <c r="OEO20" s="99"/>
      <c r="OEP20" s="99"/>
      <c r="OEQ20" s="99"/>
      <c r="OER20" s="99"/>
      <c r="OES20" s="99"/>
      <c r="OET20" s="99"/>
      <c r="OEU20" s="99"/>
      <c r="OEV20" s="99"/>
      <c r="OEW20" s="99"/>
      <c r="OEX20" s="99"/>
      <c r="OEY20" s="99"/>
      <c r="OEZ20" s="99"/>
      <c r="OFA20" s="99"/>
      <c r="OFB20" s="99"/>
      <c r="OFC20" s="99"/>
      <c r="OFD20" s="99"/>
      <c r="OFE20" s="99"/>
      <c r="OFF20" s="99"/>
      <c r="OFG20" s="99"/>
      <c r="OFH20" s="99"/>
      <c r="OFI20" s="99"/>
      <c r="OFJ20" s="99"/>
      <c r="OFK20" s="99"/>
      <c r="OFL20" s="99"/>
      <c r="OFM20" s="99"/>
      <c r="OFN20" s="99"/>
      <c r="OFO20" s="99"/>
      <c r="OFP20" s="99"/>
      <c r="OFQ20" s="99"/>
      <c r="OFR20" s="99"/>
      <c r="OFS20" s="99"/>
      <c r="OFT20" s="99"/>
      <c r="OFU20" s="99"/>
      <c r="OFV20" s="99"/>
      <c r="OFW20" s="99"/>
      <c r="OFX20" s="99"/>
      <c r="OFY20" s="99"/>
      <c r="OFZ20" s="99"/>
      <c r="OGA20" s="99"/>
      <c r="OGB20" s="99"/>
      <c r="OGC20" s="99"/>
      <c r="OGD20" s="99"/>
      <c r="OGE20" s="99"/>
      <c r="OGF20" s="99"/>
      <c r="OGG20" s="99"/>
      <c r="OGH20" s="99"/>
      <c r="OGI20" s="99"/>
      <c r="OGJ20" s="99"/>
      <c r="OGK20" s="99"/>
      <c r="OGL20" s="99"/>
      <c r="OGM20" s="99"/>
      <c r="OGN20" s="99"/>
      <c r="OGO20" s="99"/>
      <c r="OGP20" s="99"/>
      <c r="OGQ20" s="99"/>
      <c r="OGR20" s="99"/>
      <c r="OGS20" s="99"/>
      <c r="OGT20" s="99"/>
      <c r="OGU20" s="99"/>
      <c r="OGV20" s="99"/>
      <c r="OGW20" s="99"/>
      <c r="OGX20" s="99"/>
      <c r="OGY20" s="99"/>
      <c r="OGZ20" s="99"/>
      <c r="OHA20" s="99"/>
      <c r="OHB20" s="99"/>
      <c r="OHC20" s="99"/>
      <c r="OHD20" s="99"/>
      <c r="OHE20" s="99"/>
      <c r="OHF20" s="99"/>
      <c r="OHG20" s="99"/>
      <c r="OHH20" s="99"/>
      <c r="OHI20" s="99"/>
      <c r="OHJ20" s="99"/>
      <c r="OHK20" s="99"/>
      <c r="OHL20" s="99"/>
      <c r="OHM20" s="99"/>
      <c r="OHN20" s="99"/>
      <c r="OHO20" s="99"/>
      <c r="OHP20" s="99"/>
      <c r="OHQ20" s="99"/>
      <c r="OHR20" s="99"/>
      <c r="OHS20" s="99"/>
      <c r="OHT20" s="99"/>
      <c r="OHU20" s="99"/>
      <c r="OHV20" s="99"/>
      <c r="OHW20" s="99"/>
      <c r="OHX20" s="99"/>
      <c r="OHY20" s="99"/>
      <c r="OHZ20" s="99"/>
      <c r="OIA20" s="99"/>
      <c r="OIB20" s="99"/>
      <c r="OIC20" s="99"/>
      <c r="OID20" s="99"/>
      <c r="OIE20" s="99"/>
      <c r="OIF20" s="99"/>
      <c r="OIG20" s="99"/>
      <c r="OIH20" s="99"/>
      <c r="OII20" s="99"/>
      <c r="OIJ20" s="99"/>
      <c r="OIK20" s="99"/>
      <c r="OIL20" s="99"/>
      <c r="OIM20" s="99"/>
      <c r="OIN20" s="99"/>
      <c r="OIO20" s="99"/>
      <c r="OIP20" s="99"/>
      <c r="OIQ20" s="99"/>
      <c r="OIR20" s="99"/>
      <c r="OIS20" s="99"/>
      <c r="OIT20" s="99"/>
      <c r="OIU20" s="99"/>
      <c r="OIV20" s="99"/>
      <c r="OIW20" s="99"/>
      <c r="OIX20" s="99"/>
      <c r="OIY20" s="99"/>
      <c r="OIZ20" s="99"/>
      <c r="OJA20" s="99"/>
      <c r="OJB20" s="99"/>
      <c r="OJC20" s="99"/>
      <c r="OJD20" s="99"/>
      <c r="OJE20" s="99"/>
      <c r="OJF20" s="99"/>
      <c r="OJG20" s="99"/>
      <c r="OJH20" s="99"/>
      <c r="OJI20" s="99"/>
      <c r="OJJ20" s="99"/>
      <c r="OJK20" s="99"/>
      <c r="OJL20" s="99"/>
      <c r="OJM20" s="99"/>
      <c r="OJN20" s="99"/>
      <c r="OJO20" s="99"/>
      <c r="OJP20" s="99"/>
      <c r="OJQ20" s="99"/>
      <c r="OJR20" s="99"/>
      <c r="OJS20" s="99"/>
      <c r="OJT20" s="99"/>
      <c r="OJU20" s="99"/>
      <c r="OJV20" s="99"/>
      <c r="OJW20" s="99"/>
      <c r="OJX20" s="99"/>
      <c r="OJY20" s="99"/>
      <c r="OJZ20" s="99"/>
      <c r="OKA20" s="99"/>
      <c r="OKB20" s="99"/>
      <c r="OKC20" s="99"/>
      <c r="OKD20" s="99"/>
      <c r="OKE20" s="99"/>
      <c r="OKF20" s="99"/>
      <c r="OKG20" s="99"/>
      <c r="OKH20" s="99"/>
      <c r="OKI20" s="99"/>
      <c r="OKJ20" s="99"/>
      <c r="OKK20" s="99"/>
      <c r="OKL20" s="99"/>
      <c r="OKM20" s="99"/>
      <c r="OKN20" s="99"/>
      <c r="OKO20" s="99"/>
      <c r="OKP20" s="99"/>
      <c r="OKQ20" s="99"/>
      <c r="OKR20" s="99"/>
      <c r="OKS20" s="99"/>
      <c r="OKT20" s="99"/>
      <c r="OKU20" s="99"/>
      <c r="OKV20" s="99"/>
      <c r="OKW20" s="99"/>
      <c r="OKX20" s="99"/>
      <c r="OKY20" s="99"/>
      <c r="OKZ20" s="99"/>
      <c r="OLA20" s="99"/>
      <c r="OLB20" s="99"/>
      <c r="OLC20" s="99"/>
      <c r="OLD20" s="99"/>
      <c r="OLE20" s="99"/>
      <c r="OLF20" s="99"/>
      <c r="OLG20" s="99"/>
      <c r="OLH20" s="99"/>
      <c r="OLI20" s="99"/>
      <c r="OLJ20" s="99"/>
      <c r="OLK20" s="99"/>
      <c r="OLL20" s="99"/>
      <c r="OLM20" s="99"/>
      <c r="OLN20" s="99"/>
      <c r="OLO20" s="99"/>
      <c r="OLP20" s="99"/>
      <c r="OLQ20" s="99"/>
      <c r="OLR20" s="99"/>
      <c r="OLS20" s="99"/>
      <c r="OLT20" s="99"/>
      <c r="OLU20" s="99"/>
      <c r="OLV20" s="99"/>
      <c r="OLW20" s="99"/>
      <c r="OLX20" s="99"/>
      <c r="OLY20" s="99"/>
      <c r="OLZ20" s="99"/>
      <c r="OMA20" s="99"/>
      <c r="OMB20" s="99"/>
      <c r="OMC20" s="99"/>
      <c r="OMD20" s="99"/>
      <c r="OME20" s="99"/>
      <c r="OMF20" s="99"/>
      <c r="OMG20" s="99"/>
      <c r="OMH20" s="99"/>
      <c r="OMI20" s="99"/>
      <c r="OMJ20" s="99"/>
      <c r="OMK20" s="99"/>
      <c r="OML20" s="99"/>
      <c r="OMM20" s="99"/>
      <c r="OMN20" s="99"/>
      <c r="OMO20" s="99"/>
      <c r="OMP20" s="99"/>
      <c r="OMQ20" s="99"/>
      <c r="OMR20" s="99"/>
      <c r="OMS20" s="99"/>
      <c r="OMT20" s="99"/>
      <c r="OMU20" s="99"/>
      <c r="OMV20" s="99"/>
      <c r="OMW20" s="99"/>
      <c r="OMX20" s="99"/>
      <c r="OMY20" s="99"/>
      <c r="OMZ20" s="99"/>
      <c r="ONA20" s="99"/>
      <c r="ONB20" s="99"/>
      <c r="ONC20" s="99"/>
      <c r="OND20" s="99"/>
      <c r="ONE20" s="99"/>
      <c r="ONF20" s="99"/>
      <c r="ONG20" s="99"/>
      <c r="ONH20" s="99"/>
      <c r="ONI20" s="99"/>
      <c r="ONJ20" s="99"/>
      <c r="ONK20" s="99"/>
      <c r="ONL20" s="99"/>
      <c r="ONM20" s="99"/>
      <c r="ONN20" s="99"/>
      <c r="ONO20" s="99"/>
      <c r="ONP20" s="99"/>
      <c r="ONQ20" s="99"/>
      <c r="ONR20" s="99"/>
      <c r="ONS20" s="99"/>
      <c r="ONT20" s="99"/>
      <c r="ONU20" s="99"/>
      <c r="ONV20" s="99"/>
      <c r="ONW20" s="99"/>
      <c r="ONX20" s="99"/>
      <c r="ONY20" s="99"/>
      <c r="ONZ20" s="99"/>
      <c r="OOA20" s="99"/>
      <c r="OOB20" s="99"/>
      <c r="OOC20" s="99"/>
      <c r="OOD20" s="99"/>
      <c r="OOE20" s="99"/>
      <c r="OOF20" s="99"/>
      <c r="OOG20" s="99"/>
      <c r="OOH20" s="99"/>
      <c r="OOI20" s="99"/>
      <c r="OOJ20" s="99"/>
      <c r="OOK20" s="99"/>
      <c r="OOL20" s="99"/>
      <c r="OOM20" s="99"/>
      <c r="OON20" s="99"/>
      <c r="OOO20" s="99"/>
      <c r="OOP20" s="99"/>
      <c r="OOQ20" s="99"/>
      <c r="OOR20" s="99"/>
      <c r="OOS20" s="99"/>
      <c r="OOT20" s="99"/>
      <c r="OOU20" s="99"/>
      <c r="OOV20" s="99"/>
      <c r="OOW20" s="99"/>
      <c r="OOX20" s="99"/>
      <c r="OOY20" s="99"/>
      <c r="OOZ20" s="99"/>
      <c r="OPA20" s="99"/>
      <c r="OPB20" s="99"/>
      <c r="OPC20" s="99"/>
      <c r="OPD20" s="99"/>
      <c r="OPE20" s="99"/>
      <c r="OPF20" s="99"/>
      <c r="OPG20" s="99"/>
      <c r="OPH20" s="99"/>
      <c r="OPI20" s="99"/>
      <c r="OPJ20" s="99"/>
      <c r="OPK20" s="99"/>
      <c r="OPL20" s="99"/>
      <c r="OPM20" s="99"/>
      <c r="OPN20" s="99"/>
      <c r="OPO20" s="99"/>
      <c r="OPP20" s="99"/>
      <c r="OPQ20" s="99"/>
      <c r="OPR20" s="99"/>
      <c r="OPS20" s="99"/>
      <c r="OPT20" s="99"/>
      <c r="OPU20" s="99"/>
      <c r="OPV20" s="99"/>
      <c r="OPW20" s="99"/>
      <c r="OPX20" s="99"/>
      <c r="OPY20" s="99"/>
      <c r="OPZ20" s="99"/>
      <c r="OQA20" s="99"/>
      <c r="OQB20" s="99"/>
      <c r="OQC20" s="99"/>
      <c r="OQD20" s="99"/>
      <c r="OQE20" s="99"/>
      <c r="OQF20" s="99"/>
      <c r="OQG20" s="99"/>
      <c r="OQH20" s="99"/>
      <c r="OQI20" s="99"/>
      <c r="OQJ20" s="99"/>
      <c r="OQK20" s="99"/>
      <c r="OQL20" s="99"/>
      <c r="OQM20" s="99"/>
      <c r="OQN20" s="99"/>
      <c r="OQO20" s="99"/>
      <c r="OQP20" s="99"/>
      <c r="OQQ20" s="99"/>
      <c r="OQR20" s="99"/>
      <c r="OQS20" s="99"/>
      <c r="OQT20" s="99"/>
      <c r="OQU20" s="99"/>
      <c r="OQV20" s="99"/>
      <c r="OQW20" s="99"/>
      <c r="OQX20" s="99"/>
      <c r="OQY20" s="99"/>
      <c r="OQZ20" s="99"/>
      <c r="ORA20" s="99"/>
      <c r="ORB20" s="99"/>
      <c r="ORC20" s="99"/>
      <c r="ORD20" s="99"/>
      <c r="ORE20" s="99"/>
      <c r="ORF20" s="99"/>
      <c r="ORG20" s="99"/>
      <c r="ORH20" s="99"/>
      <c r="ORI20" s="99"/>
      <c r="ORJ20" s="99"/>
      <c r="ORK20" s="99"/>
      <c r="ORL20" s="99"/>
      <c r="ORM20" s="99"/>
      <c r="ORN20" s="99"/>
      <c r="ORO20" s="99"/>
      <c r="ORP20" s="99"/>
      <c r="ORQ20" s="99"/>
      <c r="ORR20" s="99"/>
      <c r="ORS20" s="99"/>
      <c r="ORT20" s="99"/>
      <c r="ORU20" s="99"/>
      <c r="ORV20" s="99"/>
      <c r="ORW20" s="99"/>
      <c r="ORX20" s="99"/>
      <c r="ORY20" s="99"/>
      <c r="ORZ20" s="99"/>
      <c r="OSA20" s="99"/>
      <c r="OSB20" s="99"/>
      <c r="OSC20" s="99"/>
      <c r="OSD20" s="99"/>
      <c r="OSE20" s="99"/>
      <c r="OSF20" s="99"/>
      <c r="OSG20" s="99"/>
      <c r="OSH20" s="99"/>
      <c r="OSI20" s="99"/>
      <c r="OSJ20" s="99"/>
      <c r="OSK20" s="99"/>
      <c r="OSL20" s="99"/>
      <c r="OSM20" s="99"/>
      <c r="OSN20" s="99"/>
      <c r="OSO20" s="99"/>
      <c r="OSP20" s="99"/>
      <c r="OSQ20" s="99"/>
      <c r="OSR20" s="99"/>
      <c r="OSS20" s="99"/>
      <c r="OST20" s="99"/>
      <c r="OSU20" s="99"/>
      <c r="OSV20" s="99"/>
      <c r="OSW20" s="99"/>
      <c r="OSX20" s="99"/>
      <c r="OSY20" s="99"/>
      <c r="OSZ20" s="99"/>
      <c r="OTA20" s="99"/>
      <c r="OTB20" s="99"/>
      <c r="OTC20" s="99"/>
      <c r="OTD20" s="99"/>
      <c r="OTE20" s="99"/>
      <c r="OTF20" s="99"/>
      <c r="OTG20" s="99"/>
      <c r="OTH20" s="99"/>
      <c r="OTI20" s="99"/>
      <c r="OTJ20" s="99"/>
      <c r="OTK20" s="99"/>
      <c r="OTL20" s="99"/>
      <c r="OTM20" s="99"/>
      <c r="OTN20" s="99"/>
      <c r="OTO20" s="99"/>
      <c r="OTP20" s="99"/>
      <c r="OTQ20" s="99"/>
      <c r="OTR20" s="99"/>
      <c r="OTS20" s="99"/>
      <c r="OTT20" s="99"/>
      <c r="OTU20" s="99"/>
      <c r="OTV20" s="99"/>
      <c r="OTW20" s="99"/>
      <c r="OTX20" s="99"/>
      <c r="OTY20" s="99"/>
      <c r="OTZ20" s="99"/>
      <c r="OUA20" s="99"/>
      <c r="OUB20" s="99"/>
      <c r="OUC20" s="99"/>
      <c r="OUD20" s="99"/>
      <c r="OUE20" s="99"/>
      <c r="OUF20" s="99"/>
      <c r="OUG20" s="99"/>
      <c r="OUH20" s="99"/>
      <c r="OUI20" s="99"/>
      <c r="OUJ20" s="99"/>
      <c r="OUK20" s="99"/>
      <c r="OUL20" s="99"/>
      <c r="OUM20" s="99"/>
      <c r="OUN20" s="99"/>
      <c r="OUO20" s="99"/>
      <c r="OUP20" s="99"/>
      <c r="OUQ20" s="99"/>
      <c r="OUR20" s="99"/>
      <c r="OUS20" s="99"/>
      <c r="OUT20" s="99"/>
      <c r="OUU20" s="99"/>
      <c r="OUV20" s="99"/>
      <c r="OUW20" s="99"/>
      <c r="OUX20" s="99"/>
      <c r="OUY20" s="99"/>
      <c r="OUZ20" s="99"/>
      <c r="OVA20" s="99"/>
      <c r="OVB20" s="99"/>
      <c r="OVC20" s="99"/>
      <c r="OVD20" s="99"/>
      <c r="OVE20" s="99"/>
      <c r="OVF20" s="99"/>
      <c r="OVG20" s="99"/>
      <c r="OVH20" s="99"/>
      <c r="OVI20" s="99"/>
      <c r="OVJ20" s="99"/>
      <c r="OVK20" s="99"/>
      <c r="OVL20" s="99"/>
      <c r="OVM20" s="99"/>
      <c r="OVN20" s="99"/>
      <c r="OVO20" s="99"/>
      <c r="OVP20" s="99"/>
      <c r="OVQ20" s="99"/>
      <c r="OVR20" s="99"/>
      <c r="OVS20" s="99"/>
      <c r="OVT20" s="99"/>
      <c r="OVU20" s="99"/>
      <c r="OVV20" s="99"/>
      <c r="OVW20" s="99"/>
      <c r="OVX20" s="99"/>
      <c r="OVY20" s="99"/>
      <c r="OVZ20" s="99"/>
      <c r="OWA20" s="99"/>
      <c r="OWB20" s="99"/>
      <c r="OWC20" s="99"/>
      <c r="OWD20" s="99"/>
      <c r="OWE20" s="99"/>
      <c r="OWF20" s="99"/>
      <c r="OWG20" s="99"/>
      <c r="OWH20" s="99"/>
      <c r="OWI20" s="99"/>
      <c r="OWJ20" s="99"/>
      <c r="OWK20" s="99"/>
      <c r="OWL20" s="99"/>
      <c r="OWM20" s="99"/>
      <c r="OWN20" s="99"/>
      <c r="OWO20" s="99"/>
      <c r="OWP20" s="99"/>
      <c r="OWQ20" s="99"/>
      <c r="OWR20" s="99"/>
      <c r="OWS20" s="99"/>
      <c r="OWT20" s="99"/>
      <c r="OWU20" s="99"/>
      <c r="OWV20" s="99"/>
      <c r="OWW20" s="99"/>
      <c r="OWX20" s="99"/>
      <c r="OWY20" s="99"/>
      <c r="OWZ20" s="99"/>
      <c r="OXA20" s="99"/>
      <c r="OXB20" s="99"/>
      <c r="OXC20" s="99"/>
      <c r="OXD20" s="99"/>
      <c r="OXE20" s="99"/>
      <c r="OXF20" s="99"/>
      <c r="OXG20" s="99"/>
      <c r="OXH20" s="99"/>
      <c r="OXI20" s="99"/>
      <c r="OXJ20" s="99"/>
      <c r="OXK20" s="99"/>
      <c r="OXL20" s="99"/>
      <c r="OXM20" s="99"/>
      <c r="OXN20" s="99"/>
      <c r="OXO20" s="99"/>
      <c r="OXP20" s="99"/>
      <c r="OXQ20" s="99"/>
      <c r="OXR20" s="99"/>
      <c r="OXS20" s="99"/>
      <c r="OXT20" s="99"/>
      <c r="OXU20" s="99"/>
      <c r="OXV20" s="99"/>
      <c r="OXW20" s="99"/>
      <c r="OXX20" s="99"/>
      <c r="OXY20" s="99"/>
      <c r="OXZ20" s="99"/>
      <c r="OYA20" s="99"/>
      <c r="OYB20" s="99"/>
      <c r="OYC20" s="99"/>
      <c r="OYD20" s="99"/>
      <c r="OYE20" s="99"/>
      <c r="OYF20" s="99"/>
      <c r="OYG20" s="99"/>
      <c r="OYH20" s="99"/>
      <c r="OYI20" s="99"/>
      <c r="OYJ20" s="99"/>
      <c r="OYK20" s="99"/>
      <c r="OYL20" s="99"/>
      <c r="OYM20" s="99"/>
      <c r="OYN20" s="99"/>
      <c r="OYO20" s="99"/>
      <c r="OYP20" s="99"/>
      <c r="OYQ20" s="99"/>
      <c r="OYR20" s="99"/>
      <c r="OYS20" s="99"/>
      <c r="OYT20" s="99"/>
      <c r="OYU20" s="99"/>
      <c r="OYV20" s="99"/>
      <c r="OYW20" s="99"/>
      <c r="OYX20" s="99"/>
      <c r="OYY20" s="99"/>
      <c r="OYZ20" s="99"/>
      <c r="OZA20" s="99"/>
      <c r="OZB20" s="99"/>
      <c r="OZC20" s="99"/>
      <c r="OZD20" s="99"/>
      <c r="OZE20" s="99"/>
      <c r="OZF20" s="99"/>
      <c r="OZG20" s="99"/>
      <c r="OZH20" s="99"/>
      <c r="OZI20" s="99"/>
      <c r="OZJ20" s="99"/>
      <c r="OZK20" s="99"/>
      <c r="OZL20" s="99"/>
      <c r="OZM20" s="99"/>
      <c r="OZN20" s="99"/>
      <c r="OZO20" s="99"/>
      <c r="OZP20" s="99"/>
      <c r="OZQ20" s="99"/>
      <c r="OZR20" s="99"/>
      <c r="OZS20" s="99"/>
      <c r="OZT20" s="99"/>
      <c r="OZU20" s="99"/>
      <c r="OZV20" s="99"/>
      <c r="OZW20" s="99"/>
      <c r="OZX20" s="99"/>
      <c r="OZY20" s="99"/>
      <c r="OZZ20" s="99"/>
      <c r="PAA20" s="99"/>
      <c r="PAB20" s="99"/>
      <c r="PAC20" s="99"/>
      <c r="PAD20" s="99"/>
      <c r="PAE20" s="99"/>
      <c r="PAF20" s="99"/>
      <c r="PAG20" s="99"/>
      <c r="PAH20" s="99"/>
      <c r="PAI20" s="99"/>
      <c r="PAJ20" s="99"/>
      <c r="PAK20" s="99"/>
      <c r="PAL20" s="99"/>
      <c r="PAM20" s="99"/>
      <c r="PAN20" s="99"/>
      <c r="PAO20" s="99"/>
      <c r="PAP20" s="99"/>
      <c r="PAQ20" s="99"/>
      <c r="PAR20" s="99"/>
      <c r="PAS20" s="99"/>
      <c r="PAT20" s="99"/>
      <c r="PAU20" s="99"/>
      <c r="PAV20" s="99"/>
      <c r="PAW20" s="99"/>
      <c r="PAX20" s="99"/>
      <c r="PAY20" s="99"/>
      <c r="PAZ20" s="99"/>
      <c r="PBA20" s="99"/>
      <c r="PBB20" s="99"/>
      <c r="PBC20" s="99"/>
      <c r="PBD20" s="99"/>
      <c r="PBE20" s="99"/>
      <c r="PBF20" s="99"/>
      <c r="PBG20" s="99"/>
      <c r="PBH20" s="99"/>
      <c r="PBI20" s="99"/>
      <c r="PBJ20" s="99"/>
      <c r="PBK20" s="99"/>
      <c r="PBL20" s="99"/>
      <c r="PBM20" s="99"/>
      <c r="PBN20" s="99"/>
      <c r="PBO20" s="99"/>
      <c r="PBP20" s="99"/>
      <c r="PBQ20" s="99"/>
      <c r="PBR20" s="99"/>
      <c r="PBS20" s="99"/>
      <c r="PBT20" s="99"/>
      <c r="PBU20" s="99"/>
      <c r="PBV20" s="99"/>
      <c r="PBW20" s="99"/>
      <c r="PBX20" s="99"/>
      <c r="PBY20" s="99"/>
      <c r="PBZ20" s="99"/>
      <c r="PCA20" s="99"/>
      <c r="PCB20" s="99"/>
      <c r="PCC20" s="99"/>
      <c r="PCD20" s="99"/>
      <c r="PCE20" s="99"/>
      <c r="PCF20" s="99"/>
      <c r="PCG20" s="99"/>
      <c r="PCH20" s="99"/>
      <c r="PCI20" s="99"/>
      <c r="PCJ20" s="99"/>
      <c r="PCK20" s="99"/>
      <c r="PCL20" s="99"/>
      <c r="PCM20" s="99"/>
      <c r="PCN20" s="99"/>
      <c r="PCO20" s="99"/>
      <c r="PCP20" s="99"/>
      <c r="PCQ20" s="99"/>
      <c r="PCR20" s="99"/>
      <c r="PCS20" s="99"/>
      <c r="PCT20" s="99"/>
      <c r="PCU20" s="99"/>
      <c r="PCV20" s="99"/>
      <c r="PCW20" s="99"/>
      <c r="PCX20" s="99"/>
      <c r="PCY20" s="99"/>
      <c r="PCZ20" s="99"/>
      <c r="PDA20" s="99"/>
      <c r="PDB20" s="99"/>
      <c r="PDC20" s="99"/>
      <c r="PDD20" s="99"/>
      <c r="PDE20" s="99"/>
      <c r="PDF20" s="99"/>
      <c r="PDG20" s="99"/>
      <c r="PDH20" s="99"/>
      <c r="PDI20" s="99"/>
      <c r="PDJ20" s="99"/>
      <c r="PDK20" s="99"/>
      <c r="PDL20" s="99"/>
      <c r="PDM20" s="99"/>
      <c r="PDN20" s="99"/>
      <c r="PDO20" s="99"/>
      <c r="PDP20" s="99"/>
      <c r="PDQ20" s="99"/>
      <c r="PDR20" s="99"/>
      <c r="PDS20" s="99"/>
      <c r="PDT20" s="99"/>
      <c r="PDU20" s="99"/>
      <c r="PDV20" s="99"/>
      <c r="PDW20" s="99"/>
      <c r="PDX20" s="99"/>
      <c r="PDY20" s="99"/>
      <c r="PDZ20" s="99"/>
      <c r="PEA20" s="99"/>
      <c r="PEB20" s="99"/>
      <c r="PEC20" s="99"/>
      <c r="PED20" s="99"/>
      <c r="PEE20" s="99"/>
      <c r="PEF20" s="99"/>
      <c r="PEG20" s="99"/>
      <c r="PEH20" s="99"/>
      <c r="PEI20" s="99"/>
      <c r="PEJ20" s="99"/>
      <c r="PEK20" s="99"/>
      <c r="PEL20" s="99"/>
      <c r="PEM20" s="99"/>
      <c r="PEN20" s="99"/>
      <c r="PEO20" s="99"/>
      <c r="PEP20" s="99"/>
      <c r="PEQ20" s="99"/>
      <c r="PER20" s="99"/>
      <c r="PES20" s="99"/>
      <c r="PET20" s="99"/>
      <c r="PEU20" s="99"/>
      <c r="PEV20" s="99"/>
      <c r="PEW20" s="99"/>
      <c r="PEX20" s="99"/>
      <c r="PEY20" s="99"/>
      <c r="PEZ20" s="99"/>
      <c r="PFA20" s="99"/>
      <c r="PFB20" s="99"/>
      <c r="PFC20" s="99"/>
      <c r="PFD20" s="99"/>
      <c r="PFE20" s="99"/>
      <c r="PFF20" s="99"/>
      <c r="PFG20" s="99"/>
      <c r="PFH20" s="99"/>
      <c r="PFI20" s="99"/>
      <c r="PFJ20" s="99"/>
      <c r="PFK20" s="99"/>
      <c r="PFL20" s="99"/>
      <c r="PFM20" s="99"/>
      <c r="PFN20" s="99"/>
      <c r="PFO20" s="99"/>
      <c r="PFP20" s="99"/>
      <c r="PFQ20" s="99"/>
      <c r="PFR20" s="99"/>
      <c r="PFS20" s="99"/>
      <c r="PFT20" s="99"/>
      <c r="PFU20" s="99"/>
      <c r="PFV20" s="99"/>
      <c r="PFW20" s="99"/>
      <c r="PFX20" s="99"/>
      <c r="PFY20" s="99"/>
      <c r="PFZ20" s="99"/>
      <c r="PGA20" s="99"/>
      <c r="PGB20" s="99"/>
      <c r="PGC20" s="99"/>
      <c r="PGD20" s="99"/>
      <c r="PGE20" s="99"/>
      <c r="PGF20" s="99"/>
      <c r="PGG20" s="99"/>
      <c r="PGH20" s="99"/>
      <c r="PGI20" s="99"/>
      <c r="PGJ20" s="99"/>
      <c r="PGK20" s="99"/>
      <c r="PGL20" s="99"/>
      <c r="PGM20" s="99"/>
      <c r="PGN20" s="99"/>
      <c r="PGO20" s="99"/>
      <c r="PGP20" s="99"/>
      <c r="PGQ20" s="99"/>
      <c r="PGR20" s="99"/>
      <c r="PGS20" s="99"/>
      <c r="PGT20" s="99"/>
      <c r="PGU20" s="99"/>
      <c r="PGV20" s="99"/>
      <c r="PGW20" s="99"/>
      <c r="PGX20" s="99"/>
      <c r="PGY20" s="99"/>
      <c r="PGZ20" s="99"/>
      <c r="PHA20" s="99"/>
      <c r="PHB20" s="99"/>
      <c r="PHC20" s="99"/>
      <c r="PHD20" s="99"/>
      <c r="PHE20" s="99"/>
      <c r="PHF20" s="99"/>
      <c r="PHG20" s="99"/>
      <c r="PHH20" s="99"/>
      <c r="PHI20" s="99"/>
      <c r="PHJ20" s="99"/>
      <c r="PHK20" s="99"/>
      <c r="PHL20" s="99"/>
      <c r="PHM20" s="99"/>
      <c r="PHN20" s="99"/>
      <c r="PHO20" s="99"/>
      <c r="PHP20" s="99"/>
      <c r="PHQ20" s="99"/>
      <c r="PHR20" s="99"/>
      <c r="PHS20" s="99"/>
      <c r="PHT20" s="99"/>
      <c r="PHU20" s="99"/>
      <c r="PHV20" s="99"/>
      <c r="PHW20" s="99"/>
      <c r="PHX20" s="99"/>
      <c r="PHY20" s="99"/>
      <c r="PHZ20" s="99"/>
      <c r="PIA20" s="99"/>
      <c r="PIB20" s="99"/>
      <c r="PIC20" s="99"/>
      <c r="PID20" s="99"/>
      <c r="PIE20" s="99"/>
      <c r="PIF20" s="99"/>
      <c r="PIG20" s="99"/>
      <c r="PIH20" s="99"/>
      <c r="PII20" s="99"/>
      <c r="PIJ20" s="99"/>
      <c r="PIK20" s="99"/>
      <c r="PIL20" s="99"/>
      <c r="PIM20" s="99"/>
      <c r="PIN20" s="99"/>
      <c r="PIO20" s="99"/>
      <c r="PIP20" s="99"/>
      <c r="PIQ20" s="99"/>
      <c r="PIR20" s="99"/>
      <c r="PIS20" s="99"/>
      <c r="PIT20" s="99"/>
      <c r="PIU20" s="99"/>
      <c r="PIV20" s="99"/>
      <c r="PIW20" s="99"/>
      <c r="PIX20" s="99"/>
      <c r="PIY20" s="99"/>
      <c r="PIZ20" s="99"/>
      <c r="PJA20" s="99"/>
      <c r="PJB20" s="99"/>
      <c r="PJC20" s="99"/>
      <c r="PJD20" s="99"/>
      <c r="PJE20" s="99"/>
      <c r="PJF20" s="99"/>
      <c r="PJG20" s="99"/>
      <c r="PJH20" s="99"/>
      <c r="PJI20" s="99"/>
      <c r="PJJ20" s="99"/>
      <c r="PJK20" s="99"/>
      <c r="PJL20" s="99"/>
      <c r="PJM20" s="99"/>
      <c r="PJN20" s="99"/>
      <c r="PJO20" s="99"/>
      <c r="PJP20" s="99"/>
      <c r="PJQ20" s="99"/>
      <c r="PJR20" s="99"/>
      <c r="PJS20" s="99"/>
      <c r="PJT20" s="99"/>
      <c r="PJU20" s="99"/>
      <c r="PJV20" s="99"/>
      <c r="PJW20" s="99"/>
      <c r="PJX20" s="99"/>
      <c r="PJY20" s="99"/>
      <c r="PJZ20" s="99"/>
      <c r="PKA20" s="99"/>
      <c r="PKB20" s="99"/>
      <c r="PKC20" s="99"/>
      <c r="PKD20" s="99"/>
      <c r="PKE20" s="99"/>
      <c r="PKF20" s="99"/>
      <c r="PKG20" s="99"/>
      <c r="PKH20" s="99"/>
      <c r="PKI20" s="99"/>
      <c r="PKJ20" s="99"/>
      <c r="PKK20" s="99"/>
      <c r="PKL20" s="99"/>
      <c r="PKM20" s="99"/>
      <c r="PKN20" s="99"/>
      <c r="PKO20" s="99"/>
      <c r="PKP20" s="99"/>
      <c r="PKQ20" s="99"/>
      <c r="PKR20" s="99"/>
      <c r="PKS20" s="99"/>
      <c r="PKT20" s="99"/>
      <c r="PKU20" s="99"/>
      <c r="PKV20" s="99"/>
      <c r="PKW20" s="99"/>
      <c r="PKX20" s="99"/>
      <c r="PKY20" s="99"/>
      <c r="PKZ20" s="99"/>
      <c r="PLA20" s="99"/>
      <c r="PLB20" s="99"/>
      <c r="PLC20" s="99"/>
      <c r="PLD20" s="99"/>
      <c r="PLE20" s="99"/>
      <c r="PLF20" s="99"/>
      <c r="PLG20" s="99"/>
      <c r="PLH20" s="99"/>
      <c r="PLI20" s="99"/>
      <c r="PLJ20" s="99"/>
      <c r="PLK20" s="99"/>
      <c r="PLL20" s="99"/>
      <c r="PLM20" s="99"/>
      <c r="PLN20" s="99"/>
      <c r="PLO20" s="99"/>
      <c r="PLP20" s="99"/>
      <c r="PLQ20" s="99"/>
      <c r="PLR20" s="99"/>
      <c r="PLS20" s="99"/>
      <c r="PLT20" s="99"/>
      <c r="PLU20" s="99"/>
      <c r="PLV20" s="99"/>
      <c r="PLW20" s="99"/>
      <c r="PLX20" s="99"/>
      <c r="PLY20" s="99"/>
      <c r="PLZ20" s="99"/>
      <c r="PMA20" s="99"/>
      <c r="PMB20" s="99"/>
      <c r="PMC20" s="99"/>
      <c r="PMD20" s="99"/>
      <c r="PME20" s="99"/>
      <c r="PMF20" s="99"/>
      <c r="PMG20" s="99"/>
      <c r="PMH20" s="99"/>
      <c r="PMI20" s="99"/>
      <c r="PMJ20" s="99"/>
      <c r="PMK20" s="99"/>
      <c r="PML20" s="99"/>
      <c r="PMM20" s="99"/>
      <c r="PMN20" s="99"/>
      <c r="PMO20" s="99"/>
      <c r="PMP20" s="99"/>
      <c r="PMQ20" s="99"/>
      <c r="PMR20" s="99"/>
      <c r="PMS20" s="99"/>
      <c r="PMT20" s="99"/>
      <c r="PMU20" s="99"/>
      <c r="PMV20" s="99"/>
      <c r="PMW20" s="99"/>
      <c r="PMX20" s="99"/>
      <c r="PMY20" s="99"/>
      <c r="PMZ20" s="99"/>
      <c r="PNA20" s="99"/>
      <c r="PNB20" s="99"/>
      <c r="PNC20" s="99"/>
      <c r="PND20" s="99"/>
      <c r="PNE20" s="99"/>
      <c r="PNF20" s="99"/>
      <c r="PNG20" s="99"/>
      <c r="PNH20" s="99"/>
      <c r="PNI20" s="99"/>
      <c r="PNJ20" s="99"/>
      <c r="PNK20" s="99"/>
      <c r="PNL20" s="99"/>
      <c r="PNM20" s="99"/>
      <c r="PNN20" s="99"/>
      <c r="PNO20" s="99"/>
      <c r="PNP20" s="99"/>
      <c r="PNQ20" s="99"/>
      <c r="PNR20" s="99"/>
      <c r="PNS20" s="99"/>
      <c r="PNT20" s="99"/>
      <c r="PNU20" s="99"/>
      <c r="PNV20" s="99"/>
      <c r="PNW20" s="99"/>
      <c r="PNX20" s="99"/>
      <c r="PNY20" s="99"/>
      <c r="PNZ20" s="99"/>
      <c r="POA20" s="99"/>
      <c r="POB20" s="99"/>
      <c r="POC20" s="99"/>
      <c r="POD20" s="99"/>
      <c r="POE20" s="99"/>
      <c r="POF20" s="99"/>
      <c r="POG20" s="99"/>
      <c r="POH20" s="99"/>
      <c r="POI20" s="99"/>
      <c r="POJ20" s="99"/>
      <c r="POK20" s="99"/>
      <c r="POL20" s="99"/>
      <c r="POM20" s="99"/>
      <c r="PON20" s="99"/>
      <c r="POO20" s="99"/>
      <c r="POP20" s="99"/>
      <c r="POQ20" s="99"/>
      <c r="POR20" s="99"/>
      <c r="POS20" s="99"/>
      <c r="POT20" s="99"/>
      <c r="POU20" s="99"/>
      <c r="POV20" s="99"/>
      <c r="POW20" s="99"/>
      <c r="POX20" s="99"/>
      <c r="POY20" s="99"/>
      <c r="POZ20" s="99"/>
      <c r="PPA20" s="99"/>
      <c r="PPB20" s="99"/>
      <c r="PPC20" s="99"/>
      <c r="PPD20" s="99"/>
      <c r="PPE20" s="99"/>
      <c r="PPF20" s="99"/>
      <c r="PPG20" s="99"/>
      <c r="PPH20" s="99"/>
      <c r="PPI20" s="99"/>
      <c r="PPJ20" s="99"/>
      <c r="PPK20" s="99"/>
      <c r="PPL20" s="99"/>
      <c r="PPM20" s="99"/>
      <c r="PPN20" s="99"/>
      <c r="PPO20" s="99"/>
      <c r="PPP20" s="99"/>
      <c r="PPQ20" s="99"/>
      <c r="PPR20" s="99"/>
      <c r="PPS20" s="99"/>
      <c r="PPT20" s="99"/>
      <c r="PPU20" s="99"/>
      <c r="PPV20" s="99"/>
      <c r="PPW20" s="99"/>
      <c r="PPX20" s="99"/>
      <c r="PPY20" s="99"/>
      <c r="PPZ20" s="99"/>
      <c r="PQA20" s="99"/>
      <c r="PQB20" s="99"/>
      <c r="PQC20" s="99"/>
      <c r="PQD20" s="99"/>
      <c r="PQE20" s="99"/>
      <c r="PQF20" s="99"/>
      <c r="PQG20" s="99"/>
      <c r="PQH20" s="99"/>
      <c r="PQI20" s="99"/>
      <c r="PQJ20" s="99"/>
      <c r="PQK20" s="99"/>
      <c r="PQL20" s="99"/>
      <c r="PQM20" s="99"/>
      <c r="PQN20" s="99"/>
      <c r="PQO20" s="99"/>
      <c r="PQP20" s="99"/>
      <c r="PQQ20" s="99"/>
      <c r="PQR20" s="99"/>
      <c r="PQS20" s="99"/>
      <c r="PQT20" s="99"/>
      <c r="PQU20" s="99"/>
      <c r="PQV20" s="99"/>
      <c r="PQW20" s="99"/>
      <c r="PQX20" s="99"/>
      <c r="PQY20" s="99"/>
      <c r="PQZ20" s="99"/>
      <c r="PRA20" s="99"/>
      <c r="PRB20" s="99"/>
      <c r="PRC20" s="99"/>
      <c r="PRD20" s="99"/>
      <c r="PRE20" s="99"/>
      <c r="PRF20" s="99"/>
      <c r="PRG20" s="99"/>
      <c r="PRH20" s="99"/>
      <c r="PRI20" s="99"/>
      <c r="PRJ20" s="99"/>
      <c r="PRK20" s="99"/>
      <c r="PRL20" s="99"/>
      <c r="PRM20" s="99"/>
      <c r="PRN20" s="99"/>
      <c r="PRO20" s="99"/>
      <c r="PRP20" s="99"/>
      <c r="PRQ20" s="99"/>
      <c r="PRR20" s="99"/>
      <c r="PRS20" s="99"/>
      <c r="PRT20" s="99"/>
      <c r="PRU20" s="99"/>
      <c r="PRV20" s="99"/>
      <c r="PRW20" s="99"/>
      <c r="PRX20" s="99"/>
      <c r="PRY20" s="99"/>
      <c r="PRZ20" s="99"/>
      <c r="PSA20" s="99"/>
      <c r="PSB20" s="99"/>
      <c r="PSC20" s="99"/>
      <c r="PSD20" s="99"/>
      <c r="PSE20" s="99"/>
      <c r="PSF20" s="99"/>
      <c r="PSG20" s="99"/>
      <c r="PSH20" s="99"/>
      <c r="PSI20" s="99"/>
      <c r="PSJ20" s="99"/>
      <c r="PSK20" s="99"/>
      <c r="PSL20" s="99"/>
      <c r="PSM20" s="99"/>
      <c r="PSN20" s="99"/>
      <c r="PSO20" s="99"/>
      <c r="PSP20" s="99"/>
      <c r="PSQ20" s="99"/>
      <c r="PSR20" s="99"/>
      <c r="PSS20" s="99"/>
      <c r="PST20" s="99"/>
      <c r="PSU20" s="99"/>
      <c r="PSV20" s="99"/>
      <c r="PSW20" s="99"/>
      <c r="PSX20" s="99"/>
      <c r="PSY20" s="99"/>
      <c r="PSZ20" s="99"/>
      <c r="PTA20" s="99"/>
      <c r="PTB20" s="99"/>
      <c r="PTC20" s="99"/>
      <c r="PTD20" s="99"/>
      <c r="PTE20" s="99"/>
      <c r="PTF20" s="99"/>
      <c r="PTG20" s="99"/>
      <c r="PTH20" s="99"/>
      <c r="PTI20" s="99"/>
      <c r="PTJ20" s="99"/>
      <c r="PTK20" s="99"/>
      <c r="PTL20" s="99"/>
      <c r="PTM20" s="99"/>
      <c r="PTN20" s="99"/>
      <c r="PTO20" s="99"/>
      <c r="PTP20" s="99"/>
      <c r="PTQ20" s="99"/>
      <c r="PTR20" s="99"/>
      <c r="PTS20" s="99"/>
      <c r="PTT20" s="99"/>
      <c r="PTU20" s="99"/>
      <c r="PTV20" s="99"/>
      <c r="PTW20" s="99"/>
      <c r="PTX20" s="99"/>
      <c r="PTY20" s="99"/>
      <c r="PTZ20" s="99"/>
      <c r="PUA20" s="99"/>
      <c r="PUB20" s="99"/>
      <c r="PUC20" s="99"/>
      <c r="PUD20" s="99"/>
      <c r="PUE20" s="99"/>
      <c r="PUF20" s="99"/>
      <c r="PUG20" s="99"/>
      <c r="PUH20" s="99"/>
      <c r="PUI20" s="99"/>
      <c r="PUJ20" s="99"/>
      <c r="PUK20" s="99"/>
      <c r="PUL20" s="99"/>
      <c r="PUM20" s="99"/>
      <c r="PUN20" s="99"/>
      <c r="PUO20" s="99"/>
      <c r="PUP20" s="99"/>
      <c r="PUQ20" s="99"/>
      <c r="PUR20" s="99"/>
      <c r="PUS20" s="99"/>
      <c r="PUT20" s="99"/>
      <c r="PUU20" s="99"/>
      <c r="PUV20" s="99"/>
      <c r="PUW20" s="99"/>
      <c r="PUX20" s="99"/>
      <c r="PUY20" s="99"/>
      <c r="PUZ20" s="99"/>
      <c r="PVA20" s="99"/>
      <c r="PVB20" s="99"/>
      <c r="PVC20" s="99"/>
      <c r="PVD20" s="99"/>
      <c r="PVE20" s="99"/>
      <c r="PVF20" s="99"/>
      <c r="PVG20" s="99"/>
      <c r="PVH20" s="99"/>
      <c r="PVI20" s="99"/>
      <c r="PVJ20" s="99"/>
      <c r="PVK20" s="99"/>
      <c r="PVL20" s="99"/>
      <c r="PVM20" s="99"/>
      <c r="PVN20" s="99"/>
      <c r="PVO20" s="99"/>
      <c r="PVP20" s="99"/>
      <c r="PVQ20" s="99"/>
      <c r="PVR20" s="99"/>
      <c r="PVS20" s="99"/>
      <c r="PVT20" s="99"/>
      <c r="PVU20" s="99"/>
      <c r="PVV20" s="99"/>
      <c r="PVW20" s="99"/>
      <c r="PVX20" s="99"/>
      <c r="PVY20" s="99"/>
      <c r="PVZ20" s="99"/>
      <c r="PWA20" s="99"/>
      <c r="PWB20" s="99"/>
      <c r="PWC20" s="99"/>
      <c r="PWD20" s="99"/>
      <c r="PWE20" s="99"/>
      <c r="PWF20" s="99"/>
      <c r="PWG20" s="99"/>
      <c r="PWH20" s="99"/>
      <c r="PWI20" s="99"/>
      <c r="PWJ20" s="99"/>
      <c r="PWK20" s="99"/>
      <c r="PWL20" s="99"/>
      <c r="PWM20" s="99"/>
      <c r="PWN20" s="99"/>
      <c r="PWO20" s="99"/>
      <c r="PWP20" s="99"/>
      <c r="PWQ20" s="99"/>
      <c r="PWR20" s="99"/>
      <c r="PWS20" s="99"/>
      <c r="PWT20" s="99"/>
      <c r="PWU20" s="99"/>
      <c r="PWV20" s="99"/>
      <c r="PWW20" s="99"/>
      <c r="PWX20" s="99"/>
      <c r="PWY20" s="99"/>
      <c r="PWZ20" s="99"/>
      <c r="PXA20" s="99"/>
      <c r="PXB20" s="99"/>
      <c r="PXC20" s="99"/>
      <c r="PXD20" s="99"/>
      <c r="PXE20" s="99"/>
      <c r="PXF20" s="99"/>
      <c r="PXG20" s="99"/>
      <c r="PXH20" s="99"/>
      <c r="PXI20" s="99"/>
      <c r="PXJ20" s="99"/>
      <c r="PXK20" s="99"/>
      <c r="PXL20" s="99"/>
      <c r="PXM20" s="99"/>
      <c r="PXN20" s="99"/>
      <c r="PXO20" s="99"/>
      <c r="PXP20" s="99"/>
      <c r="PXQ20" s="99"/>
      <c r="PXR20" s="99"/>
      <c r="PXS20" s="99"/>
      <c r="PXT20" s="99"/>
      <c r="PXU20" s="99"/>
      <c r="PXV20" s="99"/>
      <c r="PXW20" s="99"/>
      <c r="PXX20" s="99"/>
      <c r="PXY20" s="99"/>
      <c r="PXZ20" s="99"/>
      <c r="PYA20" s="99"/>
      <c r="PYB20" s="99"/>
      <c r="PYC20" s="99"/>
      <c r="PYD20" s="99"/>
      <c r="PYE20" s="99"/>
      <c r="PYF20" s="99"/>
      <c r="PYG20" s="99"/>
      <c r="PYH20" s="99"/>
      <c r="PYI20" s="99"/>
      <c r="PYJ20" s="99"/>
      <c r="PYK20" s="99"/>
      <c r="PYL20" s="99"/>
      <c r="PYM20" s="99"/>
      <c r="PYN20" s="99"/>
      <c r="PYO20" s="99"/>
      <c r="PYP20" s="99"/>
      <c r="PYQ20" s="99"/>
      <c r="PYR20" s="99"/>
      <c r="PYS20" s="99"/>
      <c r="PYT20" s="99"/>
      <c r="PYU20" s="99"/>
      <c r="PYV20" s="99"/>
      <c r="PYW20" s="99"/>
      <c r="PYX20" s="99"/>
      <c r="PYY20" s="99"/>
      <c r="PYZ20" s="99"/>
      <c r="PZA20" s="99"/>
      <c r="PZB20" s="99"/>
      <c r="PZC20" s="99"/>
      <c r="PZD20" s="99"/>
      <c r="PZE20" s="99"/>
      <c r="PZF20" s="99"/>
      <c r="PZG20" s="99"/>
      <c r="PZH20" s="99"/>
      <c r="PZI20" s="99"/>
      <c r="PZJ20" s="99"/>
      <c r="PZK20" s="99"/>
      <c r="PZL20" s="99"/>
      <c r="PZM20" s="99"/>
      <c r="PZN20" s="99"/>
      <c r="PZO20" s="99"/>
      <c r="PZP20" s="99"/>
      <c r="PZQ20" s="99"/>
      <c r="PZR20" s="99"/>
      <c r="PZS20" s="99"/>
      <c r="PZT20" s="99"/>
      <c r="PZU20" s="99"/>
      <c r="PZV20" s="99"/>
      <c r="PZW20" s="99"/>
      <c r="PZX20" s="99"/>
      <c r="PZY20" s="99"/>
      <c r="PZZ20" s="99"/>
      <c r="QAA20" s="99"/>
      <c r="QAB20" s="99"/>
      <c r="QAC20" s="99"/>
      <c r="QAD20" s="99"/>
      <c r="QAE20" s="99"/>
      <c r="QAF20" s="99"/>
      <c r="QAG20" s="99"/>
      <c r="QAH20" s="99"/>
      <c r="QAI20" s="99"/>
      <c r="QAJ20" s="99"/>
      <c r="QAK20" s="99"/>
      <c r="QAL20" s="99"/>
      <c r="QAM20" s="99"/>
      <c r="QAN20" s="99"/>
      <c r="QAO20" s="99"/>
      <c r="QAP20" s="99"/>
      <c r="QAQ20" s="99"/>
      <c r="QAR20" s="99"/>
      <c r="QAS20" s="99"/>
      <c r="QAT20" s="99"/>
      <c r="QAU20" s="99"/>
      <c r="QAV20" s="99"/>
      <c r="QAW20" s="99"/>
      <c r="QAX20" s="99"/>
      <c r="QAY20" s="99"/>
      <c r="QAZ20" s="99"/>
    </row>
    <row r="21" spans="1:11544" s="120" customFormat="1" ht="31.5" x14ac:dyDescent="0.25">
      <c r="A21" s="167" t="s">
        <v>779</v>
      </c>
      <c r="B21" s="168" t="s">
        <v>780</v>
      </c>
      <c r="C21" s="167" t="s">
        <v>95</v>
      </c>
      <c r="D21" s="186"/>
      <c r="E21" s="186"/>
      <c r="F21" s="196">
        <f t="shared" si="3"/>
        <v>1565.7757796610169</v>
      </c>
      <c r="G21" s="196">
        <f>G22+G44+G68+G70+G83+G102+G121+G136+G152+G165+G176+G187+G208+G224</f>
        <v>72.645762711864407</v>
      </c>
      <c r="H21" s="196">
        <f>H22+H44+H68+H70+H83+H102+H121+H136+H152+H165+H176+H187+H208+H224</f>
        <v>620.19031186440679</v>
      </c>
      <c r="I21" s="196">
        <f>I22+I44+I68+I70+I83+I102+I121+I136+I152+I165+I176+I187+I208+I224</f>
        <v>872.93970508474558</v>
      </c>
      <c r="J21" s="196"/>
      <c r="K21" s="196">
        <f t="shared" si="4"/>
        <v>377.29536859301612</v>
      </c>
      <c r="L21" s="196">
        <f t="shared" si="5"/>
        <v>1565.7757796610169</v>
      </c>
      <c r="M21" s="196">
        <f>M22+M44+M68+M70+M83+M102+M121+M136+M152+M165+M176+M187+M208+M224</f>
        <v>91.366949152542389</v>
      </c>
      <c r="N21" s="196">
        <f>N22+N44+N68+N70+N83+N102+N121+N136+N152+N165+N176+N187+N208+N224</f>
        <v>188.74983050847456</v>
      </c>
      <c r="O21" s="196">
        <f>O22+O44+O68+O70+O83+O102+O121+O136+O152+O165+O176+O187+O208+O224</f>
        <v>412.87976271186443</v>
      </c>
      <c r="P21" s="196">
        <f>P22+P44+P68+P70+P83+P102+P121+P136+P152+P165+P176+P187+P208+P224</f>
        <v>413.77584745762709</v>
      </c>
      <c r="Q21" s="196">
        <f>Q22+Q44+Q68+Q70+Q83+Q102+Q121+Q136+Q152+Q165+Q176+Q187+Q208+Q224</f>
        <v>459.00338983050841</v>
      </c>
      <c r="R21" s="196">
        <f t="shared" si="8"/>
        <v>1565.7757796610169</v>
      </c>
      <c r="S21" s="99"/>
      <c r="T21" s="99"/>
      <c r="U21" s="125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  <c r="KJ21" s="99"/>
      <c r="KK21" s="99"/>
      <c r="KL21" s="99"/>
      <c r="KM21" s="99"/>
      <c r="KN21" s="99"/>
      <c r="KO21" s="99"/>
      <c r="KP21" s="99"/>
      <c r="KQ21" s="99"/>
      <c r="KR21" s="99"/>
      <c r="KS21" s="99"/>
      <c r="KT21" s="99"/>
      <c r="KU21" s="99"/>
      <c r="KV21" s="99"/>
      <c r="KW21" s="99"/>
      <c r="KX21" s="99"/>
      <c r="KY21" s="99"/>
      <c r="KZ21" s="99"/>
      <c r="LA21" s="99"/>
      <c r="LB21" s="99"/>
      <c r="LC21" s="99"/>
      <c r="LD21" s="99"/>
      <c r="LE21" s="99"/>
      <c r="LF21" s="99"/>
      <c r="LG21" s="99"/>
      <c r="LH21" s="99"/>
      <c r="LI21" s="99"/>
      <c r="LJ21" s="99"/>
      <c r="LK21" s="99"/>
      <c r="LL21" s="99"/>
      <c r="LM21" s="99"/>
      <c r="LN21" s="99"/>
      <c r="LO21" s="99"/>
      <c r="LP21" s="99"/>
      <c r="LQ21" s="99"/>
      <c r="LR21" s="99"/>
      <c r="LS21" s="99"/>
      <c r="LT21" s="99"/>
      <c r="LU21" s="99"/>
      <c r="LV21" s="99"/>
      <c r="LW21" s="99"/>
      <c r="LX21" s="99"/>
      <c r="LY21" s="99"/>
      <c r="LZ21" s="99"/>
      <c r="MA21" s="99"/>
      <c r="MB21" s="99"/>
      <c r="MC21" s="99"/>
      <c r="MD21" s="99"/>
      <c r="ME21" s="99"/>
      <c r="MF21" s="99"/>
      <c r="MG21" s="99"/>
      <c r="MH21" s="99"/>
      <c r="MI21" s="99"/>
      <c r="MJ21" s="99"/>
      <c r="MK21" s="99"/>
      <c r="ML21" s="99"/>
      <c r="MM21" s="99"/>
      <c r="MN21" s="99"/>
      <c r="MO21" s="99"/>
      <c r="MP21" s="99"/>
      <c r="MQ21" s="99"/>
      <c r="MR21" s="99"/>
      <c r="MS21" s="99"/>
      <c r="MT21" s="99"/>
      <c r="MU21" s="99"/>
      <c r="MV21" s="99"/>
      <c r="MW21" s="99"/>
      <c r="MX21" s="99"/>
      <c r="MY21" s="99"/>
      <c r="MZ21" s="99"/>
      <c r="NA21" s="99"/>
      <c r="NB21" s="99"/>
      <c r="NC21" s="99"/>
      <c r="ND21" s="99"/>
      <c r="NE21" s="99"/>
      <c r="NF21" s="99"/>
      <c r="NG21" s="99"/>
      <c r="NH21" s="99"/>
      <c r="NI21" s="99"/>
      <c r="NJ21" s="99"/>
      <c r="NK21" s="99"/>
      <c r="NL21" s="99"/>
      <c r="NM21" s="99"/>
      <c r="NN21" s="99"/>
      <c r="NO21" s="99"/>
      <c r="NP21" s="99"/>
      <c r="NQ21" s="99"/>
      <c r="NR21" s="99"/>
      <c r="NS21" s="99"/>
      <c r="NT21" s="99"/>
      <c r="NU21" s="99"/>
      <c r="NV21" s="99"/>
      <c r="NW21" s="99"/>
      <c r="NX21" s="99"/>
      <c r="NY21" s="99"/>
      <c r="NZ21" s="99"/>
      <c r="OA21" s="99"/>
      <c r="OB21" s="99"/>
      <c r="OC21" s="99"/>
      <c r="OD21" s="99"/>
      <c r="OE21" s="99"/>
      <c r="OF21" s="99"/>
      <c r="OG21" s="99"/>
      <c r="OH21" s="99"/>
      <c r="OI21" s="99"/>
      <c r="OJ21" s="99"/>
      <c r="OK21" s="99"/>
      <c r="OL21" s="99"/>
      <c r="OM21" s="99"/>
      <c r="ON21" s="99"/>
      <c r="OO21" s="99"/>
      <c r="OP21" s="99"/>
      <c r="OQ21" s="99"/>
      <c r="OR21" s="99"/>
      <c r="OS21" s="99"/>
      <c r="OT21" s="99"/>
      <c r="OU21" s="99"/>
      <c r="OV21" s="99"/>
      <c r="OW21" s="99"/>
      <c r="OX21" s="99"/>
      <c r="OY21" s="99"/>
      <c r="OZ21" s="99"/>
      <c r="PA21" s="99"/>
      <c r="PB21" s="99"/>
      <c r="PC21" s="99"/>
      <c r="PD21" s="99"/>
      <c r="PE21" s="99"/>
      <c r="PF21" s="99"/>
      <c r="PG21" s="99"/>
      <c r="PH21" s="99"/>
      <c r="PI21" s="99"/>
      <c r="PJ21" s="99"/>
      <c r="PK21" s="99"/>
      <c r="PL21" s="99"/>
      <c r="PM21" s="99"/>
      <c r="PN21" s="99"/>
      <c r="PO21" s="99"/>
      <c r="PP21" s="99"/>
      <c r="PQ21" s="99"/>
      <c r="PR21" s="99"/>
      <c r="PS21" s="99"/>
      <c r="PT21" s="99"/>
      <c r="PU21" s="99"/>
      <c r="PV21" s="99"/>
      <c r="PW21" s="99"/>
      <c r="PX21" s="99"/>
      <c r="PY21" s="99"/>
      <c r="PZ21" s="99"/>
      <c r="QA21" s="99"/>
      <c r="QB21" s="99"/>
      <c r="QC21" s="99"/>
      <c r="QD21" s="99"/>
      <c r="QE21" s="99"/>
      <c r="QF21" s="99"/>
      <c r="QG21" s="99"/>
      <c r="QH21" s="99"/>
      <c r="QI21" s="99"/>
      <c r="QJ21" s="99"/>
      <c r="QK21" s="99"/>
      <c r="QL21" s="99"/>
      <c r="QM21" s="99"/>
      <c r="QN21" s="99"/>
      <c r="QO21" s="99"/>
      <c r="QP21" s="99"/>
      <c r="QQ21" s="99"/>
      <c r="QR21" s="99"/>
      <c r="QS21" s="99"/>
      <c r="QT21" s="99"/>
      <c r="QU21" s="99"/>
      <c r="QV21" s="99"/>
      <c r="QW21" s="99"/>
      <c r="QX21" s="99"/>
      <c r="QY21" s="99"/>
      <c r="QZ21" s="99"/>
      <c r="RA21" s="99"/>
      <c r="RB21" s="99"/>
      <c r="RC21" s="99"/>
      <c r="RD21" s="99"/>
      <c r="RE21" s="99"/>
      <c r="RF21" s="99"/>
      <c r="RG21" s="99"/>
      <c r="RH21" s="99"/>
      <c r="RI21" s="99"/>
      <c r="RJ21" s="99"/>
      <c r="RK21" s="99"/>
      <c r="RL21" s="99"/>
      <c r="RM21" s="99"/>
      <c r="RN21" s="99"/>
      <c r="RO21" s="99"/>
      <c r="RP21" s="99"/>
      <c r="RQ21" s="99"/>
      <c r="RR21" s="99"/>
      <c r="RS21" s="99"/>
      <c r="RT21" s="99"/>
      <c r="RU21" s="99"/>
      <c r="RV21" s="99"/>
      <c r="RW21" s="99"/>
      <c r="RX21" s="99"/>
      <c r="RY21" s="99"/>
      <c r="RZ21" s="99"/>
      <c r="SA21" s="99"/>
      <c r="SB21" s="99"/>
      <c r="SC21" s="99"/>
      <c r="SD21" s="99"/>
      <c r="SE21" s="99"/>
      <c r="SF21" s="99"/>
      <c r="SG21" s="99"/>
      <c r="SH21" s="99"/>
      <c r="SI21" s="99"/>
      <c r="SJ21" s="99"/>
      <c r="SK21" s="99"/>
      <c r="SL21" s="99"/>
      <c r="SM21" s="99"/>
      <c r="SN21" s="99"/>
      <c r="SO21" s="99"/>
      <c r="SP21" s="99"/>
      <c r="SQ21" s="99"/>
      <c r="SR21" s="99"/>
      <c r="SS21" s="99"/>
      <c r="ST21" s="99"/>
      <c r="SU21" s="99"/>
      <c r="SV21" s="99"/>
      <c r="SW21" s="99"/>
      <c r="SX21" s="99"/>
      <c r="SY21" s="99"/>
      <c r="SZ21" s="99"/>
      <c r="TA21" s="99"/>
      <c r="TB21" s="99"/>
      <c r="TC21" s="99"/>
      <c r="TD21" s="99"/>
      <c r="TE21" s="99"/>
      <c r="TF21" s="99"/>
      <c r="TG21" s="99"/>
      <c r="TH21" s="99"/>
      <c r="TI21" s="99"/>
      <c r="TJ21" s="99"/>
      <c r="TK21" s="99"/>
      <c r="TL21" s="99"/>
      <c r="TM21" s="99"/>
      <c r="TN21" s="99"/>
      <c r="TO21" s="99"/>
      <c r="TP21" s="99"/>
      <c r="TQ21" s="99"/>
      <c r="TR21" s="99"/>
      <c r="TS21" s="99"/>
      <c r="TT21" s="99"/>
      <c r="TU21" s="99"/>
      <c r="TV21" s="99"/>
      <c r="TW21" s="99"/>
      <c r="TX21" s="99"/>
      <c r="TY21" s="99"/>
      <c r="TZ21" s="99"/>
      <c r="UA21" s="99"/>
      <c r="UB21" s="99"/>
      <c r="UC21" s="99"/>
      <c r="UD21" s="99"/>
      <c r="UE21" s="99"/>
      <c r="UF21" s="99"/>
      <c r="UG21" s="99"/>
      <c r="UH21" s="99"/>
      <c r="UI21" s="99"/>
      <c r="UJ21" s="99"/>
      <c r="UK21" s="99"/>
      <c r="UL21" s="99"/>
      <c r="UM21" s="99"/>
      <c r="UN21" s="99"/>
      <c r="UO21" s="99"/>
      <c r="UP21" s="99"/>
      <c r="UQ21" s="99"/>
      <c r="UR21" s="99"/>
      <c r="US21" s="99"/>
      <c r="UT21" s="99"/>
      <c r="UU21" s="99"/>
      <c r="UV21" s="99"/>
      <c r="UW21" s="99"/>
      <c r="UX21" s="99"/>
      <c r="UY21" s="99"/>
      <c r="UZ21" s="99"/>
      <c r="VA21" s="99"/>
      <c r="VB21" s="99"/>
      <c r="VC21" s="99"/>
      <c r="VD21" s="99"/>
      <c r="VE21" s="99"/>
      <c r="VF21" s="99"/>
      <c r="VG21" s="99"/>
      <c r="VH21" s="99"/>
      <c r="VI21" s="99"/>
      <c r="VJ21" s="99"/>
      <c r="VK21" s="99"/>
      <c r="VL21" s="99"/>
      <c r="VM21" s="99"/>
      <c r="VN21" s="99"/>
      <c r="VO21" s="99"/>
      <c r="VP21" s="99"/>
      <c r="VQ21" s="99"/>
      <c r="VR21" s="99"/>
      <c r="VS21" s="99"/>
      <c r="VT21" s="99"/>
      <c r="VU21" s="99"/>
      <c r="VV21" s="99"/>
      <c r="VW21" s="99"/>
      <c r="VX21" s="99"/>
      <c r="VY21" s="99"/>
      <c r="VZ21" s="99"/>
      <c r="WA21" s="99"/>
      <c r="WB21" s="99"/>
      <c r="WC21" s="99"/>
      <c r="WD21" s="99"/>
      <c r="WE21" s="99"/>
      <c r="WF21" s="99"/>
      <c r="WG21" s="99"/>
      <c r="WH21" s="99"/>
      <c r="WI21" s="99"/>
      <c r="WJ21" s="99"/>
      <c r="WK21" s="99"/>
      <c r="WL21" s="99"/>
      <c r="WM21" s="99"/>
      <c r="WN21" s="99"/>
      <c r="WO21" s="99"/>
      <c r="WP21" s="99"/>
      <c r="WQ21" s="99"/>
      <c r="WR21" s="99"/>
      <c r="WS21" s="99"/>
      <c r="WT21" s="99"/>
      <c r="WU21" s="99"/>
      <c r="WV21" s="99"/>
      <c r="WW21" s="99"/>
      <c r="WX21" s="99"/>
      <c r="WY21" s="99"/>
      <c r="WZ21" s="99"/>
      <c r="XA21" s="99"/>
      <c r="XB21" s="99"/>
      <c r="XC21" s="99"/>
      <c r="XD21" s="99"/>
      <c r="XE21" s="99"/>
      <c r="XF21" s="99"/>
      <c r="XG21" s="99"/>
      <c r="XH21" s="99"/>
      <c r="XI21" s="99"/>
      <c r="XJ21" s="99"/>
      <c r="XK21" s="99"/>
      <c r="XL21" s="99"/>
      <c r="XM21" s="99"/>
      <c r="XN21" s="99"/>
      <c r="XO21" s="99"/>
      <c r="XP21" s="99"/>
      <c r="XQ21" s="99"/>
      <c r="XR21" s="99"/>
      <c r="XS21" s="99"/>
      <c r="XT21" s="99"/>
      <c r="XU21" s="99"/>
      <c r="XV21" s="99"/>
      <c r="XW21" s="99"/>
      <c r="XX21" s="99"/>
      <c r="XY21" s="99"/>
      <c r="XZ21" s="99"/>
      <c r="YA21" s="99"/>
      <c r="YB21" s="99"/>
      <c r="YC21" s="99"/>
      <c r="YD21" s="99"/>
      <c r="YE21" s="99"/>
      <c r="YF21" s="99"/>
      <c r="YG21" s="99"/>
      <c r="YH21" s="99"/>
      <c r="YI21" s="99"/>
      <c r="YJ21" s="99"/>
      <c r="YK21" s="99"/>
      <c r="YL21" s="99"/>
      <c r="YM21" s="99"/>
      <c r="YN21" s="99"/>
      <c r="YO21" s="99"/>
      <c r="YP21" s="99"/>
      <c r="YQ21" s="99"/>
      <c r="YR21" s="99"/>
      <c r="YS21" s="99"/>
      <c r="YT21" s="99"/>
      <c r="YU21" s="99"/>
      <c r="YV21" s="99"/>
      <c r="YW21" s="99"/>
      <c r="YX21" s="99"/>
      <c r="YY21" s="99"/>
      <c r="YZ21" s="99"/>
      <c r="ZA21" s="99"/>
      <c r="ZB21" s="99"/>
      <c r="ZC21" s="99"/>
      <c r="ZD21" s="99"/>
      <c r="ZE21" s="99"/>
      <c r="ZF21" s="99"/>
      <c r="ZG21" s="99"/>
      <c r="ZH21" s="99"/>
      <c r="ZI21" s="99"/>
      <c r="ZJ21" s="99"/>
      <c r="ZK21" s="99"/>
      <c r="ZL21" s="99"/>
      <c r="ZM21" s="99"/>
      <c r="ZN21" s="99"/>
      <c r="ZO21" s="99"/>
      <c r="ZP21" s="99"/>
      <c r="ZQ21" s="99"/>
      <c r="ZR21" s="99"/>
      <c r="ZS21" s="99"/>
      <c r="ZT21" s="99"/>
      <c r="ZU21" s="99"/>
      <c r="ZV21" s="99"/>
      <c r="ZW21" s="99"/>
      <c r="ZX21" s="99"/>
      <c r="ZY21" s="99"/>
      <c r="ZZ21" s="99"/>
      <c r="AAA21" s="99"/>
      <c r="AAB21" s="99"/>
      <c r="AAC21" s="99"/>
      <c r="AAD21" s="99"/>
      <c r="AAE21" s="99"/>
      <c r="AAF21" s="99"/>
      <c r="AAG21" s="99"/>
      <c r="AAH21" s="99"/>
      <c r="AAI21" s="99"/>
      <c r="AAJ21" s="99"/>
      <c r="AAK21" s="99"/>
      <c r="AAL21" s="99"/>
      <c r="AAM21" s="99"/>
      <c r="AAN21" s="99"/>
      <c r="AAO21" s="99"/>
      <c r="AAP21" s="99"/>
      <c r="AAQ21" s="99"/>
      <c r="AAR21" s="99"/>
      <c r="AAS21" s="99"/>
      <c r="AAT21" s="99"/>
      <c r="AAU21" s="99"/>
      <c r="AAV21" s="99"/>
      <c r="AAW21" s="99"/>
      <c r="AAX21" s="99"/>
      <c r="AAY21" s="99"/>
      <c r="AAZ21" s="99"/>
      <c r="ABA21" s="99"/>
      <c r="ABB21" s="99"/>
      <c r="ABC21" s="99"/>
      <c r="ABD21" s="99"/>
      <c r="ABE21" s="99"/>
      <c r="ABF21" s="99"/>
      <c r="ABG21" s="99"/>
      <c r="ABH21" s="99"/>
      <c r="ABI21" s="99"/>
      <c r="ABJ21" s="99"/>
      <c r="ABK21" s="99"/>
      <c r="ABL21" s="99"/>
      <c r="ABM21" s="99"/>
      <c r="ABN21" s="99"/>
      <c r="ABO21" s="99"/>
      <c r="ABP21" s="99"/>
      <c r="ABQ21" s="99"/>
      <c r="ABR21" s="99"/>
      <c r="ABS21" s="99"/>
      <c r="ABT21" s="99"/>
      <c r="ABU21" s="99"/>
      <c r="ABV21" s="99"/>
      <c r="ABW21" s="99"/>
      <c r="ABX21" s="99"/>
      <c r="ABY21" s="99"/>
      <c r="ABZ21" s="99"/>
      <c r="ACA21" s="99"/>
      <c r="ACB21" s="99"/>
      <c r="ACC21" s="99"/>
      <c r="ACD21" s="99"/>
      <c r="ACE21" s="99"/>
      <c r="ACF21" s="99"/>
      <c r="ACG21" s="99"/>
      <c r="ACH21" s="99"/>
      <c r="ACI21" s="99"/>
      <c r="ACJ21" s="99"/>
      <c r="ACK21" s="99"/>
      <c r="ACL21" s="99"/>
      <c r="ACM21" s="99"/>
      <c r="ACN21" s="99"/>
      <c r="ACO21" s="99"/>
      <c r="ACP21" s="99"/>
      <c r="ACQ21" s="99"/>
      <c r="ACR21" s="99"/>
      <c r="ACS21" s="99"/>
      <c r="ACT21" s="99"/>
      <c r="ACU21" s="99"/>
      <c r="ACV21" s="99"/>
      <c r="ACW21" s="99"/>
      <c r="ACX21" s="99"/>
      <c r="ACY21" s="99"/>
      <c r="ACZ21" s="99"/>
      <c r="ADA21" s="99"/>
      <c r="ADB21" s="99"/>
      <c r="ADC21" s="99"/>
      <c r="ADD21" s="99"/>
      <c r="ADE21" s="99"/>
      <c r="ADF21" s="99"/>
      <c r="ADG21" s="99"/>
      <c r="ADH21" s="99"/>
      <c r="ADI21" s="99"/>
      <c r="ADJ21" s="99"/>
      <c r="ADK21" s="99"/>
      <c r="ADL21" s="99"/>
      <c r="ADM21" s="99"/>
      <c r="ADN21" s="99"/>
      <c r="ADO21" s="99"/>
      <c r="ADP21" s="99"/>
      <c r="ADQ21" s="99"/>
      <c r="ADR21" s="99"/>
      <c r="ADS21" s="99"/>
      <c r="ADT21" s="99"/>
      <c r="ADU21" s="99"/>
      <c r="ADV21" s="99"/>
      <c r="ADW21" s="99"/>
      <c r="ADX21" s="99"/>
      <c r="ADY21" s="99"/>
      <c r="ADZ21" s="99"/>
      <c r="AEA21" s="99"/>
      <c r="AEB21" s="99"/>
      <c r="AEC21" s="99"/>
      <c r="AED21" s="99"/>
      <c r="AEE21" s="99"/>
      <c r="AEF21" s="99"/>
      <c r="AEG21" s="99"/>
      <c r="AEH21" s="99"/>
      <c r="AEI21" s="99"/>
      <c r="AEJ21" s="99"/>
      <c r="AEK21" s="99"/>
      <c r="AEL21" s="99"/>
      <c r="AEM21" s="99"/>
      <c r="AEN21" s="99"/>
      <c r="AEO21" s="99"/>
      <c r="AEP21" s="99"/>
      <c r="AEQ21" s="99"/>
      <c r="AER21" s="99"/>
      <c r="AES21" s="99"/>
      <c r="AET21" s="99"/>
      <c r="AEU21" s="99"/>
      <c r="AEV21" s="99"/>
      <c r="AEW21" s="99"/>
      <c r="AEX21" s="99"/>
      <c r="AEY21" s="99"/>
      <c r="AEZ21" s="99"/>
      <c r="AFA21" s="99"/>
      <c r="AFB21" s="99"/>
      <c r="AFC21" s="99"/>
      <c r="AFD21" s="99"/>
      <c r="AFE21" s="99"/>
      <c r="AFF21" s="99"/>
      <c r="AFG21" s="99"/>
      <c r="AFH21" s="99"/>
      <c r="AFI21" s="99"/>
      <c r="AFJ21" s="99"/>
      <c r="AFK21" s="99"/>
      <c r="AFL21" s="99"/>
      <c r="AFM21" s="99"/>
      <c r="AFN21" s="99"/>
      <c r="AFO21" s="99"/>
      <c r="AFP21" s="99"/>
      <c r="AFQ21" s="99"/>
      <c r="AFR21" s="99"/>
      <c r="AFS21" s="99"/>
      <c r="AFT21" s="99"/>
      <c r="AFU21" s="99"/>
      <c r="AFV21" s="99"/>
      <c r="AFW21" s="99"/>
      <c r="AFX21" s="99"/>
      <c r="AFY21" s="99"/>
      <c r="AFZ21" s="99"/>
      <c r="AGA21" s="99"/>
      <c r="AGB21" s="99"/>
      <c r="AGC21" s="99"/>
      <c r="AGD21" s="99"/>
      <c r="AGE21" s="99"/>
      <c r="AGF21" s="99"/>
      <c r="AGG21" s="99"/>
      <c r="AGH21" s="99"/>
      <c r="AGI21" s="99"/>
      <c r="AGJ21" s="99"/>
      <c r="AGK21" s="99"/>
      <c r="AGL21" s="99"/>
      <c r="AGM21" s="99"/>
      <c r="AGN21" s="99"/>
      <c r="AGO21" s="99"/>
      <c r="AGP21" s="99"/>
      <c r="AGQ21" s="99"/>
      <c r="AGR21" s="99"/>
      <c r="AGS21" s="99"/>
      <c r="AGT21" s="99"/>
      <c r="AGU21" s="99"/>
      <c r="AGV21" s="99"/>
      <c r="AGW21" s="99"/>
      <c r="AGX21" s="99"/>
      <c r="AGY21" s="99"/>
      <c r="AGZ21" s="99"/>
      <c r="AHA21" s="99"/>
      <c r="AHB21" s="99"/>
      <c r="AHC21" s="99"/>
      <c r="AHD21" s="99"/>
      <c r="AHE21" s="99"/>
      <c r="AHF21" s="99"/>
      <c r="AHG21" s="99"/>
      <c r="AHH21" s="99"/>
      <c r="AHI21" s="99"/>
      <c r="AHJ21" s="99"/>
      <c r="AHK21" s="99"/>
      <c r="AHL21" s="99"/>
      <c r="AHM21" s="99"/>
      <c r="AHN21" s="99"/>
      <c r="AHO21" s="99"/>
      <c r="AHP21" s="99"/>
      <c r="AHQ21" s="99"/>
      <c r="AHR21" s="99"/>
      <c r="AHS21" s="99"/>
      <c r="AHT21" s="99"/>
      <c r="AHU21" s="99"/>
      <c r="AHV21" s="99"/>
      <c r="AHW21" s="99"/>
      <c r="AHX21" s="99"/>
      <c r="AHY21" s="99"/>
      <c r="AHZ21" s="99"/>
      <c r="AIA21" s="99"/>
      <c r="AIB21" s="99"/>
      <c r="AIC21" s="99"/>
      <c r="AID21" s="99"/>
      <c r="AIE21" s="99"/>
      <c r="AIF21" s="99"/>
      <c r="AIG21" s="99"/>
      <c r="AIH21" s="99"/>
      <c r="AII21" s="99"/>
      <c r="AIJ21" s="99"/>
      <c r="AIK21" s="99"/>
      <c r="AIL21" s="99"/>
      <c r="AIM21" s="99"/>
      <c r="AIN21" s="99"/>
      <c r="AIO21" s="99"/>
      <c r="AIP21" s="99"/>
      <c r="AIQ21" s="99"/>
      <c r="AIR21" s="99"/>
      <c r="AIS21" s="99"/>
      <c r="AIT21" s="99"/>
      <c r="AIU21" s="99"/>
      <c r="AIV21" s="99"/>
      <c r="AIW21" s="99"/>
      <c r="AIX21" s="99"/>
      <c r="AIY21" s="99"/>
      <c r="AIZ21" s="99"/>
      <c r="AJA21" s="99"/>
      <c r="AJB21" s="99"/>
      <c r="AJC21" s="99"/>
      <c r="AJD21" s="99"/>
      <c r="AJE21" s="99"/>
      <c r="AJF21" s="99"/>
      <c r="AJG21" s="99"/>
      <c r="AJH21" s="99"/>
      <c r="AJI21" s="99"/>
      <c r="AJJ21" s="99"/>
      <c r="AJK21" s="99"/>
      <c r="AJL21" s="99"/>
      <c r="AJM21" s="99"/>
      <c r="AJN21" s="99"/>
      <c r="AJO21" s="99"/>
      <c r="AJP21" s="99"/>
      <c r="AJQ21" s="99"/>
      <c r="AJR21" s="99"/>
      <c r="AJS21" s="99"/>
      <c r="AJT21" s="99"/>
      <c r="AJU21" s="99"/>
      <c r="AJV21" s="99"/>
      <c r="AJW21" s="99"/>
      <c r="AJX21" s="99"/>
      <c r="AJY21" s="99"/>
      <c r="AJZ21" s="99"/>
      <c r="AKA21" s="99"/>
      <c r="AKB21" s="99"/>
      <c r="AKC21" s="99"/>
      <c r="AKD21" s="99"/>
      <c r="AKE21" s="99"/>
      <c r="AKF21" s="99"/>
      <c r="AKG21" s="99"/>
      <c r="AKH21" s="99"/>
      <c r="AKI21" s="99"/>
      <c r="AKJ21" s="99"/>
      <c r="AKK21" s="99"/>
      <c r="AKL21" s="99"/>
      <c r="AKM21" s="99"/>
      <c r="AKN21" s="99"/>
      <c r="AKO21" s="99"/>
      <c r="AKP21" s="99"/>
      <c r="AKQ21" s="99"/>
      <c r="AKR21" s="99"/>
      <c r="AKS21" s="99"/>
      <c r="AKT21" s="99"/>
      <c r="AKU21" s="99"/>
      <c r="AKV21" s="99"/>
      <c r="AKW21" s="99"/>
      <c r="AKX21" s="99"/>
      <c r="AKY21" s="99"/>
      <c r="AKZ21" s="99"/>
      <c r="ALA21" s="99"/>
      <c r="ALB21" s="99"/>
      <c r="ALC21" s="99"/>
      <c r="ALD21" s="99"/>
      <c r="ALE21" s="99"/>
      <c r="ALF21" s="99"/>
      <c r="ALG21" s="99"/>
      <c r="ALH21" s="99"/>
      <c r="ALI21" s="99"/>
      <c r="ALJ21" s="99"/>
      <c r="ALK21" s="99"/>
      <c r="ALL21" s="99"/>
      <c r="ALM21" s="99"/>
      <c r="ALN21" s="99"/>
      <c r="ALO21" s="99"/>
      <c r="ALP21" s="99"/>
      <c r="ALQ21" s="99"/>
      <c r="ALR21" s="99"/>
      <c r="ALS21" s="99"/>
      <c r="ALT21" s="99"/>
      <c r="ALU21" s="99"/>
      <c r="ALV21" s="99"/>
      <c r="ALW21" s="99"/>
      <c r="ALX21" s="99"/>
      <c r="ALY21" s="99"/>
      <c r="ALZ21" s="99"/>
      <c r="AMA21" s="99"/>
      <c r="AMB21" s="99"/>
      <c r="AMC21" s="99"/>
      <c r="AMD21" s="99"/>
      <c r="AME21" s="99"/>
      <c r="AMF21" s="99"/>
      <c r="AMG21" s="99"/>
      <c r="AMH21" s="99"/>
      <c r="AMI21" s="99"/>
      <c r="AMJ21" s="99"/>
      <c r="AMK21" s="99"/>
      <c r="AML21" s="99"/>
      <c r="AMM21" s="99"/>
      <c r="AMN21" s="99"/>
      <c r="AMO21" s="99"/>
      <c r="AMP21" s="99"/>
      <c r="AMQ21" s="99"/>
      <c r="AMR21" s="99"/>
      <c r="AMS21" s="99"/>
      <c r="AMT21" s="99"/>
      <c r="AMU21" s="99"/>
      <c r="AMV21" s="99"/>
      <c r="AMW21" s="99"/>
      <c r="AMX21" s="99"/>
      <c r="AMY21" s="99"/>
      <c r="AMZ21" s="99"/>
      <c r="ANA21" s="99"/>
      <c r="ANB21" s="99"/>
      <c r="ANC21" s="99"/>
      <c r="AND21" s="99"/>
      <c r="ANE21" s="99"/>
      <c r="ANF21" s="99"/>
      <c r="ANG21" s="99"/>
      <c r="ANH21" s="99"/>
      <c r="ANI21" s="99"/>
      <c r="ANJ21" s="99"/>
      <c r="ANK21" s="99"/>
      <c r="ANL21" s="99"/>
      <c r="ANM21" s="99"/>
      <c r="ANN21" s="99"/>
      <c r="ANO21" s="99"/>
      <c r="ANP21" s="99"/>
      <c r="ANQ21" s="99"/>
      <c r="ANR21" s="99"/>
      <c r="ANS21" s="99"/>
      <c r="ANT21" s="99"/>
      <c r="ANU21" s="99"/>
      <c r="ANV21" s="99"/>
      <c r="ANW21" s="99"/>
      <c r="ANX21" s="99"/>
      <c r="ANY21" s="99"/>
      <c r="ANZ21" s="99"/>
      <c r="AOA21" s="99"/>
      <c r="AOB21" s="99"/>
      <c r="AOC21" s="99"/>
      <c r="AOD21" s="99"/>
      <c r="AOE21" s="99"/>
      <c r="AOF21" s="99"/>
      <c r="AOG21" s="99"/>
      <c r="AOH21" s="99"/>
      <c r="AOI21" s="99"/>
      <c r="AOJ21" s="99"/>
      <c r="AOK21" s="99"/>
      <c r="AOL21" s="99"/>
      <c r="AOM21" s="99"/>
      <c r="AON21" s="99"/>
      <c r="AOO21" s="99"/>
      <c r="AOP21" s="99"/>
      <c r="AOQ21" s="99"/>
      <c r="AOR21" s="99"/>
      <c r="AOS21" s="99"/>
      <c r="AOT21" s="99"/>
      <c r="AOU21" s="99"/>
      <c r="AOV21" s="99"/>
      <c r="AOW21" s="99"/>
      <c r="AOX21" s="99"/>
      <c r="AOY21" s="99"/>
      <c r="AOZ21" s="99"/>
      <c r="APA21" s="99"/>
      <c r="APB21" s="99"/>
      <c r="APC21" s="99"/>
      <c r="APD21" s="99"/>
      <c r="APE21" s="99"/>
      <c r="APF21" s="99"/>
      <c r="APG21" s="99"/>
      <c r="APH21" s="99"/>
      <c r="API21" s="99"/>
      <c r="APJ21" s="99"/>
      <c r="APK21" s="99"/>
      <c r="APL21" s="99"/>
      <c r="APM21" s="99"/>
      <c r="APN21" s="99"/>
      <c r="APO21" s="99"/>
      <c r="APP21" s="99"/>
      <c r="APQ21" s="99"/>
      <c r="APR21" s="99"/>
      <c r="APS21" s="99"/>
      <c r="APT21" s="99"/>
      <c r="APU21" s="99"/>
      <c r="APV21" s="99"/>
      <c r="APW21" s="99"/>
      <c r="APX21" s="99"/>
      <c r="APY21" s="99"/>
      <c r="APZ21" s="99"/>
      <c r="AQA21" s="99"/>
      <c r="AQB21" s="99"/>
      <c r="AQC21" s="99"/>
      <c r="AQD21" s="99"/>
      <c r="AQE21" s="99"/>
      <c r="AQF21" s="99"/>
      <c r="AQG21" s="99"/>
      <c r="AQH21" s="99"/>
      <c r="AQI21" s="99"/>
      <c r="AQJ21" s="99"/>
      <c r="AQK21" s="99"/>
      <c r="AQL21" s="99"/>
      <c r="AQM21" s="99"/>
      <c r="AQN21" s="99"/>
      <c r="AQO21" s="99"/>
      <c r="AQP21" s="99"/>
      <c r="AQQ21" s="99"/>
      <c r="AQR21" s="99"/>
      <c r="AQS21" s="99"/>
      <c r="AQT21" s="99"/>
      <c r="AQU21" s="99"/>
      <c r="AQV21" s="99"/>
      <c r="AQW21" s="99"/>
      <c r="AQX21" s="99"/>
      <c r="AQY21" s="99"/>
      <c r="AQZ21" s="99"/>
      <c r="ARA21" s="99"/>
      <c r="ARB21" s="99"/>
      <c r="ARC21" s="99"/>
      <c r="ARD21" s="99"/>
      <c r="ARE21" s="99"/>
      <c r="ARF21" s="99"/>
      <c r="ARG21" s="99"/>
      <c r="ARH21" s="99"/>
      <c r="ARI21" s="99"/>
      <c r="ARJ21" s="99"/>
      <c r="ARK21" s="99"/>
      <c r="ARL21" s="99"/>
      <c r="ARM21" s="99"/>
      <c r="ARN21" s="99"/>
      <c r="ARO21" s="99"/>
      <c r="ARP21" s="99"/>
      <c r="ARQ21" s="99"/>
      <c r="ARR21" s="99"/>
      <c r="ARS21" s="99"/>
      <c r="ART21" s="99"/>
      <c r="ARU21" s="99"/>
      <c r="ARV21" s="99"/>
      <c r="ARW21" s="99"/>
      <c r="ARX21" s="99"/>
      <c r="ARY21" s="99"/>
      <c r="ARZ21" s="99"/>
      <c r="ASA21" s="99"/>
      <c r="ASB21" s="99"/>
      <c r="ASC21" s="99"/>
      <c r="ASD21" s="99"/>
      <c r="ASE21" s="99"/>
      <c r="ASF21" s="99"/>
      <c r="ASG21" s="99"/>
      <c r="ASH21" s="99"/>
      <c r="ASI21" s="99"/>
      <c r="ASJ21" s="99"/>
      <c r="ASK21" s="99"/>
      <c r="ASL21" s="99"/>
      <c r="ASM21" s="99"/>
      <c r="ASN21" s="99"/>
      <c r="ASO21" s="99"/>
      <c r="ASP21" s="99"/>
      <c r="ASQ21" s="99"/>
      <c r="ASR21" s="99"/>
      <c r="ASS21" s="99"/>
      <c r="AST21" s="99"/>
      <c r="ASU21" s="99"/>
      <c r="ASV21" s="99"/>
      <c r="ASW21" s="99"/>
      <c r="ASX21" s="99"/>
      <c r="ASY21" s="99"/>
      <c r="ASZ21" s="99"/>
      <c r="ATA21" s="99"/>
      <c r="ATB21" s="99"/>
      <c r="ATC21" s="99"/>
      <c r="ATD21" s="99"/>
      <c r="ATE21" s="99"/>
      <c r="ATF21" s="99"/>
      <c r="ATG21" s="99"/>
      <c r="ATH21" s="99"/>
      <c r="ATI21" s="99"/>
      <c r="ATJ21" s="99"/>
      <c r="ATK21" s="99"/>
      <c r="ATL21" s="99"/>
      <c r="ATM21" s="99"/>
      <c r="ATN21" s="99"/>
      <c r="ATO21" s="99"/>
      <c r="ATP21" s="99"/>
      <c r="ATQ21" s="99"/>
      <c r="ATR21" s="99"/>
      <c r="ATS21" s="99"/>
      <c r="ATT21" s="99"/>
      <c r="ATU21" s="99"/>
      <c r="ATV21" s="99"/>
      <c r="ATW21" s="99"/>
      <c r="ATX21" s="99"/>
      <c r="ATY21" s="99"/>
      <c r="ATZ21" s="99"/>
      <c r="AUA21" s="99"/>
      <c r="AUB21" s="99"/>
      <c r="AUC21" s="99"/>
      <c r="AUD21" s="99"/>
      <c r="AUE21" s="99"/>
      <c r="AUF21" s="99"/>
      <c r="AUG21" s="99"/>
      <c r="AUH21" s="99"/>
      <c r="AUI21" s="99"/>
      <c r="AUJ21" s="99"/>
      <c r="AUK21" s="99"/>
      <c r="AUL21" s="99"/>
      <c r="AUM21" s="99"/>
      <c r="AUN21" s="99"/>
      <c r="AUO21" s="99"/>
      <c r="AUP21" s="99"/>
      <c r="AUQ21" s="99"/>
      <c r="AUR21" s="99"/>
      <c r="AUS21" s="99"/>
      <c r="AUT21" s="99"/>
      <c r="AUU21" s="99"/>
      <c r="AUV21" s="99"/>
      <c r="AUW21" s="99"/>
      <c r="AUX21" s="99"/>
      <c r="AUY21" s="99"/>
      <c r="AUZ21" s="99"/>
      <c r="AVA21" s="99"/>
      <c r="AVB21" s="99"/>
      <c r="AVC21" s="99"/>
      <c r="AVD21" s="99"/>
      <c r="AVE21" s="99"/>
      <c r="AVF21" s="99"/>
      <c r="AVG21" s="99"/>
      <c r="AVH21" s="99"/>
      <c r="AVI21" s="99"/>
      <c r="AVJ21" s="99"/>
      <c r="AVK21" s="99"/>
      <c r="AVL21" s="99"/>
      <c r="AVM21" s="99"/>
      <c r="AVN21" s="99"/>
      <c r="AVO21" s="99"/>
      <c r="AVP21" s="99"/>
      <c r="AVQ21" s="99"/>
      <c r="AVR21" s="99"/>
      <c r="AVS21" s="99"/>
      <c r="AVT21" s="99"/>
      <c r="AVU21" s="99"/>
      <c r="AVV21" s="99"/>
      <c r="AVW21" s="99"/>
      <c r="AVX21" s="99"/>
      <c r="AVY21" s="99"/>
      <c r="AVZ21" s="99"/>
      <c r="AWA21" s="99"/>
      <c r="AWB21" s="99"/>
      <c r="AWC21" s="99"/>
      <c r="AWD21" s="99"/>
      <c r="AWE21" s="99"/>
      <c r="AWF21" s="99"/>
      <c r="AWG21" s="99"/>
      <c r="AWH21" s="99"/>
      <c r="AWI21" s="99"/>
      <c r="AWJ21" s="99"/>
      <c r="AWK21" s="99"/>
      <c r="AWL21" s="99"/>
      <c r="AWM21" s="99"/>
      <c r="AWN21" s="99"/>
      <c r="AWO21" s="99"/>
      <c r="AWP21" s="99"/>
      <c r="AWQ21" s="99"/>
      <c r="AWR21" s="99"/>
      <c r="AWS21" s="99"/>
      <c r="AWT21" s="99"/>
      <c r="AWU21" s="99"/>
      <c r="AWV21" s="99"/>
      <c r="AWW21" s="99"/>
      <c r="AWX21" s="99"/>
      <c r="AWY21" s="99"/>
      <c r="AWZ21" s="99"/>
      <c r="AXA21" s="99"/>
      <c r="AXB21" s="99"/>
      <c r="AXC21" s="99"/>
      <c r="AXD21" s="99"/>
      <c r="AXE21" s="99"/>
      <c r="AXF21" s="99"/>
      <c r="AXG21" s="99"/>
      <c r="AXH21" s="99"/>
      <c r="AXI21" s="99"/>
      <c r="AXJ21" s="99"/>
      <c r="AXK21" s="99"/>
      <c r="AXL21" s="99"/>
      <c r="AXM21" s="99"/>
      <c r="AXN21" s="99"/>
      <c r="AXO21" s="99"/>
      <c r="AXP21" s="99"/>
      <c r="AXQ21" s="99"/>
      <c r="AXR21" s="99"/>
      <c r="AXS21" s="99"/>
      <c r="AXT21" s="99"/>
      <c r="AXU21" s="99"/>
      <c r="AXV21" s="99"/>
      <c r="AXW21" s="99"/>
      <c r="AXX21" s="99"/>
      <c r="AXY21" s="99"/>
      <c r="AXZ21" s="99"/>
      <c r="AYA21" s="99"/>
      <c r="AYB21" s="99"/>
      <c r="AYC21" s="99"/>
      <c r="AYD21" s="99"/>
      <c r="AYE21" s="99"/>
      <c r="AYF21" s="99"/>
      <c r="AYG21" s="99"/>
      <c r="AYH21" s="99"/>
      <c r="AYI21" s="99"/>
      <c r="AYJ21" s="99"/>
      <c r="AYK21" s="99"/>
      <c r="AYL21" s="99"/>
      <c r="AYM21" s="99"/>
      <c r="AYN21" s="99"/>
      <c r="AYO21" s="99"/>
      <c r="AYP21" s="99"/>
      <c r="AYQ21" s="99"/>
      <c r="AYR21" s="99"/>
      <c r="AYS21" s="99"/>
      <c r="AYT21" s="99"/>
      <c r="AYU21" s="99"/>
      <c r="AYV21" s="99"/>
      <c r="AYW21" s="99"/>
      <c r="AYX21" s="99"/>
      <c r="AYY21" s="99"/>
      <c r="AYZ21" s="99"/>
      <c r="AZA21" s="99"/>
      <c r="AZB21" s="99"/>
      <c r="AZC21" s="99"/>
      <c r="AZD21" s="99"/>
      <c r="AZE21" s="99"/>
      <c r="AZF21" s="99"/>
      <c r="AZG21" s="99"/>
      <c r="AZH21" s="99"/>
      <c r="AZI21" s="99"/>
      <c r="AZJ21" s="99"/>
      <c r="AZK21" s="99"/>
      <c r="AZL21" s="99"/>
      <c r="AZM21" s="99"/>
      <c r="AZN21" s="99"/>
      <c r="AZO21" s="99"/>
      <c r="AZP21" s="99"/>
      <c r="AZQ21" s="99"/>
      <c r="AZR21" s="99"/>
      <c r="AZS21" s="99"/>
      <c r="AZT21" s="99"/>
      <c r="AZU21" s="99"/>
      <c r="AZV21" s="99"/>
      <c r="AZW21" s="99"/>
      <c r="AZX21" s="99"/>
      <c r="AZY21" s="99"/>
      <c r="AZZ21" s="99"/>
      <c r="BAA21" s="99"/>
      <c r="BAB21" s="99"/>
      <c r="BAC21" s="99"/>
      <c r="BAD21" s="99"/>
      <c r="BAE21" s="99"/>
      <c r="BAF21" s="99"/>
      <c r="BAG21" s="99"/>
      <c r="BAH21" s="99"/>
      <c r="BAI21" s="99"/>
      <c r="BAJ21" s="99"/>
      <c r="BAK21" s="99"/>
      <c r="BAL21" s="99"/>
      <c r="BAM21" s="99"/>
      <c r="BAN21" s="99"/>
      <c r="BAO21" s="99"/>
      <c r="BAP21" s="99"/>
      <c r="BAQ21" s="99"/>
      <c r="BAR21" s="99"/>
      <c r="BAS21" s="99"/>
      <c r="BAT21" s="99"/>
      <c r="BAU21" s="99"/>
      <c r="BAV21" s="99"/>
      <c r="BAW21" s="99"/>
      <c r="BAX21" s="99"/>
      <c r="BAY21" s="99"/>
      <c r="BAZ21" s="99"/>
      <c r="BBA21" s="99"/>
      <c r="BBB21" s="99"/>
      <c r="BBC21" s="99"/>
      <c r="BBD21" s="99"/>
      <c r="BBE21" s="99"/>
      <c r="BBF21" s="99"/>
      <c r="BBG21" s="99"/>
      <c r="BBH21" s="99"/>
      <c r="BBI21" s="99"/>
      <c r="BBJ21" s="99"/>
      <c r="BBK21" s="99"/>
      <c r="BBL21" s="99"/>
      <c r="BBM21" s="99"/>
      <c r="BBN21" s="99"/>
      <c r="BBO21" s="99"/>
      <c r="BBP21" s="99"/>
      <c r="BBQ21" s="99"/>
      <c r="BBR21" s="99"/>
      <c r="BBS21" s="99"/>
      <c r="BBT21" s="99"/>
      <c r="BBU21" s="99"/>
      <c r="BBV21" s="99"/>
      <c r="BBW21" s="99"/>
      <c r="BBX21" s="99"/>
      <c r="BBY21" s="99"/>
      <c r="BBZ21" s="99"/>
      <c r="BCA21" s="99"/>
      <c r="BCB21" s="99"/>
      <c r="BCC21" s="99"/>
      <c r="BCD21" s="99"/>
      <c r="BCE21" s="99"/>
      <c r="BCF21" s="99"/>
      <c r="BCG21" s="99"/>
      <c r="BCH21" s="99"/>
      <c r="BCI21" s="99"/>
      <c r="BCJ21" s="99"/>
      <c r="BCK21" s="99"/>
      <c r="BCL21" s="99"/>
      <c r="BCM21" s="99"/>
      <c r="BCN21" s="99"/>
      <c r="BCO21" s="99"/>
      <c r="BCP21" s="99"/>
      <c r="BCQ21" s="99"/>
      <c r="BCR21" s="99"/>
      <c r="BCS21" s="99"/>
      <c r="BCT21" s="99"/>
      <c r="BCU21" s="99"/>
      <c r="BCV21" s="99"/>
      <c r="BCW21" s="99"/>
      <c r="BCX21" s="99"/>
      <c r="BCY21" s="99"/>
      <c r="BCZ21" s="99"/>
      <c r="BDA21" s="99"/>
      <c r="BDB21" s="99"/>
      <c r="BDC21" s="99"/>
      <c r="BDD21" s="99"/>
      <c r="BDE21" s="99"/>
      <c r="BDF21" s="99"/>
      <c r="BDG21" s="99"/>
      <c r="BDH21" s="99"/>
      <c r="BDI21" s="99"/>
      <c r="BDJ21" s="99"/>
      <c r="BDK21" s="99"/>
      <c r="BDL21" s="99"/>
      <c r="BDM21" s="99"/>
      <c r="BDN21" s="99"/>
      <c r="BDO21" s="99"/>
      <c r="BDP21" s="99"/>
      <c r="BDQ21" s="99"/>
      <c r="BDR21" s="99"/>
      <c r="BDS21" s="99"/>
      <c r="BDT21" s="99"/>
      <c r="BDU21" s="99"/>
      <c r="BDV21" s="99"/>
      <c r="BDW21" s="99"/>
      <c r="BDX21" s="99"/>
      <c r="BDY21" s="99"/>
      <c r="BDZ21" s="99"/>
      <c r="BEA21" s="99"/>
      <c r="BEB21" s="99"/>
      <c r="BEC21" s="99"/>
      <c r="BED21" s="99"/>
      <c r="BEE21" s="99"/>
      <c r="BEF21" s="99"/>
      <c r="BEG21" s="99"/>
      <c r="BEH21" s="99"/>
      <c r="BEI21" s="99"/>
      <c r="BEJ21" s="99"/>
      <c r="BEK21" s="99"/>
      <c r="BEL21" s="99"/>
      <c r="BEM21" s="99"/>
      <c r="BEN21" s="99"/>
      <c r="BEO21" s="99"/>
      <c r="BEP21" s="99"/>
      <c r="BEQ21" s="99"/>
      <c r="BER21" s="99"/>
      <c r="BES21" s="99"/>
      <c r="BET21" s="99"/>
      <c r="BEU21" s="99"/>
      <c r="BEV21" s="99"/>
      <c r="BEW21" s="99"/>
      <c r="BEX21" s="99"/>
      <c r="BEY21" s="99"/>
      <c r="BEZ21" s="99"/>
      <c r="BFA21" s="99"/>
      <c r="BFB21" s="99"/>
      <c r="BFC21" s="99"/>
      <c r="BFD21" s="99"/>
      <c r="BFE21" s="99"/>
      <c r="BFF21" s="99"/>
      <c r="BFG21" s="99"/>
      <c r="BFH21" s="99"/>
      <c r="BFI21" s="99"/>
      <c r="BFJ21" s="99"/>
      <c r="BFK21" s="99"/>
      <c r="BFL21" s="99"/>
      <c r="BFM21" s="99"/>
      <c r="BFN21" s="99"/>
      <c r="BFO21" s="99"/>
      <c r="BFP21" s="99"/>
      <c r="BFQ21" s="99"/>
      <c r="BFR21" s="99"/>
      <c r="BFS21" s="99"/>
      <c r="BFT21" s="99"/>
      <c r="BFU21" s="99"/>
      <c r="BFV21" s="99"/>
      <c r="BFW21" s="99"/>
      <c r="BFX21" s="99"/>
      <c r="BFY21" s="99"/>
      <c r="BFZ21" s="99"/>
      <c r="BGA21" s="99"/>
      <c r="BGB21" s="99"/>
      <c r="BGC21" s="99"/>
      <c r="BGD21" s="99"/>
      <c r="BGE21" s="99"/>
      <c r="BGF21" s="99"/>
      <c r="BGG21" s="99"/>
      <c r="BGH21" s="99"/>
      <c r="BGI21" s="99"/>
      <c r="BGJ21" s="99"/>
      <c r="BGK21" s="99"/>
      <c r="BGL21" s="99"/>
      <c r="BGM21" s="99"/>
      <c r="BGN21" s="99"/>
      <c r="BGO21" s="99"/>
      <c r="BGP21" s="99"/>
      <c r="BGQ21" s="99"/>
      <c r="BGR21" s="99"/>
      <c r="BGS21" s="99"/>
      <c r="BGT21" s="99"/>
      <c r="BGU21" s="99"/>
      <c r="BGV21" s="99"/>
      <c r="BGW21" s="99"/>
      <c r="BGX21" s="99"/>
      <c r="BGY21" s="99"/>
      <c r="BGZ21" s="99"/>
      <c r="BHA21" s="99"/>
      <c r="BHB21" s="99"/>
      <c r="BHC21" s="99"/>
      <c r="BHD21" s="99"/>
      <c r="BHE21" s="99"/>
      <c r="BHF21" s="99"/>
      <c r="BHG21" s="99"/>
      <c r="BHH21" s="99"/>
      <c r="BHI21" s="99"/>
      <c r="BHJ21" s="99"/>
      <c r="BHK21" s="99"/>
      <c r="BHL21" s="99"/>
      <c r="BHM21" s="99"/>
      <c r="BHN21" s="99"/>
      <c r="BHO21" s="99"/>
      <c r="BHP21" s="99"/>
      <c r="BHQ21" s="99"/>
      <c r="BHR21" s="99"/>
      <c r="BHS21" s="99"/>
      <c r="BHT21" s="99"/>
      <c r="BHU21" s="99"/>
      <c r="BHV21" s="99"/>
      <c r="BHW21" s="99"/>
      <c r="BHX21" s="99"/>
      <c r="BHY21" s="99"/>
      <c r="BHZ21" s="99"/>
      <c r="BIA21" s="99"/>
      <c r="BIB21" s="99"/>
      <c r="BIC21" s="99"/>
      <c r="BID21" s="99"/>
      <c r="BIE21" s="99"/>
      <c r="BIF21" s="99"/>
      <c r="BIG21" s="99"/>
      <c r="BIH21" s="99"/>
      <c r="BII21" s="99"/>
      <c r="BIJ21" s="99"/>
      <c r="BIK21" s="99"/>
      <c r="BIL21" s="99"/>
      <c r="BIM21" s="99"/>
      <c r="BIN21" s="99"/>
      <c r="BIO21" s="99"/>
      <c r="BIP21" s="99"/>
      <c r="BIQ21" s="99"/>
      <c r="BIR21" s="99"/>
      <c r="BIS21" s="99"/>
      <c r="BIT21" s="99"/>
      <c r="BIU21" s="99"/>
      <c r="BIV21" s="99"/>
      <c r="BIW21" s="99"/>
      <c r="BIX21" s="99"/>
      <c r="BIY21" s="99"/>
      <c r="BIZ21" s="99"/>
      <c r="BJA21" s="99"/>
      <c r="BJB21" s="99"/>
      <c r="BJC21" s="99"/>
      <c r="BJD21" s="99"/>
      <c r="BJE21" s="99"/>
      <c r="BJF21" s="99"/>
      <c r="BJG21" s="99"/>
      <c r="BJH21" s="99"/>
      <c r="BJI21" s="99"/>
      <c r="BJJ21" s="99"/>
      <c r="BJK21" s="99"/>
      <c r="BJL21" s="99"/>
      <c r="BJM21" s="99"/>
      <c r="BJN21" s="99"/>
      <c r="BJO21" s="99"/>
      <c r="BJP21" s="99"/>
      <c r="BJQ21" s="99"/>
      <c r="BJR21" s="99"/>
      <c r="BJS21" s="99"/>
      <c r="BJT21" s="99"/>
      <c r="BJU21" s="99"/>
      <c r="BJV21" s="99"/>
      <c r="BJW21" s="99"/>
      <c r="BJX21" s="99"/>
      <c r="BJY21" s="99"/>
      <c r="BJZ21" s="99"/>
      <c r="BKA21" s="99"/>
      <c r="BKB21" s="99"/>
      <c r="BKC21" s="99"/>
      <c r="BKD21" s="99"/>
      <c r="BKE21" s="99"/>
      <c r="BKF21" s="99"/>
      <c r="BKG21" s="99"/>
      <c r="BKH21" s="99"/>
      <c r="BKI21" s="99"/>
      <c r="BKJ21" s="99"/>
      <c r="BKK21" s="99"/>
      <c r="BKL21" s="99"/>
      <c r="BKM21" s="99"/>
      <c r="BKN21" s="99"/>
      <c r="BKO21" s="99"/>
      <c r="BKP21" s="99"/>
      <c r="BKQ21" s="99"/>
      <c r="BKR21" s="99"/>
      <c r="BKS21" s="99"/>
      <c r="BKT21" s="99"/>
      <c r="BKU21" s="99"/>
      <c r="BKV21" s="99"/>
      <c r="BKW21" s="99"/>
      <c r="BKX21" s="99"/>
      <c r="BKY21" s="99"/>
      <c r="BKZ21" s="99"/>
      <c r="BLA21" s="99"/>
      <c r="BLB21" s="99"/>
      <c r="BLC21" s="99"/>
      <c r="BLD21" s="99"/>
      <c r="BLE21" s="99"/>
      <c r="BLF21" s="99"/>
      <c r="BLG21" s="99"/>
      <c r="BLH21" s="99"/>
      <c r="BLI21" s="99"/>
      <c r="BLJ21" s="99"/>
      <c r="BLK21" s="99"/>
      <c r="BLL21" s="99"/>
      <c r="BLM21" s="99"/>
      <c r="BLN21" s="99"/>
      <c r="BLO21" s="99"/>
      <c r="BLP21" s="99"/>
      <c r="BLQ21" s="99"/>
      <c r="BLR21" s="99"/>
      <c r="BLS21" s="99"/>
      <c r="BLT21" s="99"/>
      <c r="BLU21" s="99"/>
      <c r="BLV21" s="99"/>
      <c r="BLW21" s="99"/>
      <c r="BLX21" s="99"/>
      <c r="BLY21" s="99"/>
      <c r="BLZ21" s="99"/>
      <c r="BMA21" s="99"/>
      <c r="BMB21" s="99"/>
      <c r="BMC21" s="99"/>
      <c r="BMD21" s="99"/>
      <c r="BME21" s="99"/>
      <c r="BMF21" s="99"/>
      <c r="BMG21" s="99"/>
      <c r="BMH21" s="99"/>
      <c r="BMI21" s="99"/>
      <c r="BMJ21" s="99"/>
      <c r="BMK21" s="99"/>
      <c r="BML21" s="99"/>
      <c r="BMM21" s="99"/>
      <c r="BMN21" s="99"/>
      <c r="BMO21" s="99"/>
      <c r="BMP21" s="99"/>
      <c r="BMQ21" s="99"/>
      <c r="BMR21" s="99"/>
      <c r="BMS21" s="99"/>
      <c r="BMT21" s="99"/>
      <c r="BMU21" s="99"/>
      <c r="BMV21" s="99"/>
      <c r="BMW21" s="99"/>
      <c r="BMX21" s="99"/>
      <c r="BMY21" s="99"/>
      <c r="BMZ21" s="99"/>
      <c r="BNA21" s="99"/>
      <c r="BNB21" s="99"/>
      <c r="BNC21" s="99"/>
      <c r="BND21" s="99"/>
      <c r="BNE21" s="99"/>
      <c r="BNF21" s="99"/>
      <c r="BNG21" s="99"/>
      <c r="BNH21" s="99"/>
      <c r="BNI21" s="99"/>
      <c r="BNJ21" s="99"/>
      <c r="BNK21" s="99"/>
      <c r="BNL21" s="99"/>
      <c r="BNM21" s="99"/>
      <c r="BNN21" s="99"/>
      <c r="BNO21" s="99"/>
      <c r="BNP21" s="99"/>
      <c r="BNQ21" s="99"/>
      <c r="BNR21" s="99"/>
      <c r="BNS21" s="99"/>
      <c r="BNT21" s="99"/>
      <c r="BNU21" s="99"/>
      <c r="BNV21" s="99"/>
      <c r="BNW21" s="99"/>
      <c r="BNX21" s="99"/>
      <c r="BNY21" s="99"/>
      <c r="BNZ21" s="99"/>
      <c r="BOA21" s="99"/>
      <c r="BOB21" s="99"/>
      <c r="BOC21" s="99"/>
      <c r="BOD21" s="99"/>
      <c r="BOE21" s="99"/>
      <c r="BOF21" s="99"/>
      <c r="BOG21" s="99"/>
      <c r="BOH21" s="99"/>
      <c r="BOI21" s="99"/>
      <c r="BOJ21" s="99"/>
      <c r="BOK21" s="99"/>
      <c r="BOL21" s="99"/>
      <c r="BOM21" s="99"/>
      <c r="BON21" s="99"/>
      <c r="BOO21" s="99"/>
      <c r="BOP21" s="99"/>
      <c r="BOQ21" s="99"/>
      <c r="BOR21" s="99"/>
      <c r="BOS21" s="99"/>
      <c r="BOT21" s="99"/>
      <c r="BOU21" s="99"/>
      <c r="BOV21" s="99"/>
      <c r="BOW21" s="99"/>
      <c r="BOX21" s="99"/>
      <c r="BOY21" s="99"/>
      <c r="BOZ21" s="99"/>
      <c r="BPA21" s="99"/>
      <c r="BPB21" s="99"/>
      <c r="BPC21" s="99"/>
      <c r="BPD21" s="99"/>
      <c r="BPE21" s="99"/>
      <c r="BPF21" s="99"/>
      <c r="BPG21" s="99"/>
      <c r="BPH21" s="99"/>
      <c r="BPI21" s="99"/>
      <c r="BPJ21" s="99"/>
      <c r="BPK21" s="99"/>
      <c r="BPL21" s="99"/>
      <c r="BPM21" s="99"/>
      <c r="BPN21" s="99"/>
      <c r="BPO21" s="99"/>
      <c r="BPP21" s="99"/>
      <c r="BPQ21" s="99"/>
      <c r="BPR21" s="99"/>
      <c r="BPS21" s="99"/>
      <c r="BPT21" s="99"/>
      <c r="BPU21" s="99"/>
      <c r="BPV21" s="99"/>
      <c r="BPW21" s="99"/>
      <c r="BPX21" s="99"/>
      <c r="BPY21" s="99"/>
      <c r="BPZ21" s="99"/>
      <c r="BQA21" s="99"/>
      <c r="BQB21" s="99"/>
      <c r="BQC21" s="99"/>
      <c r="BQD21" s="99"/>
      <c r="BQE21" s="99"/>
      <c r="BQF21" s="99"/>
      <c r="BQG21" s="99"/>
      <c r="BQH21" s="99"/>
      <c r="BQI21" s="99"/>
      <c r="BQJ21" s="99"/>
      <c r="BQK21" s="99"/>
      <c r="BQL21" s="99"/>
      <c r="BQM21" s="99"/>
      <c r="BQN21" s="99"/>
      <c r="BQO21" s="99"/>
      <c r="BQP21" s="99"/>
      <c r="BQQ21" s="99"/>
      <c r="BQR21" s="99"/>
      <c r="BQS21" s="99"/>
      <c r="BQT21" s="99"/>
      <c r="BQU21" s="99"/>
      <c r="BQV21" s="99"/>
      <c r="BQW21" s="99"/>
      <c r="BQX21" s="99"/>
      <c r="BQY21" s="99"/>
      <c r="BQZ21" s="99"/>
      <c r="BRA21" s="99"/>
      <c r="BRB21" s="99"/>
      <c r="BRC21" s="99"/>
      <c r="BRD21" s="99"/>
      <c r="BRE21" s="99"/>
      <c r="BRF21" s="99"/>
      <c r="BRG21" s="99"/>
      <c r="BRH21" s="99"/>
      <c r="BRI21" s="99"/>
      <c r="BRJ21" s="99"/>
      <c r="BRK21" s="99"/>
      <c r="BRL21" s="99"/>
      <c r="BRM21" s="99"/>
      <c r="BRN21" s="99"/>
      <c r="BRO21" s="99"/>
      <c r="BRP21" s="99"/>
      <c r="BRQ21" s="99"/>
      <c r="BRR21" s="99"/>
      <c r="BRS21" s="99"/>
      <c r="BRT21" s="99"/>
      <c r="BRU21" s="99"/>
      <c r="BRV21" s="99"/>
      <c r="BRW21" s="99"/>
      <c r="BRX21" s="99"/>
      <c r="BRY21" s="99"/>
      <c r="BRZ21" s="99"/>
      <c r="BSA21" s="99"/>
      <c r="BSB21" s="99"/>
      <c r="BSC21" s="99"/>
      <c r="BSD21" s="99"/>
      <c r="BSE21" s="99"/>
      <c r="BSF21" s="99"/>
      <c r="BSG21" s="99"/>
      <c r="BSH21" s="99"/>
      <c r="BSI21" s="99"/>
      <c r="BSJ21" s="99"/>
      <c r="BSK21" s="99"/>
      <c r="BSL21" s="99"/>
      <c r="BSM21" s="99"/>
      <c r="BSN21" s="99"/>
      <c r="BSO21" s="99"/>
      <c r="BSP21" s="99"/>
      <c r="BSQ21" s="99"/>
      <c r="BSR21" s="99"/>
      <c r="BSS21" s="99"/>
      <c r="BST21" s="99"/>
      <c r="BSU21" s="99"/>
      <c r="BSV21" s="99"/>
      <c r="BSW21" s="99"/>
      <c r="BSX21" s="99"/>
      <c r="BSY21" s="99"/>
      <c r="BSZ21" s="99"/>
      <c r="BTA21" s="99"/>
      <c r="BTB21" s="99"/>
      <c r="BTC21" s="99"/>
      <c r="BTD21" s="99"/>
      <c r="BTE21" s="99"/>
      <c r="BTF21" s="99"/>
      <c r="BTG21" s="99"/>
      <c r="BTH21" s="99"/>
      <c r="BTI21" s="99"/>
      <c r="BTJ21" s="99"/>
      <c r="BTK21" s="99"/>
      <c r="BTL21" s="99"/>
      <c r="BTM21" s="99"/>
      <c r="BTN21" s="99"/>
      <c r="BTO21" s="99"/>
      <c r="BTP21" s="99"/>
      <c r="BTQ21" s="99"/>
      <c r="BTR21" s="99"/>
      <c r="BTS21" s="99"/>
      <c r="BTT21" s="99"/>
      <c r="BTU21" s="99"/>
      <c r="BTV21" s="99"/>
      <c r="BTW21" s="99"/>
      <c r="BTX21" s="99"/>
      <c r="BTY21" s="99"/>
      <c r="BTZ21" s="99"/>
      <c r="BUA21" s="99"/>
      <c r="BUB21" s="99"/>
      <c r="BUC21" s="99"/>
      <c r="BUD21" s="99"/>
      <c r="BUE21" s="99"/>
      <c r="BUF21" s="99"/>
      <c r="BUG21" s="99"/>
      <c r="BUH21" s="99"/>
      <c r="BUI21" s="99"/>
      <c r="BUJ21" s="99"/>
      <c r="BUK21" s="99"/>
      <c r="BUL21" s="99"/>
      <c r="BUM21" s="99"/>
      <c r="BUN21" s="99"/>
      <c r="BUO21" s="99"/>
      <c r="BUP21" s="99"/>
      <c r="BUQ21" s="99"/>
      <c r="BUR21" s="99"/>
      <c r="BUS21" s="99"/>
      <c r="BUT21" s="99"/>
      <c r="BUU21" s="99"/>
      <c r="BUV21" s="99"/>
      <c r="BUW21" s="99"/>
      <c r="BUX21" s="99"/>
      <c r="BUY21" s="99"/>
      <c r="BUZ21" s="99"/>
      <c r="BVA21" s="99"/>
      <c r="BVB21" s="99"/>
      <c r="BVC21" s="99"/>
      <c r="BVD21" s="99"/>
      <c r="BVE21" s="99"/>
      <c r="BVF21" s="99"/>
      <c r="BVG21" s="99"/>
      <c r="BVH21" s="99"/>
      <c r="BVI21" s="99"/>
      <c r="BVJ21" s="99"/>
      <c r="BVK21" s="99"/>
      <c r="BVL21" s="99"/>
      <c r="BVM21" s="99"/>
      <c r="BVN21" s="99"/>
      <c r="BVO21" s="99"/>
      <c r="BVP21" s="99"/>
      <c r="BVQ21" s="99"/>
      <c r="BVR21" s="99"/>
      <c r="BVS21" s="99"/>
      <c r="BVT21" s="99"/>
      <c r="BVU21" s="99"/>
      <c r="BVV21" s="99"/>
      <c r="BVW21" s="99"/>
      <c r="BVX21" s="99"/>
      <c r="BVY21" s="99"/>
      <c r="BVZ21" s="99"/>
      <c r="BWA21" s="99"/>
      <c r="BWB21" s="99"/>
      <c r="BWC21" s="99"/>
      <c r="BWD21" s="99"/>
      <c r="BWE21" s="99"/>
      <c r="BWF21" s="99"/>
      <c r="BWG21" s="99"/>
      <c r="BWH21" s="99"/>
      <c r="BWI21" s="99"/>
      <c r="BWJ21" s="99"/>
      <c r="BWK21" s="99"/>
      <c r="BWL21" s="99"/>
      <c r="BWM21" s="99"/>
      <c r="BWN21" s="99"/>
      <c r="BWO21" s="99"/>
      <c r="BWP21" s="99"/>
      <c r="BWQ21" s="99"/>
      <c r="BWR21" s="99"/>
      <c r="BWS21" s="99"/>
      <c r="BWT21" s="99"/>
      <c r="BWU21" s="99"/>
      <c r="BWV21" s="99"/>
      <c r="BWW21" s="99"/>
      <c r="BWX21" s="99"/>
      <c r="BWY21" s="99"/>
      <c r="BWZ21" s="99"/>
      <c r="BXA21" s="99"/>
      <c r="BXB21" s="99"/>
      <c r="BXC21" s="99"/>
      <c r="BXD21" s="99"/>
      <c r="BXE21" s="99"/>
      <c r="BXF21" s="99"/>
      <c r="BXG21" s="99"/>
      <c r="BXH21" s="99"/>
      <c r="BXI21" s="99"/>
      <c r="BXJ21" s="99"/>
      <c r="BXK21" s="99"/>
      <c r="BXL21" s="99"/>
      <c r="BXM21" s="99"/>
      <c r="BXN21" s="99"/>
      <c r="BXO21" s="99"/>
      <c r="BXP21" s="99"/>
      <c r="BXQ21" s="99"/>
      <c r="BXR21" s="99"/>
      <c r="BXS21" s="99"/>
      <c r="BXT21" s="99"/>
      <c r="BXU21" s="99"/>
      <c r="BXV21" s="99"/>
      <c r="BXW21" s="99"/>
      <c r="BXX21" s="99"/>
      <c r="BXY21" s="99"/>
      <c r="BXZ21" s="99"/>
      <c r="BYA21" s="99"/>
      <c r="BYB21" s="99"/>
      <c r="BYC21" s="99"/>
      <c r="BYD21" s="99"/>
      <c r="BYE21" s="99"/>
      <c r="BYF21" s="99"/>
      <c r="BYG21" s="99"/>
      <c r="BYH21" s="99"/>
      <c r="BYI21" s="99"/>
      <c r="BYJ21" s="99"/>
      <c r="BYK21" s="99"/>
      <c r="BYL21" s="99"/>
      <c r="BYM21" s="99"/>
      <c r="BYN21" s="99"/>
      <c r="BYO21" s="99"/>
      <c r="BYP21" s="99"/>
      <c r="BYQ21" s="99"/>
      <c r="BYR21" s="99"/>
      <c r="BYS21" s="99"/>
      <c r="BYT21" s="99"/>
      <c r="BYU21" s="99"/>
      <c r="BYV21" s="99"/>
      <c r="BYW21" s="99"/>
      <c r="BYX21" s="99"/>
      <c r="BYY21" s="99"/>
      <c r="BYZ21" s="99"/>
      <c r="BZA21" s="99"/>
      <c r="BZB21" s="99"/>
      <c r="BZC21" s="99"/>
      <c r="BZD21" s="99"/>
      <c r="BZE21" s="99"/>
      <c r="BZF21" s="99"/>
      <c r="BZG21" s="99"/>
      <c r="BZH21" s="99"/>
      <c r="BZI21" s="99"/>
      <c r="BZJ21" s="99"/>
      <c r="BZK21" s="99"/>
      <c r="BZL21" s="99"/>
      <c r="BZM21" s="99"/>
      <c r="BZN21" s="99"/>
      <c r="BZO21" s="99"/>
      <c r="BZP21" s="99"/>
      <c r="BZQ21" s="99"/>
      <c r="BZR21" s="99"/>
      <c r="BZS21" s="99"/>
      <c r="BZT21" s="99"/>
      <c r="BZU21" s="99"/>
      <c r="BZV21" s="99"/>
      <c r="BZW21" s="99"/>
      <c r="BZX21" s="99"/>
      <c r="BZY21" s="99"/>
      <c r="BZZ21" s="99"/>
      <c r="CAA21" s="99"/>
      <c r="CAB21" s="99"/>
      <c r="CAC21" s="99"/>
      <c r="CAD21" s="99"/>
      <c r="CAE21" s="99"/>
      <c r="CAF21" s="99"/>
      <c r="CAG21" s="99"/>
      <c r="CAH21" s="99"/>
      <c r="CAI21" s="99"/>
      <c r="CAJ21" s="99"/>
      <c r="CAK21" s="99"/>
      <c r="CAL21" s="99"/>
      <c r="CAM21" s="99"/>
      <c r="CAN21" s="99"/>
      <c r="CAO21" s="99"/>
      <c r="CAP21" s="99"/>
      <c r="CAQ21" s="99"/>
      <c r="CAR21" s="99"/>
      <c r="CAS21" s="99"/>
      <c r="CAT21" s="99"/>
      <c r="CAU21" s="99"/>
      <c r="CAV21" s="99"/>
      <c r="CAW21" s="99"/>
      <c r="CAX21" s="99"/>
      <c r="CAY21" s="99"/>
      <c r="CAZ21" s="99"/>
      <c r="CBA21" s="99"/>
      <c r="CBB21" s="99"/>
      <c r="CBC21" s="99"/>
      <c r="CBD21" s="99"/>
      <c r="CBE21" s="99"/>
      <c r="CBF21" s="99"/>
      <c r="CBG21" s="99"/>
      <c r="CBH21" s="99"/>
      <c r="CBI21" s="99"/>
      <c r="CBJ21" s="99"/>
      <c r="CBK21" s="99"/>
      <c r="CBL21" s="99"/>
      <c r="CBM21" s="99"/>
      <c r="CBN21" s="99"/>
      <c r="CBO21" s="99"/>
      <c r="CBP21" s="99"/>
      <c r="CBQ21" s="99"/>
      <c r="CBR21" s="99"/>
      <c r="CBS21" s="99"/>
      <c r="CBT21" s="99"/>
      <c r="CBU21" s="99"/>
      <c r="CBV21" s="99"/>
      <c r="CBW21" s="99"/>
      <c r="CBX21" s="99"/>
      <c r="CBY21" s="99"/>
      <c r="CBZ21" s="99"/>
      <c r="CCA21" s="99"/>
      <c r="CCB21" s="99"/>
      <c r="CCC21" s="99"/>
      <c r="CCD21" s="99"/>
      <c r="CCE21" s="99"/>
      <c r="CCF21" s="99"/>
      <c r="CCG21" s="99"/>
      <c r="CCH21" s="99"/>
      <c r="CCI21" s="99"/>
      <c r="CCJ21" s="99"/>
      <c r="CCK21" s="99"/>
      <c r="CCL21" s="99"/>
      <c r="CCM21" s="99"/>
      <c r="CCN21" s="99"/>
      <c r="CCO21" s="99"/>
      <c r="CCP21" s="99"/>
      <c r="CCQ21" s="99"/>
      <c r="CCR21" s="99"/>
      <c r="CCS21" s="99"/>
      <c r="CCT21" s="99"/>
      <c r="CCU21" s="99"/>
      <c r="CCV21" s="99"/>
      <c r="CCW21" s="99"/>
      <c r="CCX21" s="99"/>
      <c r="CCY21" s="99"/>
      <c r="CCZ21" s="99"/>
      <c r="CDA21" s="99"/>
      <c r="CDB21" s="99"/>
      <c r="CDC21" s="99"/>
      <c r="CDD21" s="99"/>
      <c r="CDE21" s="99"/>
      <c r="CDF21" s="99"/>
      <c r="CDG21" s="99"/>
      <c r="CDH21" s="99"/>
      <c r="CDI21" s="99"/>
      <c r="CDJ21" s="99"/>
      <c r="CDK21" s="99"/>
      <c r="CDL21" s="99"/>
      <c r="CDM21" s="99"/>
      <c r="CDN21" s="99"/>
      <c r="CDO21" s="99"/>
      <c r="CDP21" s="99"/>
      <c r="CDQ21" s="99"/>
      <c r="CDR21" s="99"/>
      <c r="CDS21" s="99"/>
      <c r="CDT21" s="99"/>
      <c r="CDU21" s="99"/>
      <c r="CDV21" s="99"/>
      <c r="CDW21" s="99"/>
      <c r="CDX21" s="99"/>
      <c r="CDY21" s="99"/>
      <c r="CDZ21" s="99"/>
      <c r="CEA21" s="99"/>
      <c r="CEB21" s="99"/>
      <c r="CEC21" s="99"/>
      <c r="CED21" s="99"/>
      <c r="CEE21" s="99"/>
      <c r="CEF21" s="99"/>
      <c r="CEG21" s="99"/>
      <c r="CEH21" s="99"/>
      <c r="CEI21" s="99"/>
      <c r="CEJ21" s="99"/>
      <c r="CEK21" s="99"/>
      <c r="CEL21" s="99"/>
      <c r="CEM21" s="99"/>
      <c r="CEN21" s="99"/>
      <c r="CEO21" s="99"/>
      <c r="CEP21" s="99"/>
      <c r="CEQ21" s="99"/>
      <c r="CER21" s="99"/>
      <c r="CES21" s="99"/>
      <c r="CET21" s="99"/>
      <c r="CEU21" s="99"/>
      <c r="CEV21" s="99"/>
      <c r="CEW21" s="99"/>
      <c r="CEX21" s="99"/>
      <c r="CEY21" s="99"/>
      <c r="CEZ21" s="99"/>
      <c r="CFA21" s="99"/>
      <c r="CFB21" s="99"/>
      <c r="CFC21" s="99"/>
      <c r="CFD21" s="99"/>
      <c r="CFE21" s="99"/>
      <c r="CFF21" s="99"/>
      <c r="CFG21" s="99"/>
      <c r="CFH21" s="99"/>
      <c r="CFI21" s="99"/>
      <c r="CFJ21" s="99"/>
      <c r="CFK21" s="99"/>
      <c r="CFL21" s="99"/>
      <c r="CFM21" s="99"/>
      <c r="CFN21" s="99"/>
      <c r="CFO21" s="99"/>
      <c r="CFP21" s="99"/>
      <c r="CFQ21" s="99"/>
      <c r="CFR21" s="99"/>
      <c r="CFS21" s="99"/>
      <c r="CFT21" s="99"/>
      <c r="CFU21" s="99"/>
      <c r="CFV21" s="99"/>
      <c r="CFW21" s="99"/>
      <c r="CFX21" s="99"/>
      <c r="CFY21" s="99"/>
      <c r="CFZ21" s="99"/>
      <c r="CGA21" s="99"/>
      <c r="CGB21" s="99"/>
      <c r="CGC21" s="99"/>
      <c r="CGD21" s="99"/>
      <c r="CGE21" s="99"/>
      <c r="CGF21" s="99"/>
      <c r="CGG21" s="99"/>
      <c r="CGH21" s="99"/>
      <c r="CGI21" s="99"/>
      <c r="CGJ21" s="99"/>
      <c r="CGK21" s="99"/>
      <c r="CGL21" s="99"/>
      <c r="CGM21" s="99"/>
      <c r="CGN21" s="99"/>
      <c r="CGO21" s="99"/>
      <c r="CGP21" s="99"/>
      <c r="CGQ21" s="99"/>
      <c r="CGR21" s="99"/>
      <c r="CGS21" s="99"/>
      <c r="CGT21" s="99"/>
      <c r="CGU21" s="99"/>
      <c r="CGV21" s="99"/>
      <c r="CGW21" s="99"/>
      <c r="CGX21" s="99"/>
      <c r="CGY21" s="99"/>
      <c r="CGZ21" s="99"/>
      <c r="CHA21" s="99"/>
      <c r="CHB21" s="99"/>
      <c r="CHC21" s="99"/>
      <c r="CHD21" s="99"/>
      <c r="CHE21" s="99"/>
      <c r="CHF21" s="99"/>
      <c r="CHG21" s="99"/>
      <c r="CHH21" s="99"/>
      <c r="CHI21" s="99"/>
      <c r="CHJ21" s="99"/>
      <c r="CHK21" s="99"/>
      <c r="CHL21" s="99"/>
      <c r="CHM21" s="99"/>
      <c r="CHN21" s="99"/>
      <c r="CHO21" s="99"/>
      <c r="CHP21" s="99"/>
      <c r="CHQ21" s="99"/>
      <c r="CHR21" s="99"/>
      <c r="CHS21" s="99"/>
      <c r="CHT21" s="99"/>
      <c r="CHU21" s="99"/>
      <c r="CHV21" s="99"/>
      <c r="CHW21" s="99"/>
      <c r="CHX21" s="99"/>
      <c r="CHY21" s="99"/>
      <c r="CHZ21" s="99"/>
      <c r="CIA21" s="99"/>
      <c r="CIB21" s="99"/>
      <c r="CIC21" s="99"/>
      <c r="CID21" s="99"/>
      <c r="CIE21" s="99"/>
      <c r="CIF21" s="99"/>
      <c r="CIG21" s="99"/>
      <c r="CIH21" s="99"/>
      <c r="CII21" s="99"/>
      <c r="CIJ21" s="99"/>
      <c r="CIK21" s="99"/>
      <c r="CIL21" s="99"/>
      <c r="CIM21" s="99"/>
      <c r="CIN21" s="99"/>
      <c r="CIO21" s="99"/>
      <c r="CIP21" s="99"/>
      <c r="CIQ21" s="99"/>
      <c r="CIR21" s="99"/>
      <c r="CIS21" s="99"/>
      <c r="CIT21" s="99"/>
      <c r="CIU21" s="99"/>
      <c r="CIV21" s="99"/>
      <c r="CIW21" s="99"/>
      <c r="CIX21" s="99"/>
      <c r="CIY21" s="99"/>
      <c r="CIZ21" s="99"/>
      <c r="CJA21" s="99"/>
      <c r="CJB21" s="99"/>
      <c r="CJC21" s="99"/>
      <c r="CJD21" s="99"/>
      <c r="CJE21" s="99"/>
      <c r="CJF21" s="99"/>
      <c r="CJG21" s="99"/>
      <c r="CJH21" s="99"/>
      <c r="CJI21" s="99"/>
      <c r="CJJ21" s="99"/>
      <c r="CJK21" s="99"/>
      <c r="CJL21" s="99"/>
      <c r="CJM21" s="99"/>
      <c r="CJN21" s="99"/>
      <c r="CJO21" s="99"/>
      <c r="CJP21" s="99"/>
      <c r="CJQ21" s="99"/>
      <c r="CJR21" s="99"/>
      <c r="CJS21" s="99"/>
      <c r="CJT21" s="99"/>
      <c r="CJU21" s="99"/>
      <c r="CJV21" s="99"/>
      <c r="CJW21" s="99"/>
      <c r="CJX21" s="99"/>
      <c r="CJY21" s="99"/>
      <c r="CJZ21" s="99"/>
      <c r="CKA21" s="99"/>
      <c r="CKB21" s="99"/>
      <c r="CKC21" s="99"/>
      <c r="CKD21" s="99"/>
      <c r="CKE21" s="99"/>
      <c r="CKF21" s="99"/>
      <c r="CKG21" s="99"/>
      <c r="CKH21" s="99"/>
      <c r="CKI21" s="99"/>
      <c r="CKJ21" s="99"/>
      <c r="CKK21" s="99"/>
      <c r="CKL21" s="99"/>
      <c r="CKM21" s="99"/>
      <c r="CKN21" s="99"/>
      <c r="CKO21" s="99"/>
      <c r="CKP21" s="99"/>
      <c r="CKQ21" s="99"/>
      <c r="CKR21" s="99"/>
      <c r="CKS21" s="99"/>
      <c r="CKT21" s="99"/>
      <c r="CKU21" s="99"/>
      <c r="CKV21" s="99"/>
      <c r="CKW21" s="99"/>
      <c r="CKX21" s="99"/>
      <c r="CKY21" s="99"/>
      <c r="CKZ21" s="99"/>
      <c r="CLA21" s="99"/>
      <c r="CLB21" s="99"/>
      <c r="CLC21" s="99"/>
      <c r="CLD21" s="99"/>
      <c r="CLE21" s="99"/>
      <c r="CLF21" s="99"/>
      <c r="CLG21" s="99"/>
      <c r="CLH21" s="99"/>
      <c r="CLI21" s="99"/>
      <c r="CLJ21" s="99"/>
      <c r="CLK21" s="99"/>
      <c r="CLL21" s="99"/>
      <c r="CLM21" s="99"/>
      <c r="CLN21" s="99"/>
      <c r="CLO21" s="99"/>
      <c r="CLP21" s="99"/>
      <c r="CLQ21" s="99"/>
      <c r="CLR21" s="99"/>
      <c r="CLS21" s="99"/>
      <c r="CLT21" s="99"/>
      <c r="CLU21" s="99"/>
      <c r="CLV21" s="99"/>
      <c r="CLW21" s="99"/>
      <c r="CLX21" s="99"/>
      <c r="CLY21" s="99"/>
      <c r="CLZ21" s="99"/>
      <c r="CMA21" s="99"/>
      <c r="CMB21" s="99"/>
      <c r="CMC21" s="99"/>
      <c r="CMD21" s="99"/>
      <c r="CME21" s="99"/>
      <c r="CMF21" s="99"/>
      <c r="CMG21" s="99"/>
      <c r="CMH21" s="99"/>
      <c r="CMI21" s="99"/>
      <c r="CMJ21" s="99"/>
      <c r="CMK21" s="99"/>
      <c r="CML21" s="99"/>
      <c r="CMM21" s="99"/>
      <c r="CMN21" s="99"/>
      <c r="CMO21" s="99"/>
      <c r="CMP21" s="99"/>
      <c r="CMQ21" s="99"/>
      <c r="CMR21" s="99"/>
      <c r="CMS21" s="99"/>
      <c r="CMT21" s="99"/>
      <c r="CMU21" s="99"/>
      <c r="CMV21" s="99"/>
      <c r="CMW21" s="99"/>
      <c r="CMX21" s="99"/>
      <c r="CMY21" s="99"/>
      <c r="CMZ21" s="99"/>
      <c r="CNA21" s="99"/>
      <c r="CNB21" s="99"/>
      <c r="CNC21" s="99"/>
      <c r="CND21" s="99"/>
      <c r="CNE21" s="99"/>
      <c r="CNF21" s="99"/>
      <c r="CNG21" s="99"/>
      <c r="CNH21" s="99"/>
      <c r="CNI21" s="99"/>
      <c r="CNJ21" s="99"/>
      <c r="CNK21" s="99"/>
      <c r="CNL21" s="99"/>
      <c r="CNM21" s="99"/>
      <c r="CNN21" s="99"/>
      <c r="CNO21" s="99"/>
      <c r="CNP21" s="99"/>
      <c r="CNQ21" s="99"/>
      <c r="CNR21" s="99"/>
      <c r="CNS21" s="99"/>
      <c r="CNT21" s="99"/>
      <c r="CNU21" s="99"/>
      <c r="CNV21" s="99"/>
      <c r="CNW21" s="99"/>
      <c r="CNX21" s="99"/>
      <c r="CNY21" s="99"/>
      <c r="CNZ21" s="99"/>
      <c r="COA21" s="99"/>
      <c r="COB21" s="99"/>
      <c r="COC21" s="99"/>
      <c r="COD21" s="99"/>
      <c r="COE21" s="99"/>
      <c r="COF21" s="99"/>
      <c r="COG21" s="99"/>
      <c r="COH21" s="99"/>
      <c r="COI21" s="99"/>
      <c r="COJ21" s="99"/>
      <c r="COK21" s="99"/>
      <c r="COL21" s="99"/>
      <c r="COM21" s="99"/>
      <c r="CON21" s="99"/>
      <c r="COO21" s="99"/>
      <c r="COP21" s="99"/>
      <c r="COQ21" s="99"/>
      <c r="COR21" s="99"/>
      <c r="COS21" s="99"/>
      <c r="COT21" s="99"/>
      <c r="COU21" s="99"/>
      <c r="COV21" s="99"/>
      <c r="COW21" s="99"/>
      <c r="COX21" s="99"/>
      <c r="COY21" s="99"/>
      <c r="COZ21" s="99"/>
      <c r="CPA21" s="99"/>
      <c r="CPB21" s="99"/>
      <c r="CPC21" s="99"/>
      <c r="CPD21" s="99"/>
      <c r="CPE21" s="99"/>
      <c r="CPF21" s="99"/>
      <c r="CPG21" s="99"/>
      <c r="CPH21" s="99"/>
      <c r="CPI21" s="99"/>
      <c r="CPJ21" s="99"/>
      <c r="CPK21" s="99"/>
      <c r="CPL21" s="99"/>
      <c r="CPM21" s="99"/>
      <c r="CPN21" s="99"/>
      <c r="CPO21" s="99"/>
      <c r="CPP21" s="99"/>
      <c r="CPQ21" s="99"/>
      <c r="CPR21" s="99"/>
      <c r="CPS21" s="99"/>
      <c r="CPT21" s="99"/>
      <c r="CPU21" s="99"/>
      <c r="CPV21" s="99"/>
      <c r="CPW21" s="99"/>
      <c r="CPX21" s="99"/>
      <c r="CPY21" s="99"/>
      <c r="CPZ21" s="99"/>
      <c r="CQA21" s="99"/>
      <c r="CQB21" s="99"/>
      <c r="CQC21" s="99"/>
      <c r="CQD21" s="99"/>
      <c r="CQE21" s="99"/>
      <c r="CQF21" s="99"/>
      <c r="CQG21" s="99"/>
      <c r="CQH21" s="99"/>
      <c r="CQI21" s="99"/>
      <c r="CQJ21" s="99"/>
      <c r="CQK21" s="99"/>
      <c r="CQL21" s="99"/>
      <c r="CQM21" s="99"/>
      <c r="CQN21" s="99"/>
      <c r="CQO21" s="99"/>
      <c r="CQP21" s="99"/>
      <c r="CQQ21" s="99"/>
      <c r="CQR21" s="99"/>
      <c r="CQS21" s="99"/>
      <c r="CQT21" s="99"/>
      <c r="CQU21" s="99"/>
      <c r="CQV21" s="99"/>
      <c r="CQW21" s="99"/>
      <c r="CQX21" s="99"/>
      <c r="CQY21" s="99"/>
      <c r="CQZ21" s="99"/>
      <c r="CRA21" s="99"/>
      <c r="CRB21" s="99"/>
      <c r="CRC21" s="99"/>
      <c r="CRD21" s="99"/>
      <c r="CRE21" s="99"/>
      <c r="CRF21" s="99"/>
      <c r="CRG21" s="99"/>
      <c r="CRH21" s="99"/>
      <c r="CRI21" s="99"/>
      <c r="CRJ21" s="99"/>
      <c r="CRK21" s="99"/>
      <c r="CRL21" s="99"/>
      <c r="CRM21" s="99"/>
      <c r="CRN21" s="99"/>
      <c r="CRO21" s="99"/>
      <c r="CRP21" s="99"/>
      <c r="CRQ21" s="99"/>
      <c r="CRR21" s="99"/>
      <c r="CRS21" s="99"/>
      <c r="CRT21" s="99"/>
      <c r="CRU21" s="99"/>
      <c r="CRV21" s="99"/>
      <c r="CRW21" s="99"/>
      <c r="CRX21" s="99"/>
      <c r="CRY21" s="99"/>
      <c r="CRZ21" s="99"/>
      <c r="CSA21" s="99"/>
      <c r="CSB21" s="99"/>
      <c r="CSC21" s="99"/>
      <c r="CSD21" s="99"/>
      <c r="CSE21" s="99"/>
      <c r="CSF21" s="99"/>
      <c r="CSG21" s="99"/>
      <c r="CSH21" s="99"/>
      <c r="CSI21" s="99"/>
      <c r="CSJ21" s="99"/>
      <c r="CSK21" s="99"/>
      <c r="CSL21" s="99"/>
      <c r="CSM21" s="99"/>
      <c r="CSN21" s="99"/>
      <c r="CSO21" s="99"/>
      <c r="CSP21" s="99"/>
      <c r="CSQ21" s="99"/>
      <c r="CSR21" s="99"/>
      <c r="CSS21" s="99"/>
      <c r="CST21" s="99"/>
      <c r="CSU21" s="99"/>
      <c r="CSV21" s="99"/>
      <c r="CSW21" s="99"/>
      <c r="CSX21" s="99"/>
      <c r="CSY21" s="99"/>
      <c r="CSZ21" s="99"/>
      <c r="CTA21" s="99"/>
      <c r="CTB21" s="99"/>
      <c r="CTC21" s="99"/>
      <c r="CTD21" s="99"/>
      <c r="CTE21" s="99"/>
      <c r="CTF21" s="99"/>
      <c r="CTG21" s="99"/>
      <c r="CTH21" s="99"/>
      <c r="CTI21" s="99"/>
      <c r="CTJ21" s="99"/>
      <c r="CTK21" s="99"/>
      <c r="CTL21" s="99"/>
      <c r="CTM21" s="99"/>
      <c r="CTN21" s="99"/>
      <c r="CTO21" s="99"/>
      <c r="CTP21" s="99"/>
      <c r="CTQ21" s="99"/>
      <c r="CTR21" s="99"/>
      <c r="CTS21" s="99"/>
      <c r="CTT21" s="99"/>
      <c r="CTU21" s="99"/>
      <c r="CTV21" s="99"/>
      <c r="CTW21" s="99"/>
      <c r="CTX21" s="99"/>
      <c r="CTY21" s="99"/>
      <c r="CTZ21" s="99"/>
      <c r="CUA21" s="99"/>
      <c r="CUB21" s="99"/>
      <c r="CUC21" s="99"/>
      <c r="CUD21" s="99"/>
      <c r="CUE21" s="99"/>
      <c r="CUF21" s="99"/>
      <c r="CUG21" s="99"/>
      <c r="CUH21" s="99"/>
      <c r="CUI21" s="99"/>
      <c r="CUJ21" s="99"/>
      <c r="CUK21" s="99"/>
      <c r="CUL21" s="99"/>
      <c r="CUM21" s="99"/>
      <c r="CUN21" s="99"/>
      <c r="CUO21" s="99"/>
      <c r="CUP21" s="99"/>
      <c r="CUQ21" s="99"/>
      <c r="CUR21" s="99"/>
      <c r="CUS21" s="99"/>
      <c r="CUT21" s="99"/>
      <c r="CUU21" s="99"/>
      <c r="CUV21" s="99"/>
      <c r="CUW21" s="99"/>
      <c r="CUX21" s="99"/>
      <c r="CUY21" s="99"/>
      <c r="CUZ21" s="99"/>
      <c r="CVA21" s="99"/>
      <c r="CVB21" s="99"/>
      <c r="CVC21" s="99"/>
      <c r="CVD21" s="99"/>
      <c r="CVE21" s="99"/>
      <c r="CVF21" s="99"/>
      <c r="CVG21" s="99"/>
      <c r="CVH21" s="99"/>
      <c r="CVI21" s="99"/>
      <c r="CVJ21" s="99"/>
      <c r="CVK21" s="99"/>
      <c r="CVL21" s="99"/>
      <c r="CVM21" s="99"/>
      <c r="CVN21" s="99"/>
      <c r="CVO21" s="99"/>
      <c r="CVP21" s="99"/>
      <c r="CVQ21" s="99"/>
      <c r="CVR21" s="99"/>
      <c r="CVS21" s="99"/>
      <c r="CVT21" s="99"/>
      <c r="CVU21" s="99"/>
      <c r="CVV21" s="99"/>
      <c r="CVW21" s="99"/>
      <c r="CVX21" s="99"/>
      <c r="CVY21" s="99"/>
      <c r="CVZ21" s="99"/>
      <c r="CWA21" s="99"/>
      <c r="CWB21" s="99"/>
      <c r="CWC21" s="99"/>
      <c r="CWD21" s="99"/>
      <c r="CWE21" s="99"/>
      <c r="CWF21" s="99"/>
      <c r="CWG21" s="99"/>
      <c r="CWH21" s="99"/>
      <c r="CWI21" s="99"/>
      <c r="CWJ21" s="99"/>
      <c r="CWK21" s="99"/>
      <c r="CWL21" s="99"/>
      <c r="CWM21" s="99"/>
      <c r="CWN21" s="99"/>
      <c r="CWO21" s="99"/>
      <c r="CWP21" s="99"/>
      <c r="CWQ21" s="99"/>
      <c r="CWR21" s="99"/>
      <c r="CWS21" s="99"/>
      <c r="CWT21" s="99"/>
      <c r="CWU21" s="99"/>
      <c r="CWV21" s="99"/>
      <c r="CWW21" s="99"/>
      <c r="CWX21" s="99"/>
      <c r="CWY21" s="99"/>
      <c r="CWZ21" s="99"/>
      <c r="CXA21" s="99"/>
      <c r="CXB21" s="99"/>
      <c r="CXC21" s="99"/>
      <c r="CXD21" s="99"/>
      <c r="CXE21" s="99"/>
      <c r="CXF21" s="99"/>
      <c r="CXG21" s="99"/>
      <c r="CXH21" s="99"/>
      <c r="CXI21" s="99"/>
      <c r="CXJ21" s="99"/>
      <c r="CXK21" s="99"/>
      <c r="CXL21" s="99"/>
      <c r="CXM21" s="99"/>
      <c r="CXN21" s="99"/>
      <c r="CXO21" s="99"/>
      <c r="CXP21" s="99"/>
      <c r="CXQ21" s="99"/>
      <c r="CXR21" s="99"/>
      <c r="CXS21" s="99"/>
      <c r="CXT21" s="99"/>
      <c r="CXU21" s="99"/>
      <c r="CXV21" s="99"/>
      <c r="CXW21" s="99"/>
      <c r="CXX21" s="99"/>
      <c r="CXY21" s="99"/>
      <c r="CXZ21" s="99"/>
      <c r="CYA21" s="99"/>
      <c r="CYB21" s="99"/>
      <c r="CYC21" s="99"/>
      <c r="CYD21" s="99"/>
      <c r="CYE21" s="99"/>
      <c r="CYF21" s="99"/>
      <c r="CYG21" s="99"/>
      <c r="CYH21" s="99"/>
      <c r="CYI21" s="99"/>
      <c r="CYJ21" s="99"/>
      <c r="CYK21" s="99"/>
      <c r="CYL21" s="99"/>
      <c r="CYM21" s="99"/>
      <c r="CYN21" s="99"/>
      <c r="CYO21" s="99"/>
      <c r="CYP21" s="99"/>
      <c r="CYQ21" s="99"/>
      <c r="CYR21" s="99"/>
      <c r="CYS21" s="99"/>
      <c r="CYT21" s="99"/>
      <c r="CYU21" s="99"/>
      <c r="CYV21" s="99"/>
      <c r="CYW21" s="99"/>
      <c r="CYX21" s="99"/>
      <c r="CYY21" s="99"/>
      <c r="CYZ21" s="99"/>
      <c r="CZA21" s="99"/>
      <c r="CZB21" s="99"/>
      <c r="CZC21" s="99"/>
      <c r="CZD21" s="99"/>
      <c r="CZE21" s="99"/>
      <c r="CZF21" s="99"/>
      <c r="CZG21" s="99"/>
      <c r="CZH21" s="99"/>
      <c r="CZI21" s="99"/>
      <c r="CZJ21" s="99"/>
      <c r="CZK21" s="99"/>
      <c r="CZL21" s="99"/>
      <c r="CZM21" s="99"/>
      <c r="CZN21" s="99"/>
      <c r="CZO21" s="99"/>
      <c r="CZP21" s="99"/>
      <c r="CZQ21" s="99"/>
      <c r="CZR21" s="99"/>
      <c r="CZS21" s="99"/>
      <c r="CZT21" s="99"/>
      <c r="CZU21" s="99"/>
      <c r="CZV21" s="99"/>
      <c r="CZW21" s="99"/>
      <c r="CZX21" s="99"/>
      <c r="CZY21" s="99"/>
      <c r="CZZ21" s="99"/>
      <c r="DAA21" s="99"/>
      <c r="DAB21" s="99"/>
      <c r="DAC21" s="99"/>
      <c r="DAD21" s="99"/>
      <c r="DAE21" s="99"/>
      <c r="DAF21" s="99"/>
      <c r="DAG21" s="99"/>
      <c r="DAH21" s="99"/>
      <c r="DAI21" s="99"/>
      <c r="DAJ21" s="99"/>
      <c r="DAK21" s="99"/>
      <c r="DAL21" s="99"/>
      <c r="DAM21" s="99"/>
      <c r="DAN21" s="99"/>
      <c r="DAO21" s="99"/>
      <c r="DAP21" s="99"/>
      <c r="DAQ21" s="99"/>
      <c r="DAR21" s="99"/>
      <c r="DAS21" s="99"/>
      <c r="DAT21" s="99"/>
      <c r="DAU21" s="99"/>
      <c r="DAV21" s="99"/>
      <c r="DAW21" s="99"/>
      <c r="DAX21" s="99"/>
      <c r="DAY21" s="99"/>
      <c r="DAZ21" s="99"/>
      <c r="DBA21" s="99"/>
      <c r="DBB21" s="99"/>
      <c r="DBC21" s="99"/>
      <c r="DBD21" s="99"/>
      <c r="DBE21" s="99"/>
      <c r="DBF21" s="99"/>
      <c r="DBG21" s="99"/>
      <c r="DBH21" s="99"/>
      <c r="DBI21" s="99"/>
      <c r="DBJ21" s="99"/>
      <c r="DBK21" s="99"/>
      <c r="DBL21" s="99"/>
      <c r="DBM21" s="99"/>
      <c r="DBN21" s="99"/>
      <c r="DBO21" s="99"/>
      <c r="DBP21" s="99"/>
      <c r="DBQ21" s="99"/>
      <c r="DBR21" s="99"/>
      <c r="DBS21" s="99"/>
      <c r="DBT21" s="99"/>
      <c r="DBU21" s="99"/>
      <c r="DBV21" s="99"/>
      <c r="DBW21" s="99"/>
      <c r="DBX21" s="99"/>
      <c r="DBY21" s="99"/>
      <c r="DBZ21" s="99"/>
      <c r="DCA21" s="99"/>
      <c r="DCB21" s="99"/>
      <c r="DCC21" s="99"/>
      <c r="DCD21" s="99"/>
      <c r="DCE21" s="99"/>
      <c r="DCF21" s="99"/>
      <c r="DCG21" s="99"/>
      <c r="DCH21" s="99"/>
      <c r="DCI21" s="99"/>
      <c r="DCJ21" s="99"/>
      <c r="DCK21" s="99"/>
      <c r="DCL21" s="99"/>
      <c r="DCM21" s="99"/>
      <c r="DCN21" s="99"/>
      <c r="DCO21" s="99"/>
      <c r="DCP21" s="99"/>
      <c r="DCQ21" s="99"/>
      <c r="DCR21" s="99"/>
      <c r="DCS21" s="99"/>
      <c r="DCT21" s="99"/>
      <c r="DCU21" s="99"/>
      <c r="DCV21" s="99"/>
      <c r="DCW21" s="99"/>
      <c r="DCX21" s="99"/>
      <c r="DCY21" s="99"/>
      <c r="DCZ21" s="99"/>
      <c r="DDA21" s="99"/>
      <c r="DDB21" s="99"/>
      <c r="DDC21" s="99"/>
      <c r="DDD21" s="99"/>
      <c r="DDE21" s="99"/>
      <c r="DDF21" s="99"/>
      <c r="DDG21" s="99"/>
      <c r="DDH21" s="99"/>
      <c r="DDI21" s="99"/>
      <c r="DDJ21" s="99"/>
      <c r="DDK21" s="99"/>
      <c r="DDL21" s="99"/>
      <c r="DDM21" s="99"/>
      <c r="DDN21" s="99"/>
      <c r="DDO21" s="99"/>
      <c r="DDP21" s="99"/>
      <c r="DDQ21" s="99"/>
      <c r="DDR21" s="99"/>
      <c r="DDS21" s="99"/>
      <c r="DDT21" s="99"/>
      <c r="DDU21" s="99"/>
      <c r="DDV21" s="99"/>
      <c r="DDW21" s="99"/>
      <c r="DDX21" s="99"/>
      <c r="DDY21" s="99"/>
      <c r="DDZ21" s="99"/>
      <c r="DEA21" s="99"/>
      <c r="DEB21" s="99"/>
      <c r="DEC21" s="99"/>
      <c r="DED21" s="99"/>
      <c r="DEE21" s="99"/>
      <c r="DEF21" s="99"/>
      <c r="DEG21" s="99"/>
      <c r="DEH21" s="99"/>
      <c r="DEI21" s="99"/>
      <c r="DEJ21" s="99"/>
      <c r="DEK21" s="99"/>
      <c r="DEL21" s="99"/>
      <c r="DEM21" s="99"/>
      <c r="DEN21" s="99"/>
      <c r="DEO21" s="99"/>
      <c r="DEP21" s="99"/>
      <c r="DEQ21" s="99"/>
      <c r="DER21" s="99"/>
      <c r="DES21" s="99"/>
      <c r="DET21" s="99"/>
      <c r="DEU21" s="99"/>
      <c r="DEV21" s="99"/>
      <c r="DEW21" s="99"/>
      <c r="DEX21" s="99"/>
      <c r="DEY21" s="99"/>
      <c r="DEZ21" s="99"/>
      <c r="DFA21" s="99"/>
      <c r="DFB21" s="99"/>
      <c r="DFC21" s="99"/>
      <c r="DFD21" s="99"/>
      <c r="DFE21" s="99"/>
      <c r="DFF21" s="99"/>
      <c r="DFG21" s="99"/>
      <c r="DFH21" s="99"/>
      <c r="DFI21" s="99"/>
      <c r="DFJ21" s="99"/>
      <c r="DFK21" s="99"/>
      <c r="DFL21" s="99"/>
      <c r="DFM21" s="99"/>
      <c r="DFN21" s="99"/>
      <c r="DFO21" s="99"/>
      <c r="DFP21" s="99"/>
      <c r="DFQ21" s="99"/>
      <c r="DFR21" s="99"/>
      <c r="DFS21" s="99"/>
      <c r="DFT21" s="99"/>
      <c r="DFU21" s="99"/>
      <c r="DFV21" s="99"/>
      <c r="DFW21" s="99"/>
      <c r="DFX21" s="99"/>
      <c r="DFY21" s="99"/>
      <c r="DFZ21" s="99"/>
      <c r="DGA21" s="99"/>
      <c r="DGB21" s="99"/>
      <c r="DGC21" s="99"/>
      <c r="DGD21" s="99"/>
      <c r="DGE21" s="99"/>
      <c r="DGF21" s="99"/>
      <c r="DGG21" s="99"/>
      <c r="DGH21" s="99"/>
      <c r="DGI21" s="99"/>
      <c r="DGJ21" s="99"/>
      <c r="DGK21" s="99"/>
      <c r="DGL21" s="99"/>
      <c r="DGM21" s="99"/>
      <c r="DGN21" s="99"/>
      <c r="DGO21" s="99"/>
      <c r="DGP21" s="99"/>
      <c r="DGQ21" s="99"/>
      <c r="DGR21" s="99"/>
      <c r="DGS21" s="99"/>
      <c r="DGT21" s="99"/>
      <c r="DGU21" s="99"/>
      <c r="DGV21" s="99"/>
      <c r="DGW21" s="99"/>
      <c r="DGX21" s="99"/>
      <c r="DGY21" s="99"/>
      <c r="DGZ21" s="99"/>
      <c r="DHA21" s="99"/>
      <c r="DHB21" s="99"/>
      <c r="DHC21" s="99"/>
      <c r="DHD21" s="99"/>
      <c r="DHE21" s="99"/>
      <c r="DHF21" s="99"/>
      <c r="DHG21" s="99"/>
      <c r="DHH21" s="99"/>
      <c r="DHI21" s="99"/>
      <c r="DHJ21" s="99"/>
      <c r="DHK21" s="99"/>
      <c r="DHL21" s="99"/>
      <c r="DHM21" s="99"/>
      <c r="DHN21" s="99"/>
      <c r="DHO21" s="99"/>
      <c r="DHP21" s="99"/>
      <c r="DHQ21" s="99"/>
      <c r="DHR21" s="99"/>
      <c r="DHS21" s="99"/>
      <c r="DHT21" s="99"/>
      <c r="DHU21" s="99"/>
      <c r="DHV21" s="99"/>
      <c r="DHW21" s="99"/>
      <c r="DHX21" s="99"/>
      <c r="DHY21" s="99"/>
      <c r="DHZ21" s="99"/>
      <c r="DIA21" s="99"/>
      <c r="DIB21" s="99"/>
      <c r="DIC21" s="99"/>
      <c r="DID21" s="99"/>
      <c r="DIE21" s="99"/>
      <c r="DIF21" s="99"/>
      <c r="DIG21" s="99"/>
      <c r="DIH21" s="99"/>
      <c r="DII21" s="99"/>
      <c r="DIJ21" s="99"/>
      <c r="DIK21" s="99"/>
      <c r="DIL21" s="99"/>
      <c r="DIM21" s="99"/>
      <c r="DIN21" s="99"/>
      <c r="DIO21" s="99"/>
      <c r="DIP21" s="99"/>
      <c r="DIQ21" s="99"/>
      <c r="DIR21" s="99"/>
      <c r="DIS21" s="99"/>
      <c r="DIT21" s="99"/>
      <c r="DIU21" s="99"/>
      <c r="DIV21" s="99"/>
      <c r="DIW21" s="99"/>
      <c r="DIX21" s="99"/>
      <c r="DIY21" s="99"/>
      <c r="DIZ21" s="99"/>
      <c r="DJA21" s="99"/>
      <c r="DJB21" s="99"/>
      <c r="DJC21" s="99"/>
      <c r="DJD21" s="99"/>
      <c r="DJE21" s="99"/>
      <c r="DJF21" s="99"/>
      <c r="DJG21" s="99"/>
      <c r="DJH21" s="99"/>
      <c r="DJI21" s="99"/>
      <c r="DJJ21" s="99"/>
      <c r="DJK21" s="99"/>
      <c r="DJL21" s="99"/>
      <c r="DJM21" s="99"/>
      <c r="DJN21" s="99"/>
      <c r="DJO21" s="99"/>
      <c r="DJP21" s="99"/>
      <c r="DJQ21" s="99"/>
      <c r="DJR21" s="99"/>
      <c r="DJS21" s="99"/>
      <c r="DJT21" s="99"/>
      <c r="DJU21" s="99"/>
      <c r="DJV21" s="99"/>
      <c r="DJW21" s="99"/>
      <c r="DJX21" s="99"/>
      <c r="DJY21" s="99"/>
      <c r="DJZ21" s="99"/>
      <c r="DKA21" s="99"/>
      <c r="DKB21" s="99"/>
      <c r="DKC21" s="99"/>
      <c r="DKD21" s="99"/>
      <c r="DKE21" s="99"/>
      <c r="DKF21" s="99"/>
      <c r="DKG21" s="99"/>
      <c r="DKH21" s="99"/>
      <c r="DKI21" s="99"/>
      <c r="DKJ21" s="99"/>
      <c r="DKK21" s="99"/>
      <c r="DKL21" s="99"/>
      <c r="DKM21" s="99"/>
      <c r="DKN21" s="99"/>
      <c r="DKO21" s="99"/>
      <c r="DKP21" s="99"/>
      <c r="DKQ21" s="99"/>
      <c r="DKR21" s="99"/>
      <c r="DKS21" s="99"/>
      <c r="DKT21" s="99"/>
      <c r="DKU21" s="99"/>
      <c r="DKV21" s="99"/>
      <c r="DKW21" s="99"/>
      <c r="DKX21" s="99"/>
      <c r="DKY21" s="99"/>
      <c r="DKZ21" s="99"/>
      <c r="DLA21" s="99"/>
      <c r="DLB21" s="99"/>
      <c r="DLC21" s="99"/>
      <c r="DLD21" s="99"/>
      <c r="DLE21" s="99"/>
      <c r="DLF21" s="99"/>
      <c r="DLG21" s="99"/>
      <c r="DLH21" s="99"/>
      <c r="DLI21" s="99"/>
      <c r="DLJ21" s="99"/>
      <c r="DLK21" s="99"/>
      <c r="DLL21" s="99"/>
      <c r="DLM21" s="99"/>
      <c r="DLN21" s="99"/>
      <c r="DLO21" s="99"/>
      <c r="DLP21" s="99"/>
      <c r="DLQ21" s="99"/>
      <c r="DLR21" s="99"/>
      <c r="DLS21" s="99"/>
      <c r="DLT21" s="99"/>
      <c r="DLU21" s="99"/>
      <c r="DLV21" s="99"/>
      <c r="DLW21" s="99"/>
      <c r="DLX21" s="99"/>
      <c r="DLY21" s="99"/>
      <c r="DLZ21" s="99"/>
      <c r="DMA21" s="99"/>
      <c r="DMB21" s="99"/>
      <c r="DMC21" s="99"/>
      <c r="DMD21" s="99"/>
      <c r="DME21" s="99"/>
      <c r="DMF21" s="99"/>
      <c r="DMG21" s="99"/>
      <c r="DMH21" s="99"/>
      <c r="DMI21" s="99"/>
      <c r="DMJ21" s="99"/>
      <c r="DMK21" s="99"/>
      <c r="DML21" s="99"/>
      <c r="DMM21" s="99"/>
      <c r="DMN21" s="99"/>
      <c r="DMO21" s="99"/>
      <c r="DMP21" s="99"/>
      <c r="DMQ21" s="99"/>
      <c r="DMR21" s="99"/>
      <c r="DMS21" s="99"/>
      <c r="DMT21" s="99"/>
      <c r="DMU21" s="99"/>
      <c r="DMV21" s="99"/>
      <c r="DMW21" s="99"/>
      <c r="DMX21" s="99"/>
      <c r="DMY21" s="99"/>
      <c r="DMZ21" s="99"/>
      <c r="DNA21" s="99"/>
      <c r="DNB21" s="99"/>
      <c r="DNC21" s="99"/>
      <c r="DND21" s="99"/>
      <c r="DNE21" s="99"/>
      <c r="DNF21" s="99"/>
      <c r="DNG21" s="99"/>
      <c r="DNH21" s="99"/>
      <c r="DNI21" s="99"/>
      <c r="DNJ21" s="99"/>
      <c r="DNK21" s="99"/>
      <c r="DNL21" s="99"/>
      <c r="DNM21" s="99"/>
      <c r="DNN21" s="99"/>
      <c r="DNO21" s="99"/>
      <c r="DNP21" s="99"/>
      <c r="DNQ21" s="99"/>
      <c r="DNR21" s="99"/>
      <c r="DNS21" s="99"/>
      <c r="DNT21" s="99"/>
      <c r="DNU21" s="99"/>
      <c r="DNV21" s="99"/>
      <c r="DNW21" s="99"/>
      <c r="DNX21" s="99"/>
      <c r="DNY21" s="99"/>
      <c r="DNZ21" s="99"/>
      <c r="DOA21" s="99"/>
      <c r="DOB21" s="99"/>
      <c r="DOC21" s="99"/>
      <c r="DOD21" s="99"/>
      <c r="DOE21" s="99"/>
      <c r="DOF21" s="99"/>
      <c r="DOG21" s="99"/>
      <c r="DOH21" s="99"/>
      <c r="DOI21" s="99"/>
      <c r="DOJ21" s="99"/>
      <c r="DOK21" s="99"/>
      <c r="DOL21" s="99"/>
      <c r="DOM21" s="99"/>
      <c r="DON21" s="99"/>
      <c r="DOO21" s="99"/>
      <c r="DOP21" s="99"/>
      <c r="DOQ21" s="99"/>
      <c r="DOR21" s="99"/>
      <c r="DOS21" s="99"/>
      <c r="DOT21" s="99"/>
      <c r="DOU21" s="99"/>
      <c r="DOV21" s="99"/>
      <c r="DOW21" s="99"/>
      <c r="DOX21" s="99"/>
      <c r="DOY21" s="99"/>
      <c r="DOZ21" s="99"/>
      <c r="DPA21" s="99"/>
      <c r="DPB21" s="99"/>
      <c r="DPC21" s="99"/>
      <c r="DPD21" s="99"/>
      <c r="DPE21" s="99"/>
      <c r="DPF21" s="99"/>
      <c r="DPG21" s="99"/>
      <c r="DPH21" s="99"/>
      <c r="DPI21" s="99"/>
      <c r="DPJ21" s="99"/>
      <c r="DPK21" s="99"/>
      <c r="DPL21" s="99"/>
      <c r="DPM21" s="99"/>
      <c r="DPN21" s="99"/>
      <c r="DPO21" s="99"/>
      <c r="DPP21" s="99"/>
      <c r="DPQ21" s="99"/>
      <c r="DPR21" s="99"/>
      <c r="DPS21" s="99"/>
      <c r="DPT21" s="99"/>
      <c r="DPU21" s="99"/>
      <c r="DPV21" s="99"/>
      <c r="DPW21" s="99"/>
      <c r="DPX21" s="99"/>
      <c r="DPY21" s="99"/>
      <c r="DPZ21" s="99"/>
      <c r="DQA21" s="99"/>
      <c r="DQB21" s="99"/>
      <c r="DQC21" s="99"/>
      <c r="DQD21" s="99"/>
      <c r="DQE21" s="99"/>
      <c r="DQF21" s="99"/>
      <c r="DQG21" s="99"/>
      <c r="DQH21" s="99"/>
      <c r="DQI21" s="99"/>
      <c r="DQJ21" s="99"/>
      <c r="DQK21" s="99"/>
      <c r="DQL21" s="99"/>
      <c r="DQM21" s="99"/>
      <c r="DQN21" s="99"/>
      <c r="DQO21" s="99"/>
      <c r="DQP21" s="99"/>
      <c r="DQQ21" s="99"/>
      <c r="DQR21" s="99"/>
      <c r="DQS21" s="99"/>
      <c r="DQT21" s="99"/>
      <c r="DQU21" s="99"/>
      <c r="DQV21" s="99"/>
      <c r="DQW21" s="99"/>
      <c r="DQX21" s="99"/>
      <c r="DQY21" s="99"/>
      <c r="DQZ21" s="99"/>
      <c r="DRA21" s="99"/>
      <c r="DRB21" s="99"/>
      <c r="DRC21" s="99"/>
      <c r="DRD21" s="99"/>
      <c r="DRE21" s="99"/>
      <c r="DRF21" s="99"/>
      <c r="DRG21" s="99"/>
      <c r="DRH21" s="99"/>
      <c r="DRI21" s="99"/>
      <c r="DRJ21" s="99"/>
      <c r="DRK21" s="99"/>
      <c r="DRL21" s="99"/>
      <c r="DRM21" s="99"/>
      <c r="DRN21" s="99"/>
      <c r="DRO21" s="99"/>
      <c r="DRP21" s="99"/>
      <c r="DRQ21" s="99"/>
      <c r="DRR21" s="99"/>
      <c r="DRS21" s="99"/>
      <c r="DRT21" s="99"/>
      <c r="DRU21" s="99"/>
      <c r="DRV21" s="99"/>
      <c r="DRW21" s="99"/>
      <c r="DRX21" s="99"/>
      <c r="DRY21" s="99"/>
      <c r="DRZ21" s="99"/>
      <c r="DSA21" s="99"/>
      <c r="DSB21" s="99"/>
      <c r="DSC21" s="99"/>
      <c r="DSD21" s="99"/>
      <c r="DSE21" s="99"/>
      <c r="DSF21" s="99"/>
      <c r="DSG21" s="99"/>
      <c r="DSH21" s="99"/>
      <c r="DSI21" s="99"/>
      <c r="DSJ21" s="99"/>
      <c r="DSK21" s="99"/>
      <c r="DSL21" s="99"/>
      <c r="DSM21" s="99"/>
      <c r="DSN21" s="99"/>
      <c r="DSO21" s="99"/>
      <c r="DSP21" s="99"/>
      <c r="DSQ21" s="99"/>
      <c r="DSR21" s="99"/>
      <c r="DSS21" s="99"/>
      <c r="DST21" s="99"/>
      <c r="DSU21" s="99"/>
      <c r="DSV21" s="99"/>
      <c r="DSW21" s="99"/>
      <c r="DSX21" s="99"/>
      <c r="DSY21" s="99"/>
      <c r="DSZ21" s="99"/>
      <c r="DTA21" s="99"/>
      <c r="DTB21" s="99"/>
      <c r="DTC21" s="99"/>
      <c r="DTD21" s="99"/>
      <c r="DTE21" s="99"/>
      <c r="DTF21" s="99"/>
      <c r="DTG21" s="99"/>
      <c r="DTH21" s="99"/>
      <c r="DTI21" s="99"/>
      <c r="DTJ21" s="99"/>
      <c r="DTK21" s="99"/>
      <c r="DTL21" s="99"/>
      <c r="DTM21" s="99"/>
      <c r="DTN21" s="99"/>
      <c r="DTO21" s="99"/>
      <c r="DTP21" s="99"/>
      <c r="DTQ21" s="99"/>
      <c r="DTR21" s="99"/>
      <c r="DTS21" s="99"/>
      <c r="DTT21" s="99"/>
      <c r="DTU21" s="99"/>
      <c r="DTV21" s="99"/>
      <c r="DTW21" s="99"/>
      <c r="DTX21" s="99"/>
      <c r="DTY21" s="99"/>
      <c r="DTZ21" s="99"/>
      <c r="DUA21" s="99"/>
      <c r="DUB21" s="99"/>
      <c r="DUC21" s="99"/>
      <c r="DUD21" s="99"/>
      <c r="DUE21" s="99"/>
      <c r="DUF21" s="99"/>
      <c r="DUG21" s="99"/>
      <c r="DUH21" s="99"/>
      <c r="DUI21" s="99"/>
      <c r="DUJ21" s="99"/>
      <c r="DUK21" s="99"/>
      <c r="DUL21" s="99"/>
      <c r="DUM21" s="99"/>
      <c r="DUN21" s="99"/>
      <c r="DUO21" s="99"/>
      <c r="DUP21" s="99"/>
      <c r="DUQ21" s="99"/>
      <c r="DUR21" s="99"/>
      <c r="DUS21" s="99"/>
      <c r="DUT21" s="99"/>
      <c r="DUU21" s="99"/>
      <c r="DUV21" s="99"/>
      <c r="DUW21" s="99"/>
      <c r="DUX21" s="99"/>
      <c r="DUY21" s="99"/>
      <c r="DUZ21" s="99"/>
      <c r="DVA21" s="99"/>
      <c r="DVB21" s="99"/>
      <c r="DVC21" s="99"/>
      <c r="DVD21" s="99"/>
      <c r="DVE21" s="99"/>
      <c r="DVF21" s="99"/>
      <c r="DVG21" s="99"/>
      <c r="DVH21" s="99"/>
      <c r="DVI21" s="99"/>
      <c r="DVJ21" s="99"/>
      <c r="DVK21" s="99"/>
      <c r="DVL21" s="99"/>
      <c r="DVM21" s="99"/>
      <c r="DVN21" s="99"/>
      <c r="DVO21" s="99"/>
      <c r="DVP21" s="99"/>
      <c r="DVQ21" s="99"/>
      <c r="DVR21" s="99"/>
      <c r="DVS21" s="99"/>
      <c r="DVT21" s="99"/>
      <c r="DVU21" s="99"/>
      <c r="DVV21" s="99"/>
      <c r="DVW21" s="99"/>
      <c r="DVX21" s="99"/>
      <c r="DVY21" s="99"/>
      <c r="DVZ21" s="99"/>
      <c r="DWA21" s="99"/>
      <c r="DWB21" s="99"/>
      <c r="DWC21" s="99"/>
      <c r="DWD21" s="99"/>
      <c r="DWE21" s="99"/>
      <c r="DWF21" s="99"/>
      <c r="DWG21" s="99"/>
      <c r="DWH21" s="99"/>
      <c r="DWI21" s="99"/>
      <c r="DWJ21" s="99"/>
      <c r="DWK21" s="99"/>
      <c r="DWL21" s="99"/>
      <c r="DWM21" s="99"/>
      <c r="DWN21" s="99"/>
      <c r="DWO21" s="99"/>
      <c r="DWP21" s="99"/>
      <c r="DWQ21" s="99"/>
      <c r="DWR21" s="99"/>
      <c r="DWS21" s="99"/>
      <c r="DWT21" s="99"/>
      <c r="DWU21" s="99"/>
      <c r="DWV21" s="99"/>
      <c r="DWW21" s="99"/>
      <c r="DWX21" s="99"/>
      <c r="DWY21" s="99"/>
      <c r="DWZ21" s="99"/>
      <c r="DXA21" s="99"/>
      <c r="DXB21" s="99"/>
      <c r="DXC21" s="99"/>
      <c r="DXD21" s="99"/>
      <c r="DXE21" s="99"/>
      <c r="DXF21" s="99"/>
      <c r="DXG21" s="99"/>
      <c r="DXH21" s="99"/>
      <c r="DXI21" s="99"/>
      <c r="DXJ21" s="99"/>
      <c r="DXK21" s="99"/>
      <c r="DXL21" s="99"/>
      <c r="DXM21" s="99"/>
      <c r="DXN21" s="99"/>
      <c r="DXO21" s="99"/>
      <c r="DXP21" s="99"/>
      <c r="DXQ21" s="99"/>
      <c r="DXR21" s="99"/>
      <c r="DXS21" s="99"/>
      <c r="DXT21" s="99"/>
      <c r="DXU21" s="99"/>
      <c r="DXV21" s="99"/>
      <c r="DXW21" s="99"/>
      <c r="DXX21" s="99"/>
      <c r="DXY21" s="99"/>
      <c r="DXZ21" s="99"/>
      <c r="DYA21" s="99"/>
      <c r="DYB21" s="99"/>
      <c r="DYC21" s="99"/>
      <c r="DYD21" s="99"/>
      <c r="DYE21" s="99"/>
      <c r="DYF21" s="99"/>
      <c r="DYG21" s="99"/>
      <c r="DYH21" s="99"/>
      <c r="DYI21" s="99"/>
      <c r="DYJ21" s="99"/>
      <c r="DYK21" s="99"/>
      <c r="DYL21" s="99"/>
      <c r="DYM21" s="99"/>
      <c r="DYN21" s="99"/>
      <c r="DYO21" s="99"/>
      <c r="DYP21" s="99"/>
      <c r="DYQ21" s="99"/>
      <c r="DYR21" s="99"/>
      <c r="DYS21" s="99"/>
      <c r="DYT21" s="99"/>
      <c r="DYU21" s="99"/>
      <c r="DYV21" s="99"/>
      <c r="DYW21" s="99"/>
      <c r="DYX21" s="99"/>
      <c r="DYY21" s="99"/>
      <c r="DYZ21" s="99"/>
      <c r="DZA21" s="99"/>
      <c r="DZB21" s="99"/>
      <c r="DZC21" s="99"/>
      <c r="DZD21" s="99"/>
      <c r="DZE21" s="99"/>
      <c r="DZF21" s="99"/>
      <c r="DZG21" s="99"/>
      <c r="DZH21" s="99"/>
      <c r="DZI21" s="99"/>
      <c r="DZJ21" s="99"/>
      <c r="DZK21" s="99"/>
      <c r="DZL21" s="99"/>
      <c r="DZM21" s="99"/>
      <c r="DZN21" s="99"/>
      <c r="DZO21" s="99"/>
      <c r="DZP21" s="99"/>
      <c r="DZQ21" s="99"/>
      <c r="DZR21" s="99"/>
      <c r="DZS21" s="99"/>
      <c r="DZT21" s="99"/>
      <c r="DZU21" s="99"/>
      <c r="DZV21" s="99"/>
      <c r="DZW21" s="99"/>
      <c r="DZX21" s="99"/>
      <c r="DZY21" s="99"/>
      <c r="DZZ21" s="99"/>
      <c r="EAA21" s="99"/>
      <c r="EAB21" s="99"/>
      <c r="EAC21" s="99"/>
      <c r="EAD21" s="99"/>
      <c r="EAE21" s="99"/>
      <c r="EAF21" s="99"/>
      <c r="EAG21" s="99"/>
      <c r="EAH21" s="99"/>
      <c r="EAI21" s="99"/>
      <c r="EAJ21" s="99"/>
      <c r="EAK21" s="99"/>
      <c r="EAL21" s="99"/>
      <c r="EAM21" s="99"/>
      <c r="EAN21" s="99"/>
      <c r="EAO21" s="99"/>
      <c r="EAP21" s="99"/>
      <c r="EAQ21" s="99"/>
      <c r="EAR21" s="99"/>
      <c r="EAS21" s="99"/>
      <c r="EAT21" s="99"/>
      <c r="EAU21" s="99"/>
      <c r="EAV21" s="99"/>
      <c r="EAW21" s="99"/>
      <c r="EAX21" s="99"/>
      <c r="EAY21" s="99"/>
      <c r="EAZ21" s="99"/>
      <c r="EBA21" s="99"/>
      <c r="EBB21" s="99"/>
      <c r="EBC21" s="99"/>
      <c r="EBD21" s="99"/>
      <c r="EBE21" s="99"/>
      <c r="EBF21" s="99"/>
      <c r="EBG21" s="99"/>
      <c r="EBH21" s="99"/>
      <c r="EBI21" s="99"/>
      <c r="EBJ21" s="99"/>
      <c r="EBK21" s="99"/>
      <c r="EBL21" s="99"/>
      <c r="EBM21" s="99"/>
      <c r="EBN21" s="99"/>
      <c r="EBO21" s="99"/>
      <c r="EBP21" s="99"/>
      <c r="EBQ21" s="99"/>
      <c r="EBR21" s="99"/>
      <c r="EBS21" s="99"/>
      <c r="EBT21" s="99"/>
      <c r="EBU21" s="99"/>
      <c r="EBV21" s="99"/>
      <c r="EBW21" s="99"/>
      <c r="EBX21" s="99"/>
      <c r="EBY21" s="99"/>
      <c r="EBZ21" s="99"/>
      <c r="ECA21" s="99"/>
      <c r="ECB21" s="99"/>
      <c r="ECC21" s="99"/>
      <c r="ECD21" s="99"/>
      <c r="ECE21" s="99"/>
      <c r="ECF21" s="99"/>
      <c r="ECG21" s="99"/>
      <c r="ECH21" s="99"/>
      <c r="ECI21" s="99"/>
      <c r="ECJ21" s="99"/>
      <c r="ECK21" s="99"/>
      <c r="ECL21" s="99"/>
      <c r="ECM21" s="99"/>
      <c r="ECN21" s="99"/>
      <c r="ECO21" s="99"/>
      <c r="ECP21" s="99"/>
      <c r="ECQ21" s="99"/>
      <c r="ECR21" s="99"/>
      <c r="ECS21" s="99"/>
      <c r="ECT21" s="99"/>
      <c r="ECU21" s="99"/>
      <c r="ECV21" s="99"/>
      <c r="ECW21" s="99"/>
      <c r="ECX21" s="99"/>
      <c r="ECY21" s="99"/>
      <c r="ECZ21" s="99"/>
      <c r="EDA21" s="99"/>
      <c r="EDB21" s="99"/>
      <c r="EDC21" s="99"/>
      <c r="EDD21" s="99"/>
      <c r="EDE21" s="99"/>
      <c r="EDF21" s="99"/>
      <c r="EDG21" s="99"/>
      <c r="EDH21" s="99"/>
      <c r="EDI21" s="99"/>
      <c r="EDJ21" s="99"/>
      <c r="EDK21" s="99"/>
      <c r="EDL21" s="99"/>
      <c r="EDM21" s="99"/>
      <c r="EDN21" s="99"/>
      <c r="EDO21" s="99"/>
      <c r="EDP21" s="99"/>
      <c r="EDQ21" s="99"/>
      <c r="EDR21" s="99"/>
      <c r="EDS21" s="99"/>
      <c r="EDT21" s="99"/>
      <c r="EDU21" s="99"/>
      <c r="EDV21" s="99"/>
      <c r="EDW21" s="99"/>
      <c r="EDX21" s="99"/>
      <c r="EDY21" s="99"/>
      <c r="EDZ21" s="99"/>
      <c r="EEA21" s="99"/>
      <c r="EEB21" s="99"/>
      <c r="EEC21" s="99"/>
      <c r="EED21" s="99"/>
      <c r="EEE21" s="99"/>
      <c r="EEF21" s="99"/>
      <c r="EEG21" s="99"/>
      <c r="EEH21" s="99"/>
      <c r="EEI21" s="99"/>
      <c r="EEJ21" s="99"/>
      <c r="EEK21" s="99"/>
      <c r="EEL21" s="99"/>
      <c r="EEM21" s="99"/>
      <c r="EEN21" s="99"/>
      <c r="EEO21" s="99"/>
      <c r="EEP21" s="99"/>
      <c r="EEQ21" s="99"/>
      <c r="EER21" s="99"/>
      <c r="EES21" s="99"/>
      <c r="EET21" s="99"/>
      <c r="EEU21" s="99"/>
      <c r="EEV21" s="99"/>
      <c r="EEW21" s="99"/>
      <c r="EEX21" s="99"/>
      <c r="EEY21" s="99"/>
      <c r="EEZ21" s="99"/>
      <c r="EFA21" s="99"/>
      <c r="EFB21" s="99"/>
      <c r="EFC21" s="99"/>
      <c r="EFD21" s="99"/>
      <c r="EFE21" s="99"/>
      <c r="EFF21" s="99"/>
      <c r="EFG21" s="99"/>
      <c r="EFH21" s="99"/>
      <c r="EFI21" s="99"/>
      <c r="EFJ21" s="99"/>
      <c r="EFK21" s="99"/>
      <c r="EFL21" s="99"/>
      <c r="EFM21" s="99"/>
      <c r="EFN21" s="99"/>
      <c r="EFO21" s="99"/>
      <c r="EFP21" s="99"/>
      <c r="EFQ21" s="99"/>
      <c r="EFR21" s="99"/>
      <c r="EFS21" s="99"/>
      <c r="EFT21" s="99"/>
      <c r="EFU21" s="99"/>
      <c r="EFV21" s="99"/>
      <c r="EFW21" s="99"/>
      <c r="EFX21" s="99"/>
      <c r="EFY21" s="99"/>
      <c r="EFZ21" s="99"/>
      <c r="EGA21" s="99"/>
      <c r="EGB21" s="99"/>
      <c r="EGC21" s="99"/>
      <c r="EGD21" s="99"/>
      <c r="EGE21" s="99"/>
      <c r="EGF21" s="99"/>
      <c r="EGG21" s="99"/>
      <c r="EGH21" s="99"/>
      <c r="EGI21" s="99"/>
      <c r="EGJ21" s="99"/>
      <c r="EGK21" s="99"/>
      <c r="EGL21" s="99"/>
      <c r="EGM21" s="99"/>
      <c r="EGN21" s="99"/>
      <c r="EGO21" s="99"/>
      <c r="EGP21" s="99"/>
      <c r="EGQ21" s="99"/>
      <c r="EGR21" s="99"/>
      <c r="EGS21" s="99"/>
      <c r="EGT21" s="99"/>
      <c r="EGU21" s="99"/>
      <c r="EGV21" s="99"/>
      <c r="EGW21" s="99"/>
      <c r="EGX21" s="99"/>
      <c r="EGY21" s="99"/>
      <c r="EGZ21" s="99"/>
      <c r="EHA21" s="99"/>
      <c r="EHB21" s="99"/>
      <c r="EHC21" s="99"/>
      <c r="EHD21" s="99"/>
      <c r="EHE21" s="99"/>
      <c r="EHF21" s="99"/>
      <c r="EHG21" s="99"/>
      <c r="EHH21" s="99"/>
      <c r="EHI21" s="99"/>
      <c r="EHJ21" s="99"/>
      <c r="EHK21" s="99"/>
      <c r="EHL21" s="99"/>
      <c r="EHM21" s="99"/>
      <c r="EHN21" s="99"/>
      <c r="EHO21" s="99"/>
      <c r="EHP21" s="99"/>
      <c r="EHQ21" s="99"/>
      <c r="EHR21" s="99"/>
      <c r="EHS21" s="99"/>
      <c r="EHT21" s="99"/>
      <c r="EHU21" s="99"/>
      <c r="EHV21" s="99"/>
      <c r="EHW21" s="99"/>
      <c r="EHX21" s="99"/>
      <c r="EHY21" s="99"/>
      <c r="EHZ21" s="99"/>
      <c r="EIA21" s="99"/>
      <c r="EIB21" s="99"/>
      <c r="EIC21" s="99"/>
      <c r="EID21" s="99"/>
      <c r="EIE21" s="99"/>
      <c r="EIF21" s="99"/>
      <c r="EIG21" s="99"/>
      <c r="EIH21" s="99"/>
      <c r="EII21" s="99"/>
      <c r="EIJ21" s="99"/>
      <c r="EIK21" s="99"/>
      <c r="EIL21" s="99"/>
      <c r="EIM21" s="99"/>
      <c r="EIN21" s="99"/>
      <c r="EIO21" s="99"/>
      <c r="EIP21" s="99"/>
      <c r="EIQ21" s="99"/>
      <c r="EIR21" s="99"/>
      <c r="EIS21" s="99"/>
      <c r="EIT21" s="99"/>
      <c r="EIU21" s="99"/>
      <c r="EIV21" s="99"/>
      <c r="EIW21" s="99"/>
      <c r="EIX21" s="99"/>
      <c r="EIY21" s="99"/>
      <c r="EIZ21" s="99"/>
      <c r="EJA21" s="99"/>
      <c r="EJB21" s="99"/>
      <c r="EJC21" s="99"/>
      <c r="EJD21" s="99"/>
      <c r="EJE21" s="99"/>
      <c r="EJF21" s="99"/>
      <c r="EJG21" s="99"/>
      <c r="EJH21" s="99"/>
      <c r="EJI21" s="99"/>
      <c r="EJJ21" s="99"/>
      <c r="EJK21" s="99"/>
      <c r="EJL21" s="99"/>
      <c r="EJM21" s="99"/>
      <c r="EJN21" s="99"/>
      <c r="EJO21" s="99"/>
      <c r="EJP21" s="99"/>
      <c r="EJQ21" s="99"/>
      <c r="EJR21" s="99"/>
      <c r="EJS21" s="99"/>
      <c r="EJT21" s="99"/>
      <c r="EJU21" s="99"/>
      <c r="EJV21" s="99"/>
      <c r="EJW21" s="99"/>
      <c r="EJX21" s="99"/>
      <c r="EJY21" s="99"/>
      <c r="EJZ21" s="99"/>
      <c r="EKA21" s="99"/>
      <c r="EKB21" s="99"/>
      <c r="EKC21" s="99"/>
      <c r="EKD21" s="99"/>
      <c r="EKE21" s="99"/>
      <c r="EKF21" s="99"/>
      <c r="EKG21" s="99"/>
      <c r="EKH21" s="99"/>
      <c r="EKI21" s="99"/>
      <c r="EKJ21" s="99"/>
      <c r="EKK21" s="99"/>
      <c r="EKL21" s="99"/>
      <c r="EKM21" s="99"/>
      <c r="EKN21" s="99"/>
      <c r="EKO21" s="99"/>
      <c r="EKP21" s="99"/>
      <c r="EKQ21" s="99"/>
      <c r="EKR21" s="99"/>
      <c r="EKS21" s="99"/>
      <c r="EKT21" s="99"/>
      <c r="EKU21" s="99"/>
      <c r="EKV21" s="99"/>
      <c r="EKW21" s="99"/>
      <c r="EKX21" s="99"/>
      <c r="EKY21" s="99"/>
      <c r="EKZ21" s="99"/>
      <c r="ELA21" s="99"/>
      <c r="ELB21" s="99"/>
      <c r="ELC21" s="99"/>
      <c r="ELD21" s="99"/>
      <c r="ELE21" s="99"/>
      <c r="ELF21" s="99"/>
      <c r="ELG21" s="99"/>
      <c r="ELH21" s="99"/>
      <c r="ELI21" s="99"/>
      <c r="ELJ21" s="99"/>
      <c r="ELK21" s="99"/>
      <c r="ELL21" s="99"/>
      <c r="ELM21" s="99"/>
      <c r="ELN21" s="99"/>
      <c r="ELO21" s="99"/>
      <c r="ELP21" s="99"/>
      <c r="ELQ21" s="99"/>
      <c r="ELR21" s="99"/>
      <c r="ELS21" s="99"/>
      <c r="ELT21" s="99"/>
      <c r="ELU21" s="99"/>
      <c r="ELV21" s="99"/>
      <c r="ELW21" s="99"/>
      <c r="ELX21" s="99"/>
      <c r="ELY21" s="99"/>
      <c r="ELZ21" s="99"/>
      <c r="EMA21" s="99"/>
      <c r="EMB21" s="99"/>
      <c r="EMC21" s="99"/>
      <c r="EMD21" s="99"/>
      <c r="EME21" s="99"/>
      <c r="EMF21" s="99"/>
      <c r="EMG21" s="99"/>
      <c r="EMH21" s="99"/>
      <c r="EMI21" s="99"/>
      <c r="EMJ21" s="99"/>
      <c r="EMK21" s="99"/>
      <c r="EML21" s="99"/>
      <c r="EMM21" s="99"/>
      <c r="EMN21" s="99"/>
      <c r="EMO21" s="99"/>
      <c r="EMP21" s="99"/>
      <c r="EMQ21" s="99"/>
      <c r="EMR21" s="99"/>
      <c r="EMS21" s="99"/>
      <c r="EMT21" s="99"/>
      <c r="EMU21" s="99"/>
      <c r="EMV21" s="99"/>
      <c r="EMW21" s="99"/>
      <c r="EMX21" s="99"/>
      <c r="EMY21" s="99"/>
      <c r="EMZ21" s="99"/>
      <c r="ENA21" s="99"/>
      <c r="ENB21" s="99"/>
      <c r="ENC21" s="99"/>
      <c r="END21" s="99"/>
      <c r="ENE21" s="99"/>
      <c r="ENF21" s="99"/>
      <c r="ENG21" s="99"/>
      <c r="ENH21" s="99"/>
      <c r="ENI21" s="99"/>
      <c r="ENJ21" s="99"/>
      <c r="ENK21" s="99"/>
      <c r="ENL21" s="99"/>
      <c r="ENM21" s="99"/>
      <c r="ENN21" s="99"/>
      <c r="ENO21" s="99"/>
      <c r="ENP21" s="99"/>
      <c r="ENQ21" s="99"/>
      <c r="ENR21" s="99"/>
      <c r="ENS21" s="99"/>
      <c r="ENT21" s="99"/>
      <c r="ENU21" s="99"/>
      <c r="ENV21" s="99"/>
      <c r="ENW21" s="99"/>
      <c r="ENX21" s="99"/>
      <c r="ENY21" s="99"/>
      <c r="ENZ21" s="99"/>
      <c r="EOA21" s="99"/>
      <c r="EOB21" s="99"/>
      <c r="EOC21" s="99"/>
      <c r="EOD21" s="99"/>
      <c r="EOE21" s="99"/>
      <c r="EOF21" s="99"/>
      <c r="EOG21" s="99"/>
      <c r="EOH21" s="99"/>
      <c r="EOI21" s="99"/>
      <c r="EOJ21" s="99"/>
      <c r="EOK21" s="99"/>
      <c r="EOL21" s="99"/>
      <c r="EOM21" s="99"/>
      <c r="EON21" s="99"/>
      <c r="EOO21" s="99"/>
      <c r="EOP21" s="99"/>
      <c r="EOQ21" s="99"/>
      <c r="EOR21" s="99"/>
      <c r="EOS21" s="99"/>
      <c r="EOT21" s="99"/>
      <c r="EOU21" s="99"/>
      <c r="EOV21" s="99"/>
      <c r="EOW21" s="99"/>
      <c r="EOX21" s="99"/>
      <c r="EOY21" s="99"/>
      <c r="EOZ21" s="99"/>
      <c r="EPA21" s="99"/>
      <c r="EPB21" s="99"/>
      <c r="EPC21" s="99"/>
      <c r="EPD21" s="99"/>
      <c r="EPE21" s="99"/>
      <c r="EPF21" s="99"/>
      <c r="EPG21" s="99"/>
      <c r="EPH21" s="99"/>
      <c r="EPI21" s="99"/>
      <c r="EPJ21" s="99"/>
      <c r="EPK21" s="99"/>
      <c r="EPL21" s="99"/>
      <c r="EPM21" s="99"/>
      <c r="EPN21" s="99"/>
      <c r="EPO21" s="99"/>
      <c r="EPP21" s="99"/>
      <c r="EPQ21" s="99"/>
      <c r="EPR21" s="99"/>
      <c r="EPS21" s="99"/>
      <c r="EPT21" s="99"/>
      <c r="EPU21" s="99"/>
      <c r="EPV21" s="99"/>
      <c r="EPW21" s="99"/>
      <c r="EPX21" s="99"/>
      <c r="EPY21" s="99"/>
      <c r="EPZ21" s="99"/>
      <c r="EQA21" s="99"/>
      <c r="EQB21" s="99"/>
      <c r="EQC21" s="99"/>
      <c r="EQD21" s="99"/>
      <c r="EQE21" s="99"/>
      <c r="EQF21" s="99"/>
      <c r="EQG21" s="99"/>
      <c r="EQH21" s="99"/>
      <c r="EQI21" s="99"/>
      <c r="EQJ21" s="99"/>
      <c r="EQK21" s="99"/>
      <c r="EQL21" s="99"/>
      <c r="EQM21" s="99"/>
      <c r="EQN21" s="99"/>
      <c r="EQO21" s="99"/>
      <c r="EQP21" s="99"/>
      <c r="EQQ21" s="99"/>
      <c r="EQR21" s="99"/>
      <c r="EQS21" s="99"/>
      <c r="EQT21" s="99"/>
      <c r="EQU21" s="99"/>
      <c r="EQV21" s="99"/>
      <c r="EQW21" s="99"/>
      <c r="EQX21" s="99"/>
      <c r="EQY21" s="99"/>
      <c r="EQZ21" s="99"/>
      <c r="ERA21" s="99"/>
      <c r="ERB21" s="99"/>
      <c r="ERC21" s="99"/>
      <c r="ERD21" s="99"/>
      <c r="ERE21" s="99"/>
      <c r="ERF21" s="99"/>
      <c r="ERG21" s="99"/>
      <c r="ERH21" s="99"/>
      <c r="ERI21" s="99"/>
      <c r="ERJ21" s="99"/>
      <c r="ERK21" s="99"/>
      <c r="ERL21" s="99"/>
      <c r="ERM21" s="99"/>
      <c r="ERN21" s="99"/>
      <c r="ERO21" s="99"/>
      <c r="ERP21" s="99"/>
      <c r="ERQ21" s="99"/>
      <c r="ERR21" s="99"/>
      <c r="ERS21" s="99"/>
      <c r="ERT21" s="99"/>
      <c r="ERU21" s="99"/>
      <c r="ERV21" s="99"/>
      <c r="ERW21" s="99"/>
      <c r="ERX21" s="99"/>
      <c r="ERY21" s="99"/>
      <c r="ERZ21" s="99"/>
      <c r="ESA21" s="99"/>
      <c r="ESB21" s="99"/>
      <c r="ESC21" s="99"/>
      <c r="ESD21" s="99"/>
      <c r="ESE21" s="99"/>
      <c r="ESF21" s="99"/>
      <c r="ESG21" s="99"/>
      <c r="ESH21" s="99"/>
      <c r="ESI21" s="99"/>
      <c r="ESJ21" s="99"/>
      <c r="ESK21" s="99"/>
      <c r="ESL21" s="99"/>
      <c r="ESM21" s="99"/>
      <c r="ESN21" s="99"/>
      <c r="ESO21" s="99"/>
      <c r="ESP21" s="99"/>
      <c r="ESQ21" s="99"/>
      <c r="ESR21" s="99"/>
      <c r="ESS21" s="99"/>
      <c r="EST21" s="99"/>
      <c r="ESU21" s="99"/>
      <c r="ESV21" s="99"/>
      <c r="ESW21" s="99"/>
      <c r="ESX21" s="99"/>
      <c r="ESY21" s="99"/>
      <c r="ESZ21" s="99"/>
      <c r="ETA21" s="99"/>
      <c r="ETB21" s="99"/>
      <c r="ETC21" s="99"/>
      <c r="ETD21" s="99"/>
      <c r="ETE21" s="99"/>
      <c r="ETF21" s="99"/>
      <c r="ETG21" s="99"/>
      <c r="ETH21" s="99"/>
      <c r="ETI21" s="99"/>
      <c r="ETJ21" s="99"/>
      <c r="ETK21" s="99"/>
      <c r="ETL21" s="99"/>
      <c r="ETM21" s="99"/>
      <c r="ETN21" s="99"/>
      <c r="ETO21" s="99"/>
      <c r="ETP21" s="99"/>
      <c r="ETQ21" s="99"/>
      <c r="ETR21" s="99"/>
      <c r="ETS21" s="99"/>
      <c r="ETT21" s="99"/>
      <c r="ETU21" s="99"/>
      <c r="ETV21" s="99"/>
      <c r="ETW21" s="99"/>
      <c r="ETX21" s="99"/>
      <c r="ETY21" s="99"/>
      <c r="ETZ21" s="99"/>
      <c r="EUA21" s="99"/>
      <c r="EUB21" s="99"/>
      <c r="EUC21" s="99"/>
      <c r="EUD21" s="99"/>
      <c r="EUE21" s="99"/>
      <c r="EUF21" s="99"/>
      <c r="EUG21" s="99"/>
      <c r="EUH21" s="99"/>
      <c r="EUI21" s="99"/>
      <c r="EUJ21" s="99"/>
      <c r="EUK21" s="99"/>
      <c r="EUL21" s="99"/>
      <c r="EUM21" s="99"/>
      <c r="EUN21" s="99"/>
      <c r="EUO21" s="99"/>
      <c r="EUP21" s="99"/>
      <c r="EUQ21" s="99"/>
      <c r="EUR21" s="99"/>
      <c r="EUS21" s="99"/>
      <c r="EUT21" s="99"/>
      <c r="EUU21" s="99"/>
      <c r="EUV21" s="99"/>
      <c r="EUW21" s="99"/>
      <c r="EUX21" s="99"/>
      <c r="EUY21" s="99"/>
      <c r="EUZ21" s="99"/>
      <c r="EVA21" s="99"/>
      <c r="EVB21" s="99"/>
      <c r="EVC21" s="99"/>
      <c r="EVD21" s="99"/>
      <c r="EVE21" s="99"/>
      <c r="EVF21" s="99"/>
      <c r="EVG21" s="99"/>
      <c r="EVH21" s="99"/>
      <c r="EVI21" s="99"/>
      <c r="EVJ21" s="99"/>
      <c r="EVK21" s="99"/>
      <c r="EVL21" s="99"/>
      <c r="EVM21" s="99"/>
      <c r="EVN21" s="99"/>
      <c r="EVO21" s="99"/>
      <c r="EVP21" s="99"/>
      <c r="EVQ21" s="99"/>
      <c r="EVR21" s="99"/>
      <c r="EVS21" s="99"/>
      <c r="EVT21" s="99"/>
      <c r="EVU21" s="99"/>
      <c r="EVV21" s="99"/>
      <c r="EVW21" s="99"/>
      <c r="EVX21" s="99"/>
      <c r="EVY21" s="99"/>
      <c r="EVZ21" s="99"/>
      <c r="EWA21" s="99"/>
      <c r="EWB21" s="99"/>
      <c r="EWC21" s="99"/>
      <c r="EWD21" s="99"/>
      <c r="EWE21" s="99"/>
      <c r="EWF21" s="99"/>
      <c r="EWG21" s="99"/>
      <c r="EWH21" s="99"/>
      <c r="EWI21" s="99"/>
      <c r="EWJ21" s="99"/>
      <c r="EWK21" s="99"/>
      <c r="EWL21" s="99"/>
      <c r="EWM21" s="99"/>
      <c r="EWN21" s="99"/>
      <c r="EWO21" s="99"/>
      <c r="EWP21" s="99"/>
      <c r="EWQ21" s="99"/>
      <c r="EWR21" s="99"/>
      <c r="EWS21" s="99"/>
      <c r="EWT21" s="99"/>
      <c r="EWU21" s="99"/>
      <c r="EWV21" s="99"/>
      <c r="EWW21" s="99"/>
      <c r="EWX21" s="99"/>
      <c r="EWY21" s="99"/>
      <c r="EWZ21" s="99"/>
      <c r="EXA21" s="99"/>
      <c r="EXB21" s="99"/>
      <c r="EXC21" s="99"/>
      <c r="EXD21" s="99"/>
      <c r="EXE21" s="99"/>
      <c r="EXF21" s="99"/>
      <c r="EXG21" s="99"/>
      <c r="EXH21" s="99"/>
      <c r="EXI21" s="99"/>
      <c r="EXJ21" s="99"/>
      <c r="EXK21" s="99"/>
      <c r="EXL21" s="99"/>
      <c r="EXM21" s="99"/>
      <c r="EXN21" s="99"/>
      <c r="EXO21" s="99"/>
      <c r="EXP21" s="99"/>
      <c r="EXQ21" s="99"/>
      <c r="EXR21" s="99"/>
      <c r="EXS21" s="99"/>
      <c r="EXT21" s="99"/>
      <c r="EXU21" s="99"/>
      <c r="EXV21" s="99"/>
      <c r="EXW21" s="99"/>
      <c r="EXX21" s="99"/>
      <c r="EXY21" s="99"/>
      <c r="EXZ21" s="99"/>
      <c r="EYA21" s="99"/>
      <c r="EYB21" s="99"/>
      <c r="EYC21" s="99"/>
      <c r="EYD21" s="99"/>
      <c r="EYE21" s="99"/>
      <c r="EYF21" s="99"/>
      <c r="EYG21" s="99"/>
      <c r="EYH21" s="99"/>
      <c r="EYI21" s="99"/>
      <c r="EYJ21" s="99"/>
      <c r="EYK21" s="99"/>
      <c r="EYL21" s="99"/>
      <c r="EYM21" s="99"/>
      <c r="EYN21" s="99"/>
      <c r="EYO21" s="99"/>
      <c r="EYP21" s="99"/>
      <c r="EYQ21" s="99"/>
      <c r="EYR21" s="99"/>
      <c r="EYS21" s="99"/>
      <c r="EYT21" s="99"/>
      <c r="EYU21" s="99"/>
      <c r="EYV21" s="99"/>
      <c r="EYW21" s="99"/>
      <c r="EYX21" s="99"/>
      <c r="EYY21" s="99"/>
      <c r="EYZ21" s="99"/>
      <c r="EZA21" s="99"/>
      <c r="EZB21" s="99"/>
      <c r="EZC21" s="99"/>
      <c r="EZD21" s="99"/>
      <c r="EZE21" s="99"/>
      <c r="EZF21" s="99"/>
      <c r="EZG21" s="99"/>
      <c r="EZH21" s="99"/>
      <c r="EZI21" s="99"/>
      <c r="EZJ21" s="99"/>
      <c r="EZK21" s="99"/>
      <c r="EZL21" s="99"/>
      <c r="EZM21" s="99"/>
      <c r="EZN21" s="99"/>
      <c r="EZO21" s="99"/>
      <c r="EZP21" s="99"/>
      <c r="EZQ21" s="99"/>
      <c r="EZR21" s="99"/>
      <c r="EZS21" s="99"/>
      <c r="EZT21" s="99"/>
      <c r="EZU21" s="99"/>
      <c r="EZV21" s="99"/>
      <c r="EZW21" s="99"/>
      <c r="EZX21" s="99"/>
      <c r="EZY21" s="99"/>
      <c r="EZZ21" s="99"/>
      <c r="FAA21" s="99"/>
      <c r="FAB21" s="99"/>
      <c r="FAC21" s="99"/>
      <c r="FAD21" s="99"/>
      <c r="FAE21" s="99"/>
      <c r="FAF21" s="99"/>
      <c r="FAG21" s="99"/>
      <c r="FAH21" s="99"/>
      <c r="FAI21" s="99"/>
      <c r="FAJ21" s="99"/>
      <c r="FAK21" s="99"/>
      <c r="FAL21" s="99"/>
      <c r="FAM21" s="99"/>
      <c r="FAN21" s="99"/>
      <c r="FAO21" s="99"/>
      <c r="FAP21" s="99"/>
      <c r="FAQ21" s="99"/>
      <c r="FAR21" s="99"/>
      <c r="FAS21" s="99"/>
      <c r="FAT21" s="99"/>
      <c r="FAU21" s="99"/>
      <c r="FAV21" s="99"/>
      <c r="FAW21" s="99"/>
      <c r="FAX21" s="99"/>
      <c r="FAY21" s="99"/>
      <c r="FAZ21" s="99"/>
      <c r="FBA21" s="99"/>
      <c r="FBB21" s="99"/>
      <c r="FBC21" s="99"/>
      <c r="FBD21" s="99"/>
      <c r="FBE21" s="99"/>
      <c r="FBF21" s="99"/>
      <c r="FBG21" s="99"/>
      <c r="FBH21" s="99"/>
      <c r="FBI21" s="99"/>
      <c r="FBJ21" s="99"/>
      <c r="FBK21" s="99"/>
      <c r="FBL21" s="99"/>
      <c r="FBM21" s="99"/>
      <c r="FBN21" s="99"/>
      <c r="FBO21" s="99"/>
      <c r="FBP21" s="99"/>
      <c r="FBQ21" s="99"/>
      <c r="FBR21" s="99"/>
      <c r="FBS21" s="99"/>
      <c r="FBT21" s="99"/>
      <c r="FBU21" s="99"/>
      <c r="FBV21" s="99"/>
      <c r="FBW21" s="99"/>
      <c r="FBX21" s="99"/>
      <c r="FBY21" s="99"/>
      <c r="FBZ21" s="99"/>
      <c r="FCA21" s="99"/>
      <c r="FCB21" s="99"/>
      <c r="FCC21" s="99"/>
      <c r="FCD21" s="99"/>
      <c r="FCE21" s="99"/>
      <c r="FCF21" s="99"/>
      <c r="FCG21" s="99"/>
      <c r="FCH21" s="99"/>
      <c r="FCI21" s="99"/>
      <c r="FCJ21" s="99"/>
      <c r="FCK21" s="99"/>
      <c r="FCL21" s="99"/>
      <c r="FCM21" s="99"/>
      <c r="FCN21" s="99"/>
      <c r="FCO21" s="99"/>
      <c r="FCP21" s="99"/>
      <c r="FCQ21" s="99"/>
      <c r="FCR21" s="99"/>
      <c r="FCS21" s="99"/>
      <c r="FCT21" s="99"/>
      <c r="FCU21" s="99"/>
      <c r="FCV21" s="99"/>
      <c r="FCW21" s="99"/>
      <c r="FCX21" s="99"/>
      <c r="FCY21" s="99"/>
      <c r="FCZ21" s="99"/>
      <c r="FDA21" s="99"/>
      <c r="FDB21" s="99"/>
      <c r="FDC21" s="99"/>
      <c r="FDD21" s="99"/>
      <c r="FDE21" s="99"/>
      <c r="FDF21" s="99"/>
      <c r="FDG21" s="99"/>
      <c r="FDH21" s="99"/>
      <c r="FDI21" s="99"/>
      <c r="FDJ21" s="99"/>
      <c r="FDK21" s="99"/>
      <c r="FDL21" s="99"/>
      <c r="FDM21" s="99"/>
      <c r="FDN21" s="99"/>
      <c r="FDO21" s="99"/>
      <c r="FDP21" s="99"/>
      <c r="FDQ21" s="99"/>
      <c r="FDR21" s="99"/>
      <c r="FDS21" s="99"/>
      <c r="FDT21" s="99"/>
      <c r="FDU21" s="99"/>
      <c r="FDV21" s="99"/>
      <c r="FDW21" s="99"/>
      <c r="FDX21" s="99"/>
      <c r="FDY21" s="99"/>
      <c r="FDZ21" s="99"/>
      <c r="FEA21" s="99"/>
      <c r="FEB21" s="99"/>
      <c r="FEC21" s="99"/>
      <c r="FED21" s="99"/>
      <c r="FEE21" s="99"/>
      <c r="FEF21" s="99"/>
      <c r="FEG21" s="99"/>
      <c r="FEH21" s="99"/>
      <c r="FEI21" s="99"/>
      <c r="FEJ21" s="99"/>
      <c r="FEK21" s="99"/>
      <c r="FEL21" s="99"/>
      <c r="FEM21" s="99"/>
      <c r="FEN21" s="99"/>
      <c r="FEO21" s="99"/>
      <c r="FEP21" s="99"/>
      <c r="FEQ21" s="99"/>
      <c r="FER21" s="99"/>
      <c r="FES21" s="99"/>
      <c r="FET21" s="99"/>
      <c r="FEU21" s="99"/>
      <c r="FEV21" s="99"/>
      <c r="FEW21" s="99"/>
      <c r="FEX21" s="99"/>
      <c r="FEY21" s="99"/>
      <c r="FEZ21" s="99"/>
      <c r="FFA21" s="99"/>
      <c r="FFB21" s="99"/>
      <c r="FFC21" s="99"/>
      <c r="FFD21" s="99"/>
      <c r="FFE21" s="99"/>
      <c r="FFF21" s="99"/>
      <c r="FFG21" s="99"/>
      <c r="FFH21" s="99"/>
      <c r="FFI21" s="99"/>
      <c r="FFJ21" s="99"/>
      <c r="FFK21" s="99"/>
      <c r="FFL21" s="99"/>
      <c r="FFM21" s="99"/>
      <c r="FFN21" s="99"/>
      <c r="FFO21" s="99"/>
      <c r="FFP21" s="99"/>
      <c r="FFQ21" s="99"/>
      <c r="FFR21" s="99"/>
      <c r="FFS21" s="99"/>
      <c r="FFT21" s="99"/>
      <c r="FFU21" s="99"/>
      <c r="FFV21" s="99"/>
      <c r="FFW21" s="99"/>
      <c r="FFX21" s="99"/>
      <c r="FFY21" s="99"/>
      <c r="FFZ21" s="99"/>
      <c r="FGA21" s="99"/>
      <c r="FGB21" s="99"/>
      <c r="FGC21" s="99"/>
      <c r="FGD21" s="99"/>
      <c r="FGE21" s="99"/>
      <c r="FGF21" s="99"/>
      <c r="FGG21" s="99"/>
      <c r="FGH21" s="99"/>
      <c r="FGI21" s="99"/>
      <c r="FGJ21" s="99"/>
      <c r="FGK21" s="99"/>
      <c r="FGL21" s="99"/>
      <c r="FGM21" s="99"/>
      <c r="FGN21" s="99"/>
      <c r="FGO21" s="99"/>
      <c r="FGP21" s="99"/>
      <c r="FGQ21" s="99"/>
      <c r="FGR21" s="99"/>
      <c r="FGS21" s="99"/>
      <c r="FGT21" s="99"/>
      <c r="FGU21" s="99"/>
      <c r="FGV21" s="99"/>
      <c r="FGW21" s="99"/>
      <c r="FGX21" s="99"/>
      <c r="FGY21" s="99"/>
      <c r="FGZ21" s="99"/>
      <c r="FHA21" s="99"/>
      <c r="FHB21" s="99"/>
      <c r="FHC21" s="99"/>
      <c r="FHD21" s="99"/>
      <c r="FHE21" s="99"/>
      <c r="FHF21" s="99"/>
      <c r="FHG21" s="99"/>
      <c r="FHH21" s="99"/>
      <c r="FHI21" s="99"/>
      <c r="FHJ21" s="99"/>
      <c r="FHK21" s="99"/>
      <c r="FHL21" s="99"/>
      <c r="FHM21" s="99"/>
      <c r="FHN21" s="99"/>
      <c r="FHO21" s="99"/>
      <c r="FHP21" s="99"/>
      <c r="FHQ21" s="99"/>
      <c r="FHR21" s="99"/>
      <c r="FHS21" s="99"/>
      <c r="FHT21" s="99"/>
      <c r="FHU21" s="99"/>
      <c r="FHV21" s="99"/>
      <c r="FHW21" s="99"/>
      <c r="FHX21" s="99"/>
      <c r="FHY21" s="99"/>
      <c r="FHZ21" s="99"/>
      <c r="FIA21" s="99"/>
      <c r="FIB21" s="99"/>
      <c r="FIC21" s="99"/>
      <c r="FID21" s="99"/>
      <c r="FIE21" s="99"/>
      <c r="FIF21" s="99"/>
      <c r="FIG21" s="99"/>
      <c r="FIH21" s="99"/>
      <c r="FII21" s="99"/>
      <c r="FIJ21" s="99"/>
      <c r="FIK21" s="99"/>
      <c r="FIL21" s="99"/>
      <c r="FIM21" s="99"/>
      <c r="FIN21" s="99"/>
      <c r="FIO21" s="99"/>
      <c r="FIP21" s="99"/>
      <c r="FIQ21" s="99"/>
      <c r="FIR21" s="99"/>
      <c r="FIS21" s="99"/>
      <c r="FIT21" s="99"/>
      <c r="FIU21" s="99"/>
      <c r="FIV21" s="99"/>
      <c r="FIW21" s="99"/>
      <c r="FIX21" s="99"/>
      <c r="FIY21" s="99"/>
      <c r="FIZ21" s="99"/>
      <c r="FJA21" s="99"/>
      <c r="FJB21" s="99"/>
      <c r="FJC21" s="99"/>
      <c r="FJD21" s="99"/>
      <c r="FJE21" s="99"/>
      <c r="FJF21" s="99"/>
      <c r="FJG21" s="99"/>
      <c r="FJH21" s="99"/>
      <c r="FJI21" s="99"/>
      <c r="FJJ21" s="99"/>
      <c r="FJK21" s="99"/>
      <c r="FJL21" s="99"/>
      <c r="FJM21" s="99"/>
      <c r="FJN21" s="99"/>
      <c r="FJO21" s="99"/>
      <c r="FJP21" s="99"/>
      <c r="FJQ21" s="99"/>
      <c r="FJR21" s="99"/>
      <c r="FJS21" s="99"/>
      <c r="FJT21" s="99"/>
      <c r="FJU21" s="99"/>
      <c r="FJV21" s="99"/>
      <c r="FJW21" s="99"/>
      <c r="FJX21" s="99"/>
      <c r="FJY21" s="99"/>
      <c r="FJZ21" s="99"/>
      <c r="FKA21" s="99"/>
      <c r="FKB21" s="99"/>
      <c r="FKC21" s="99"/>
      <c r="FKD21" s="99"/>
      <c r="FKE21" s="99"/>
      <c r="FKF21" s="99"/>
      <c r="FKG21" s="99"/>
      <c r="FKH21" s="99"/>
      <c r="FKI21" s="99"/>
      <c r="FKJ21" s="99"/>
      <c r="FKK21" s="99"/>
      <c r="FKL21" s="99"/>
      <c r="FKM21" s="99"/>
      <c r="FKN21" s="99"/>
      <c r="FKO21" s="99"/>
      <c r="FKP21" s="99"/>
      <c r="FKQ21" s="99"/>
      <c r="FKR21" s="99"/>
      <c r="FKS21" s="99"/>
      <c r="FKT21" s="99"/>
      <c r="FKU21" s="99"/>
      <c r="FKV21" s="99"/>
      <c r="FKW21" s="99"/>
      <c r="FKX21" s="99"/>
      <c r="FKY21" s="99"/>
      <c r="FKZ21" s="99"/>
      <c r="FLA21" s="99"/>
      <c r="FLB21" s="99"/>
      <c r="FLC21" s="99"/>
      <c r="FLD21" s="99"/>
      <c r="FLE21" s="99"/>
      <c r="FLF21" s="99"/>
      <c r="FLG21" s="99"/>
      <c r="FLH21" s="99"/>
      <c r="FLI21" s="99"/>
      <c r="FLJ21" s="99"/>
      <c r="FLK21" s="99"/>
      <c r="FLL21" s="99"/>
      <c r="FLM21" s="99"/>
      <c r="FLN21" s="99"/>
      <c r="FLO21" s="99"/>
      <c r="FLP21" s="99"/>
      <c r="FLQ21" s="99"/>
      <c r="FLR21" s="99"/>
      <c r="FLS21" s="99"/>
      <c r="FLT21" s="99"/>
      <c r="FLU21" s="99"/>
      <c r="FLV21" s="99"/>
      <c r="FLW21" s="99"/>
      <c r="FLX21" s="99"/>
      <c r="FLY21" s="99"/>
      <c r="FLZ21" s="99"/>
      <c r="FMA21" s="99"/>
      <c r="FMB21" s="99"/>
      <c r="FMC21" s="99"/>
      <c r="FMD21" s="99"/>
      <c r="FME21" s="99"/>
      <c r="FMF21" s="99"/>
      <c r="FMG21" s="99"/>
      <c r="FMH21" s="99"/>
      <c r="FMI21" s="99"/>
      <c r="FMJ21" s="99"/>
      <c r="FMK21" s="99"/>
      <c r="FML21" s="99"/>
      <c r="FMM21" s="99"/>
      <c r="FMN21" s="99"/>
      <c r="FMO21" s="99"/>
      <c r="FMP21" s="99"/>
      <c r="FMQ21" s="99"/>
      <c r="FMR21" s="99"/>
      <c r="FMS21" s="99"/>
      <c r="FMT21" s="99"/>
      <c r="FMU21" s="99"/>
      <c r="FMV21" s="99"/>
      <c r="FMW21" s="99"/>
      <c r="FMX21" s="99"/>
      <c r="FMY21" s="99"/>
      <c r="FMZ21" s="99"/>
      <c r="FNA21" s="99"/>
      <c r="FNB21" s="99"/>
      <c r="FNC21" s="99"/>
      <c r="FND21" s="99"/>
      <c r="FNE21" s="99"/>
      <c r="FNF21" s="99"/>
      <c r="FNG21" s="99"/>
      <c r="FNH21" s="99"/>
      <c r="FNI21" s="99"/>
      <c r="FNJ21" s="99"/>
      <c r="FNK21" s="99"/>
      <c r="FNL21" s="99"/>
      <c r="FNM21" s="99"/>
      <c r="FNN21" s="99"/>
      <c r="FNO21" s="99"/>
      <c r="FNP21" s="99"/>
      <c r="FNQ21" s="99"/>
      <c r="FNR21" s="99"/>
      <c r="FNS21" s="99"/>
      <c r="FNT21" s="99"/>
      <c r="FNU21" s="99"/>
      <c r="FNV21" s="99"/>
      <c r="FNW21" s="99"/>
      <c r="FNX21" s="99"/>
      <c r="FNY21" s="99"/>
      <c r="FNZ21" s="99"/>
      <c r="FOA21" s="99"/>
      <c r="FOB21" s="99"/>
      <c r="FOC21" s="99"/>
      <c r="FOD21" s="99"/>
      <c r="FOE21" s="99"/>
      <c r="FOF21" s="99"/>
      <c r="FOG21" s="99"/>
      <c r="FOH21" s="99"/>
      <c r="FOI21" s="99"/>
      <c r="FOJ21" s="99"/>
      <c r="FOK21" s="99"/>
      <c r="FOL21" s="99"/>
      <c r="FOM21" s="99"/>
      <c r="FON21" s="99"/>
      <c r="FOO21" s="99"/>
      <c r="FOP21" s="99"/>
      <c r="FOQ21" s="99"/>
      <c r="FOR21" s="99"/>
      <c r="FOS21" s="99"/>
      <c r="FOT21" s="99"/>
      <c r="FOU21" s="99"/>
      <c r="FOV21" s="99"/>
      <c r="FOW21" s="99"/>
      <c r="FOX21" s="99"/>
      <c r="FOY21" s="99"/>
      <c r="FOZ21" s="99"/>
      <c r="FPA21" s="99"/>
      <c r="FPB21" s="99"/>
      <c r="FPC21" s="99"/>
      <c r="FPD21" s="99"/>
      <c r="FPE21" s="99"/>
      <c r="FPF21" s="99"/>
      <c r="FPG21" s="99"/>
      <c r="FPH21" s="99"/>
      <c r="FPI21" s="99"/>
      <c r="FPJ21" s="99"/>
      <c r="FPK21" s="99"/>
      <c r="FPL21" s="99"/>
      <c r="FPM21" s="99"/>
      <c r="FPN21" s="99"/>
      <c r="FPO21" s="99"/>
      <c r="FPP21" s="99"/>
      <c r="FPQ21" s="99"/>
      <c r="FPR21" s="99"/>
      <c r="FPS21" s="99"/>
      <c r="FPT21" s="99"/>
      <c r="FPU21" s="99"/>
      <c r="FPV21" s="99"/>
      <c r="FPW21" s="99"/>
      <c r="FPX21" s="99"/>
      <c r="FPY21" s="99"/>
      <c r="FPZ21" s="99"/>
      <c r="FQA21" s="99"/>
      <c r="FQB21" s="99"/>
      <c r="FQC21" s="99"/>
      <c r="FQD21" s="99"/>
      <c r="FQE21" s="99"/>
      <c r="FQF21" s="99"/>
      <c r="FQG21" s="99"/>
      <c r="FQH21" s="99"/>
      <c r="FQI21" s="99"/>
      <c r="FQJ21" s="99"/>
      <c r="FQK21" s="99"/>
      <c r="FQL21" s="99"/>
      <c r="FQM21" s="99"/>
      <c r="FQN21" s="99"/>
      <c r="FQO21" s="99"/>
      <c r="FQP21" s="99"/>
      <c r="FQQ21" s="99"/>
      <c r="FQR21" s="99"/>
      <c r="FQS21" s="99"/>
      <c r="FQT21" s="99"/>
      <c r="FQU21" s="99"/>
      <c r="FQV21" s="99"/>
      <c r="FQW21" s="99"/>
      <c r="FQX21" s="99"/>
      <c r="FQY21" s="99"/>
      <c r="FQZ21" s="99"/>
      <c r="FRA21" s="99"/>
      <c r="FRB21" s="99"/>
      <c r="FRC21" s="99"/>
      <c r="FRD21" s="99"/>
      <c r="FRE21" s="99"/>
      <c r="FRF21" s="99"/>
      <c r="FRG21" s="99"/>
      <c r="FRH21" s="99"/>
      <c r="FRI21" s="99"/>
      <c r="FRJ21" s="99"/>
      <c r="FRK21" s="99"/>
      <c r="FRL21" s="99"/>
      <c r="FRM21" s="99"/>
      <c r="FRN21" s="99"/>
      <c r="FRO21" s="99"/>
      <c r="FRP21" s="99"/>
      <c r="FRQ21" s="99"/>
      <c r="FRR21" s="99"/>
      <c r="FRS21" s="99"/>
      <c r="FRT21" s="99"/>
      <c r="FRU21" s="99"/>
      <c r="FRV21" s="99"/>
      <c r="FRW21" s="99"/>
      <c r="FRX21" s="99"/>
      <c r="FRY21" s="99"/>
      <c r="FRZ21" s="99"/>
      <c r="FSA21" s="99"/>
      <c r="FSB21" s="99"/>
      <c r="FSC21" s="99"/>
      <c r="FSD21" s="99"/>
      <c r="FSE21" s="99"/>
      <c r="FSF21" s="99"/>
      <c r="FSG21" s="99"/>
      <c r="FSH21" s="99"/>
      <c r="FSI21" s="99"/>
      <c r="FSJ21" s="99"/>
      <c r="FSK21" s="99"/>
      <c r="FSL21" s="99"/>
      <c r="FSM21" s="99"/>
      <c r="FSN21" s="99"/>
      <c r="FSO21" s="99"/>
      <c r="FSP21" s="99"/>
      <c r="FSQ21" s="99"/>
      <c r="FSR21" s="99"/>
      <c r="FSS21" s="99"/>
      <c r="FST21" s="99"/>
      <c r="FSU21" s="99"/>
      <c r="FSV21" s="99"/>
      <c r="FSW21" s="99"/>
      <c r="FSX21" s="99"/>
      <c r="FSY21" s="99"/>
      <c r="FSZ21" s="99"/>
      <c r="FTA21" s="99"/>
      <c r="FTB21" s="99"/>
      <c r="FTC21" s="99"/>
      <c r="FTD21" s="99"/>
      <c r="FTE21" s="99"/>
      <c r="FTF21" s="99"/>
      <c r="FTG21" s="99"/>
      <c r="FTH21" s="99"/>
      <c r="FTI21" s="99"/>
      <c r="FTJ21" s="99"/>
      <c r="FTK21" s="99"/>
      <c r="FTL21" s="99"/>
      <c r="FTM21" s="99"/>
      <c r="FTN21" s="99"/>
      <c r="FTO21" s="99"/>
      <c r="FTP21" s="99"/>
      <c r="FTQ21" s="99"/>
      <c r="FTR21" s="99"/>
      <c r="FTS21" s="99"/>
      <c r="FTT21" s="99"/>
      <c r="FTU21" s="99"/>
      <c r="FTV21" s="99"/>
      <c r="FTW21" s="99"/>
      <c r="FTX21" s="99"/>
      <c r="FTY21" s="99"/>
      <c r="FTZ21" s="99"/>
      <c r="FUA21" s="99"/>
      <c r="FUB21" s="99"/>
      <c r="FUC21" s="99"/>
      <c r="FUD21" s="99"/>
      <c r="FUE21" s="99"/>
      <c r="FUF21" s="99"/>
      <c r="FUG21" s="99"/>
      <c r="FUH21" s="99"/>
      <c r="FUI21" s="99"/>
      <c r="FUJ21" s="99"/>
      <c r="FUK21" s="99"/>
      <c r="FUL21" s="99"/>
      <c r="FUM21" s="99"/>
      <c r="FUN21" s="99"/>
      <c r="FUO21" s="99"/>
      <c r="FUP21" s="99"/>
      <c r="FUQ21" s="99"/>
      <c r="FUR21" s="99"/>
      <c r="FUS21" s="99"/>
      <c r="FUT21" s="99"/>
      <c r="FUU21" s="99"/>
      <c r="FUV21" s="99"/>
      <c r="FUW21" s="99"/>
      <c r="FUX21" s="99"/>
      <c r="FUY21" s="99"/>
      <c r="FUZ21" s="99"/>
      <c r="FVA21" s="99"/>
      <c r="FVB21" s="99"/>
      <c r="FVC21" s="99"/>
      <c r="FVD21" s="99"/>
      <c r="FVE21" s="99"/>
      <c r="FVF21" s="99"/>
      <c r="FVG21" s="99"/>
      <c r="FVH21" s="99"/>
      <c r="FVI21" s="99"/>
      <c r="FVJ21" s="99"/>
      <c r="FVK21" s="99"/>
      <c r="FVL21" s="99"/>
      <c r="FVM21" s="99"/>
      <c r="FVN21" s="99"/>
      <c r="FVO21" s="99"/>
      <c r="FVP21" s="99"/>
      <c r="FVQ21" s="99"/>
      <c r="FVR21" s="99"/>
      <c r="FVS21" s="99"/>
      <c r="FVT21" s="99"/>
      <c r="FVU21" s="99"/>
      <c r="FVV21" s="99"/>
      <c r="FVW21" s="99"/>
      <c r="FVX21" s="99"/>
      <c r="FVY21" s="99"/>
      <c r="FVZ21" s="99"/>
      <c r="FWA21" s="99"/>
      <c r="FWB21" s="99"/>
      <c r="FWC21" s="99"/>
      <c r="FWD21" s="99"/>
      <c r="FWE21" s="99"/>
      <c r="FWF21" s="99"/>
      <c r="FWG21" s="99"/>
      <c r="FWH21" s="99"/>
      <c r="FWI21" s="99"/>
      <c r="FWJ21" s="99"/>
      <c r="FWK21" s="99"/>
      <c r="FWL21" s="99"/>
      <c r="FWM21" s="99"/>
      <c r="FWN21" s="99"/>
      <c r="FWO21" s="99"/>
      <c r="FWP21" s="99"/>
      <c r="FWQ21" s="99"/>
      <c r="FWR21" s="99"/>
      <c r="FWS21" s="99"/>
      <c r="FWT21" s="99"/>
      <c r="FWU21" s="99"/>
      <c r="FWV21" s="99"/>
      <c r="FWW21" s="99"/>
      <c r="FWX21" s="99"/>
      <c r="FWY21" s="99"/>
      <c r="FWZ21" s="99"/>
      <c r="FXA21" s="99"/>
      <c r="FXB21" s="99"/>
      <c r="FXC21" s="99"/>
      <c r="FXD21" s="99"/>
      <c r="FXE21" s="99"/>
      <c r="FXF21" s="99"/>
      <c r="FXG21" s="99"/>
      <c r="FXH21" s="99"/>
      <c r="FXI21" s="99"/>
      <c r="FXJ21" s="99"/>
      <c r="FXK21" s="99"/>
      <c r="FXL21" s="99"/>
      <c r="FXM21" s="99"/>
      <c r="FXN21" s="99"/>
      <c r="FXO21" s="99"/>
      <c r="FXP21" s="99"/>
      <c r="FXQ21" s="99"/>
      <c r="FXR21" s="99"/>
      <c r="FXS21" s="99"/>
      <c r="FXT21" s="99"/>
      <c r="FXU21" s="99"/>
      <c r="FXV21" s="99"/>
      <c r="FXW21" s="99"/>
      <c r="FXX21" s="99"/>
      <c r="FXY21" s="99"/>
      <c r="FXZ21" s="99"/>
      <c r="FYA21" s="99"/>
      <c r="FYB21" s="99"/>
      <c r="FYC21" s="99"/>
      <c r="FYD21" s="99"/>
      <c r="FYE21" s="99"/>
      <c r="FYF21" s="99"/>
      <c r="FYG21" s="99"/>
      <c r="FYH21" s="99"/>
      <c r="FYI21" s="99"/>
      <c r="FYJ21" s="99"/>
      <c r="FYK21" s="99"/>
      <c r="FYL21" s="99"/>
      <c r="FYM21" s="99"/>
      <c r="FYN21" s="99"/>
      <c r="FYO21" s="99"/>
      <c r="FYP21" s="99"/>
      <c r="FYQ21" s="99"/>
      <c r="FYR21" s="99"/>
      <c r="FYS21" s="99"/>
      <c r="FYT21" s="99"/>
      <c r="FYU21" s="99"/>
      <c r="FYV21" s="99"/>
      <c r="FYW21" s="99"/>
      <c r="FYX21" s="99"/>
      <c r="FYY21" s="99"/>
      <c r="FYZ21" s="99"/>
      <c r="FZA21" s="99"/>
      <c r="FZB21" s="99"/>
      <c r="FZC21" s="99"/>
      <c r="FZD21" s="99"/>
      <c r="FZE21" s="99"/>
      <c r="FZF21" s="99"/>
      <c r="FZG21" s="99"/>
      <c r="FZH21" s="99"/>
      <c r="FZI21" s="99"/>
      <c r="FZJ21" s="99"/>
      <c r="FZK21" s="99"/>
      <c r="FZL21" s="99"/>
      <c r="FZM21" s="99"/>
      <c r="FZN21" s="99"/>
      <c r="FZO21" s="99"/>
      <c r="FZP21" s="99"/>
      <c r="FZQ21" s="99"/>
      <c r="FZR21" s="99"/>
      <c r="FZS21" s="99"/>
      <c r="FZT21" s="99"/>
      <c r="FZU21" s="99"/>
      <c r="FZV21" s="99"/>
      <c r="FZW21" s="99"/>
      <c r="FZX21" s="99"/>
      <c r="FZY21" s="99"/>
      <c r="FZZ21" s="99"/>
      <c r="GAA21" s="99"/>
      <c r="GAB21" s="99"/>
      <c r="GAC21" s="99"/>
      <c r="GAD21" s="99"/>
      <c r="GAE21" s="99"/>
      <c r="GAF21" s="99"/>
      <c r="GAG21" s="99"/>
      <c r="GAH21" s="99"/>
      <c r="GAI21" s="99"/>
      <c r="GAJ21" s="99"/>
      <c r="GAK21" s="99"/>
      <c r="GAL21" s="99"/>
      <c r="GAM21" s="99"/>
      <c r="GAN21" s="99"/>
      <c r="GAO21" s="99"/>
      <c r="GAP21" s="99"/>
      <c r="GAQ21" s="99"/>
      <c r="GAR21" s="99"/>
      <c r="GAS21" s="99"/>
      <c r="GAT21" s="99"/>
      <c r="GAU21" s="99"/>
      <c r="GAV21" s="99"/>
      <c r="GAW21" s="99"/>
      <c r="GAX21" s="99"/>
      <c r="GAY21" s="99"/>
      <c r="GAZ21" s="99"/>
      <c r="GBA21" s="99"/>
      <c r="GBB21" s="99"/>
      <c r="GBC21" s="99"/>
      <c r="GBD21" s="99"/>
      <c r="GBE21" s="99"/>
      <c r="GBF21" s="99"/>
      <c r="GBG21" s="99"/>
      <c r="GBH21" s="99"/>
      <c r="GBI21" s="99"/>
      <c r="GBJ21" s="99"/>
      <c r="GBK21" s="99"/>
      <c r="GBL21" s="99"/>
      <c r="GBM21" s="99"/>
      <c r="GBN21" s="99"/>
      <c r="GBO21" s="99"/>
      <c r="GBP21" s="99"/>
      <c r="GBQ21" s="99"/>
      <c r="GBR21" s="99"/>
      <c r="GBS21" s="99"/>
      <c r="GBT21" s="99"/>
      <c r="GBU21" s="99"/>
      <c r="GBV21" s="99"/>
      <c r="GBW21" s="99"/>
      <c r="GBX21" s="99"/>
      <c r="GBY21" s="99"/>
      <c r="GBZ21" s="99"/>
      <c r="GCA21" s="99"/>
      <c r="GCB21" s="99"/>
      <c r="GCC21" s="99"/>
      <c r="GCD21" s="99"/>
      <c r="GCE21" s="99"/>
      <c r="GCF21" s="99"/>
      <c r="GCG21" s="99"/>
      <c r="GCH21" s="99"/>
      <c r="GCI21" s="99"/>
      <c r="GCJ21" s="99"/>
      <c r="GCK21" s="99"/>
      <c r="GCL21" s="99"/>
      <c r="GCM21" s="99"/>
      <c r="GCN21" s="99"/>
      <c r="GCO21" s="99"/>
      <c r="GCP21" s="99"/>
      <c r="GCQ21" s="99"/>
      <c r="GCR21" s="99"/>
      <c r="GCS21" s="99"/>
      <c r="GCT21" s="99"/>
      <c r="GCU21" s="99"/>
      <c r="GCV21" s="99"/>
      <c r="GCW21" s="99"/>
      <c r="GCX21" s="99"/>
      <c r="GCY21" s="99"/>
      <c r="GCZ21" s="99"/>
      <c r="GDA21" s="99"/>
      <c r="GDB21" s="99"/>
      <c r="GDC21" s="99"/>
      <c r="GDD21" s="99"/>
      <c r="GDE21" s="99"/>
      <c r="GDF21" s="99"/>
      <c r="GDG21" s="99"/>
      <c r="GDH21" s="99"/>
      <c r="GDI21" s="99"/>
      <c r="GDJ21" s="99"/>
      <c r="GDK21" s="99"/>
      <c r="GDL21" s="99"/>
      <c r="GDM21" s="99"/>
      <c r="GDN21" s="99"/>
      <c r="GDO21" s="99"/>
      <c r="GDP21" s="99"/>
      <c r="GDQ21" s="99"/>
      <c r="GDR21" s="99"/>
      <c r="GDS21" s="99"/>
      <c r="GDT21" s="99"/>
      <c r="GDU21" s="99"/>
      <c r="GDV21" s="99"/>
      <c r="GDW21" s="99"/>
      <c r="GDX21" s="99"/>
      <c r="GDY21" s="99"/>
      <c r="GDZ21" s="99"/>
      <c r="GEA21" s="99"/>
      <c r="GEB21" s="99"/>
      <c r="GEC21" s="99"/>
      <c r="GED21" s="99"/>
      <c r="GEE21" s="99"/>
      <c r="GEF21" s="99"/>
      <c r="GEG21" s="99"/>
      <c r="GEH21" s="99"/>
      <c r="GEI21" s="99"/>
      <c r="GEJ21" s="99"/>
      <c r="GEK21" s="99"/>
      <c r="GEL21" s="99"/>
      <c r="GEM21" s="99"/>
      <c r="GEN21" s="99"/>
      <c r="GEO21" s="99"/>
      <c r="GEP21" s="99"/>
      <c r="GEQ21" s="99"/>
      <c r="GER21" s="99"/>
      <c r="GES21" s="99"/>
      <c r="GET21" s="99"/>
      <c r="GEU21" s="99"/>
      <c r="GEV21" s="99"/>
      <c r="GEW21" s="99"/>
      <c r="GEX21" s="99"/>
      <c r="GEY21" s="99"/>
      <c r="GEZ21" s="99"/>
      <c r="GFA21" s="99"/>
      <c r="GFB21" s="99"/>
      <c r="GFC21" s="99"/>
      <c r="GFD21" s="99"/>
      <c r="GFE21" s="99"/>
      <c r="GFF21" s="99"/>
      <c r="GFG21" s="99"/>
      <c r="GFH21" s="99"/>
      <c r="GFI21" s="99"/>
      <c r="GFJ21" s="99"/>
      <c r="GFK21" s="99"/>
      <c r="GFL21" s="99"/>
      <c r="GFM21" s="99"/>
      <c r="GFN21" s="99"/>
      <c r="GFO21" s="99"/>
      <c r="GFP21" s="99"/>
      <c r="GFQ21" s="99"/>
      <c r="GFR21" s="99"/>
      <c r="GFS21" s="99"/>
      <c r="GFT21" s="99"/>
      <c r="GFU21" s="99"/>
      <c r="GFV21" s="99"/>
      <c r="GFW21" s="99"/>
      <c r="GFX21" s="99"/>
      <c r="GFY21" s="99"/>
      <c r="GFZ21" s="99"/>
      <c r="GGA21" s="99"/>
      <c r="GGB21" s="99"/>
      <c r="GGC21" s="99"/>
      <c r="GGD21" s="99"/>
      <c r="GGE21" s="99"/>
      <c r="GGF21" s="99"/>
      <c r="GGG21" s="99"/>
      <c r="GGH21" s="99"/>
      <c r="GGI21" s="99"/>
      <c r="GGJ21" s="99"/>
      <c r="GGK21" s="99"/>
      <c r="GGL21" s="99"/>
      <c r="GGM21" s="99"/>
      <c r="GGN21" s="99"/>
      <c r="GGO21" s="99"/>
      <c r="GGP21" s="99"/>
      <c r="GGQ21" s="99"/>
      <c r="GGR21" s="99"/>
      <c r="GGS21" s="99"/>
      <c r="GGT21" s="99"/>
      <c r="GGU21" s="99"/>
      <c r="GGV21" s="99"/>
      <c r="GGW21" s="99"/>
      <c r="GGX21" s="99"/>
      <c r="GGY21" s="99"/>
      <c r="GGZ21" s="99"/>
      <c r="GHA21" s="99"/>
      <c r="GHB21" s="99"/>
      <c r="GHC21" s="99"/>
      <c r="GHD21" s="99"/>
      <c r="GHE21" s="99"/>
      <c r="GHF21" s="99"/>
      <c r="GHG21" s="99"/>
      <c r="GHH21" s="99"/>
      <c r="GHI21" s="99"/>
      <c r="GHJ21" s="99"/>
      <c r="GHK21" s="99"/>
      <c r="GHL21" s="99"/>
      <c r="GHM21" s="99"/>
      <c r="GHN21" s="99"/>
      <c r="GHO21" s="99"/>
      <c r="GHP21" s="99"/>
      <c r="GHQ21" s="99"/>
      <c r="GHR21" s="99"/>
      <c r="GHS21" s="99"/>
      <c r="GHT21" s="99"/>
      <c r="GHU21" s="99"/>
      <c r="GHV21" s="99"/>
      <c r="GHW21" s="99"/>
      <c r="GHX21" s="99"/>
      <c r="GHY21" s="99"/>
      <c r="GHZ21" s="99"/>
      <c r="GIA21" s="99"/>
      <c r="GIB21" s="99"/>
      <c r="GIC21" s="99"/>
      <c r="GID21" s="99"/>
      <c r="GIE21" s="99"/>
      <c r="GIF21" s="99"/>
      <c r="GIG21" s="99"/>
      <c r="GIH21" s="99"/>
      <c r="GII21" s="99"/>
      <c r="GIJ21" s="99"/>
      <c r="GIK21" s="99"/>
      <c r="GIL21" s="99"/>
      <c r="GIM21" s="99"/>
      <c r="GIN21" s="99"/>
      <c r="GIO21" s="99"/>
      <c r="GIP21" s="99"/>
      <c r="GIQ21" s="99"/>
      <c r="GIR21" s="99"/>
      <c r="GIS21" s="99"/>
      <c r="GIT21" s="99"/>
      <c r="GIU21" s="99"/>
      <c r="GIV21" s="99"/>
      <c r="GIW21" s="99"/>
      <c r="GIX21" s="99"/>
      <c r="GIY21" s="99"/>
      <c r="GIZ21" s="99"/>
      <c r="GJA21" s="99"/>
      <c r="GJB21" s="99"/>
      <c r="GJC21" s="99"/>
      <c r="GJD21" s="99"/>
      <c r="GJE21" s="99"/>
      <c r="GJF21" s="99"/>
      <c r="GJG21" s="99"/>
      <c r="GJH21" s="99"/>
      <c r="GJI21" s="99"/>
      <c r="GJJ21" s="99"/>
      <c r="GJK21" s="99"/>
      <c r="GJL21" s="99"/>
      <c r="GJM21" s="99"/>
      <c r="GJN21" s="99"/>
      <c r="GJO21" s="99"/>
      <c r="GJP21" s="99"/>
      <c r="GJQ21" s="99"/>
      <c r="GJR21" s="99"/>
      <c r="GJS21" s="99"/>
      <c r="GJT21" s="99"/>
      <c r="GJU21" s="99"/>
      <c r="GJV21" s="99"/>
      <c r="GJW21" s="99"/>
      <c r="GJX21" s="99"/>
      <c r="GJY21" s="99"/>
      <c r="GJZ21" s="99"/>
      <c r="GKA21" s="99"/>
      <c r="GKB21" s="99"/>
      <c r="GKC21" s="99"/>
      <c r="GKD21" s="99"/>
      <c r="GKE21" s="99"/>
      <c r="GKF21" s="99"/>
      <c r="GKG21" s="99"/>
      <c r="GKH21" s="99"/>
      <c r="GKI21" s="99"/>
      <c r="GKJ21" s="99"/>
      <c r="GKK21" s="99"/>
      <c r="GKL21" s="99"/>
      <c r="GKM21" s="99"/>
      <c r="GKN21" s="99"/>
      <c r="GKO21" s="99"/>
      <c r="GKP21" s="99"/>
      <c r="GKQ21" s="99"/>
      <c r="GKR21" s="99"/>
      <c r="GKS21" s="99"/>
      <c r="GKT21" s="99"/>
      <c r="GKU21" s="99"/>
      <c r="GKV21" s="99"/>
      <c r="GKW21" s="99"/>
      <c r="GKX21" s="99"/>
      <c r="GKY21" s="99"/>
      <c r="GKZ21" s="99"/>
      <c r="GLA21" s="99"/>
      <c r="GLB21" s="99"/>
      <c r="GLC21" s="99"/>
      <c r="GLD21" s="99"/>
      <c r="GLE21" s="99"/>
      <c r="GLF21" s="99"/>
      <c r="GLG21" s="99"/>
      <c r="GLH21" s="99"/>
      <c r="GLI21" s="99"/>
      <c r="GLJ21" s="99"/>
      <c r="GLK21" s="99"/>
      <c r="GLL21" s="99"/>
      <c r="GLM21" s="99"/>
      <c r="GLN21" s="99"/>
      <c r="GLO21" s="99"/>
      <c r="GLP21" s="99"/>
      <c r="GLQ21" s="99"/>
      <c r="GLR21" s="99"/>
      <c r="GLS21" s="99"/>
      <c r="GLT21" s="99"/>
      <c r="GLU21" s="99"/>
      <c r="GLV21" s="99"/>
      <c r="GLW21" s="99"/>
      <c r="GLX21" s="99"/>
      <c r="GLY21" s="99"/>
      <c r="GLZ21" s="99"/>
      <c r="GMA21" s="99"/>
      <c r="GMB21" s="99"/>
      <c r="GMC21" s="99"/>
      <c r="GMD21" s="99"/>
      <c r="GME21" s="99"/>
      <c r="GMF21" s="99"/>
      <c r="GMG21" s="99"/>
      <c r="GMH21" s="99"/>
      <c r="GMI21" s="99"/>
      <c r="GMJ21" s="99"/>
      <c r="GMK21" s="99"/>
      <c r="GML21" s="99"/>
      <c r="GMM21" s="99"/>
      <c r="GMN21" s="99"/>
      <c r="GMO21" s="99"/>
      <c r="GMP21" s="99"/>
      <c r="GMQ21" s="99"/>
      <c r="GMR21" s="99"/>
      <c r="GMS21" s="99"/>
      <c r="GMT21" s="99"/>
      <c r="GMU21" s="99"/>
      <c r="GMV21" s="99"/>
      <c r="GMW21" s="99"/>
      <c r="GMX21" s="99"/>
      <c r="GMY21" s="99"/>
      <c r="GMZ21" s="99"/>
      <c r="GNA21" s="99"/>
      <c r="GNB21" s="99"/>
      <c r="GNC21" s="99"/>
      <c r="GND21" s="99"/>
      <c r="GNE21" s="99"/>
      <c r="GNF21" s="99"/>
      <c r="GNG21" s="99"/>
      <c r="GNH21" s="99"/>
      <c r="GNI21" s="99"/>
      <c r="GNJ21" s="99"/>
      <c r="GNK21" s="99"/>
      <c r="GNL21" s="99"/>
      <c r="GNM21" s="99"/>
      <c r="GNN21" s="99"/>
      <c r="GNO21" s="99"/>
      <c r="GNP21" s="99"/>
      <c r="GNQ21" s="99"/>
      <c r="GNR21" s="99"/>
      <c r="GNS21" s="99"/>
      <c r="GNT21" s="99"/>
      <c r="GNU21" s="99"/>
      <c r="GNV21" s="99"/>
      <c r="GNW21" s="99"/>
      <c r="GNX21" s="99"/>
      <c r="GNY21" s="99"/>
      <c r="GNZ21" s="99"/>
      <c r="GOA21" s="99"/>
      <c r="GOB21" s="99"/>
      <c r="GOC21" s="99"/>
      <c r="GOD21" s="99"/>
      <c r="GOE21" s="99"/>
      <c r="GOF21" s="99"/>
      <c r="GOG21" s="99"/>
      <c r="GOH21" s="99"/>
      <c r="GOI21" s="99"/>
      <c r="GOJ21" s="99"/>
      <c r="GOK21" s="99"/>
      <c r="GOL21" s="99"/>
      <c r="GOM21" s="99"/>
      <c r="GON21" s="99"/>
      <c r="GOO21" s="99"/>
      <c r="GOP21" s="99"/>
      <c r="GOQ21" s="99"/>
      <c r="GOR21" s="99"/>
      <c r="GOS21" s="99"/>
      <c r="GOT21" s="99"/>
      <c r="GOU21" s="99"/>
      <c r="GOV21" s="99"/>
      <c r="GOW21" s="99"/>
      <c r="GOX21" s="99"/>
      <c r="GOY21" s="99"/>
      <c r="GOZ21" s="99"/>
      <c r="GPA21" s="99"/>
      <c r="GPB21" s="99"/>
      <c r="GPC21" s="99"/>
      <c r="GPD21" s="99"/>
      <c r="GPE21" s="99"/>
      <c r="GPF21" s="99"/>
      <c r="GPG21" s="99"/>
      <c r="GPH21" s="99"/>
      <c r="GPI21" s="99"/>
      <c r="GPJ21" s="99"/>
      <c r="GPK21" s="99"/>
      <c r="GPL21" s="99"/>
      <c r="GPM21" s="99"/>
      <c r="GPN21" s="99"/>
      <c r="GPO21" s="99"/>
      <c r="GPP21" s="99"/>
      <c r="GPQ21" s="99"/>
      <c r="GPR21" s="99"/>
      <c r="GPS21" s="99"/>
      <c r="GPT21" s="99"/>
      <c r="GPU21" s="99"/>
      <c r="GPV21" s="99"/>
      <c r="GPW21" s="99"/>
      <c r="GPX21" s="99"/>
      <c r="GPY21" s="99"/>
      <c r="GPZ21" s="99"/>
      <c r="GQA21" s="99"/>
      <c r="GQB21" s="99"/>
      <c r="GQC21" s="99"/>
      <c r="GQD21" s="99"/>
      <c r="GQE21" s="99"/>
      <c r="GQF21" s="99"/>
      <c r="GQG21" s="99"/>
      <c r="GQH21" s="99"/>
      <c r="GQI21" s="99"/>
      <c r="GQJ21" s="99"/>
      <c r="GQK21" s="99"/>
      <c r="GQL21" s="99"/>
      <c r="GQM21" s="99"/>
      <c r="GQN21" s="99"/>
      <c r="GQO21" s="99"/>
      <c r="GQP21" s="99"/>
      <c r="GQQ21" s="99"/>
      <c r="GQR21" s="99"/>
      <c r="GQS21" s="99"/>
      <c r="GQT21" s="99"/>
      <c r="GQU21" s="99"/>
      <c r="GQV21" s="99"/>
      <c r="GQW21" s="99"/>
      <c r="GQX21" s="99"/>
      <c r="GQY21" s="99"/>
      <c r="GQZ21" s="99"/>
      <c r="GRA21" s="99"/>
      <c r="GRB21" s="99"/>
      <c r="GRC21" s="99"/>
      <c r="GRD21" s="99"/>
      <c r="GRE21" s="99"/>
      <c r="GRF21" s="99"/>
      <c r="GRG21" s="99"/>
      <c r="GRH21" s="99"/>
      <c r="GRI21" s="99"/>
      <c r="GRJ21" s="99"/>
      <c r="GRK21" s="99"/>
      <c r="GRL21" s="99"/>
      <c r="GRM21" s="99"/>
      <c r="GRN21" s="99"/>
      <c r="GRO21" s="99"/>
      <c r="GRP21" s="99"/>
      <c r="GRQ21" s="99"/>
      <c r="GRR21" s="99"/>
      <c r="GRS21" s="99"/>
      <c r="GRT21" s="99"/>
      <c r="GRU21" s="99"/>
      <c r="GRV21" s="99"/>
      <c r="GRW21" s="99"/>
      <c r="GRX21" s="99"/>
      <c r="GRY21" s="99"/>
      <c r="GRZ21" s="99"/>
      <c r="GSA21" s="99"/>
      <c r="GSB21" s="99"/>
      <c r="GSC21" s="99"/>
      <c r="GSD21" s="99"/>
      <c r="GSE21" s="99"/>
      <c r="GSF21" s="99"/>
      <c r="GSG21" s="99"/>
      <c r="GSH21" s="99"/>
      <c r="GSI21" s="99"/>
      <c r="GSJ21" s="99"/>
      <c r="GSK21" s="99"/>
      <c r="GSL21" s="99"/>
      <c r="GSM21" s="99"/>
      <c r="GSN21" s="99"/>
      <c r="GSO21" s="99"/>
      <c r="GSP21" s="99"/>
      <c r="GSQ21" s="99"/>
      <c r="GSR21" s="99"/>
      <c r="GSS21" s="99"/>
      <c r="GST21" s="99"/>
      <c r="GSU21" s="99"/>
      <c r="GSV21" s="99"/>
      <c r="GSW21" s="99"/>
      <c r="GSX21" s="99"/>
      <c r="GSY21" s="99"/>
      <c r="GSZ21" s="99"/>
      <c r="GTA21" s="99"/>
      <c r="GTB21" s="99"/>
      <c r="GTC21" s="99"/>
      <c r="GTD21" s="99"/>
      <c r="GTE21" s="99"/>
      <c r="GTF21" s="99"/>
      <c r="GTG21" s="99"/>
      <c r="GTH21" s="99"/>
      <c r="GTI21" s="99"/>
      <c r="GTJ21" s="99"/>
      <c r="GTK21" s="99"/>
      <c r="GTL21" s="99"/>
      <c r="GTM21" s="99"/>
      <c r="GTN21" s="99"/>
      <c r="GTO21" s="99"/>
      <c r="GTP21" s="99"/>
      <c r="GTQ21" s="99"/>
      <c r="GTR21" s="99"/>
      <c r="GTS21" s="99"/>
      <c r="GTT21" s="99"/>
      <c r="GTU21" s="99"/>
      <c r="GTV21" s="99"/>
      <c r="GTW21" s="99"/>
      <c r="GTX21" s="99"/>
      <c r="GTY21" s="99"/>
      <c r="GTZ21" s="99"/>
      <c r="GUA21" s="99"/>
      <c r="GUB21" s="99"/>
      <c r="GUC21" s="99"/>
      <c r="GUD21" s="99"/>
      <c r="GUE21" s="99"/>
      <c r="GUF21" s="99"/>
      <c r="GUG21" s="99"/>
      <c r="GUH21" s="99"/>
      <c r="GUI21" s="99"/>
      <c r="GUJ21" s="99"/>
      <c r="GUK21" s="99"/>
      <c r="GUL21" s="99"/>
      <c r="GUM21" s="99"/>
      <c r="GUN21" s="99"/>
      <c r="GUO21" s="99"/>
      <c r="GUP21" s="99"/>
      <c r="GUQ21" s="99"/>
      <c r="GUR21" s="99"/>
      <c r="GUS21" s="99"/>
      <c r="GUT21" s="99"/>
      <c r="GUU21" s="99"/>
      <c r="GUV21" s="99"/>
      <c r="GUW21" s="99"/>
      <c r="GUX21" s="99"/>
      <c r="GUY21" s="99"/>
      <c r="GUZ21" s="99"/>
      <c r="GVA21" s="99"/>
      <c r="GVB21" s="99"/>
      <c r="GVC21" s="99"/>
      <c r="GVD21" s="99"/>
      <c r="GVE21" s="99"/>
      <c r="GVF21" s="99"/>
      <c r="GVG21" s="99"/>
      <c r="GVH21" s="99"/>
      <c r="GVI21" s="99"/>
      <c r="GVJ21" s="99"/>
      <c r="GVK21" s="99"/>
      <c r="GVL21" s="99"/>
      <c r="GVM21" s="99"/>
      <c r="GVN21" s="99"/>
      <c r="GVO21" s="99"/>
      <c r="GVP21" s="99"/>
      <c r="GVQ21" s="99"/>
      <c r="GVR21" s="99"/>
      <c r="GVS21" s="99"/>
      <c r="GVT21" s="99"/>
      <c r="GVU21" s="99"/>
      <c r="GVV21" s="99"/>
      <c r="GVW21" s="99"/>
      <c r="GVX21" s="99"/>
      <c r="GVY21" s="99"/>
      <c r="GVZ21" s="99"/>
      <c r="GWA21" s="99"/>
      <c r="GWB21" s="99"/>
      <c r="GWC21" s="99"/>
      <c r="GWD21" s="99"/>
      <c r="GWE21" s="99"/>
      <c r="GWF21" s="99"/>
      <c r="GWG21" s="99"/>
      <c r="GWH21" s="99"/>
      <c r="GWI21" s="99"/>
      <c r="GWJ21" s="99"/>
      <c r="GWK21" s="99"/>
      <c r="GWL21" s="99"/>
      <c r="GWM21" s="99"/>
      <c r="GWN21" s="99"/>
      <c r="GWO21" s="99"/>
      <c r="GWP21" s="99"/>
      <c r="GWQ21" s="99"/>
      <c r="GWR21" s="99"/>
      <c r="GWS21" s="99"/>
      <c r="GWT21" s="99"/>
      <c r="GWU21" s="99"/>
      <c r="GWV21" s="99"/>
      <c r="GWW21" s="99"/>
      <c r="GWX21" s="99"/>
      <c r="GWY21" s="99"/>
      <c r="GWZ21" s="99"/>
      <c r="GXA21" s="99"/>
      <c r="GXB21" s="99"/>
      <c r="GXC21" s="99"/>
      <c r="GXD21" s="99"/>
      <c r="GXE21" s="99"/>
      <c r="GXF21" s="99"/>
      <c r="GXG21" s="99"/>
      <c r="GXH21" s="99"/>
      <c r="GXI21" s="99"/>
      <c r="GXJ21" s="99"/>
      <c r="GXK21" s="99"/>
      <c r="GXL21" s="99"/>
      <c r="GXM21" s="99"/>
      <c r="GXN21" s="99"/>
      <c r="GXO21" s="99"/>
      <c r="GXP21" s="99"/>
      <c r="GXQ21" s="99"/>
      <c r="GXR21" s="99"/>
      <c r="GXS21" s="99"/>
      <c r="GXT21" s="99"/>
      <c r="GXU21" s="99"/>
      <c r="GXV21" s="99"/>
      <c r="GXW21" s="99"/>
      <c r="GXX21" s="99"/>
      <c r="GXY21" s="99"/>
      <c r="GXZ21" s="99"/>
      <c r="GYA21" s="99"/>
      <c r="GYB21" s="99"/>
      <c r="GYC21" s="99"/>
      <c r="GYD21" s="99"/>
      <c r="GYE21" s="99"/>
      <c r="GYF21" s="99"/>
      <c r="GYG21" s="99"/>
      <c r="GYH21" s="99"/>
      <c r="GYI21" s="99"/>
      <c r="GYJ21" s="99"/>
      <c r="GYK21" s="99"/>
      <c r="GYL21" s="99"/>
      <c r="GYM21" s="99"/>
      <c r="GYN21" s="99"/>
      <c r="GYO21" s="99"/>
      <c r="GYP21" s="99"/>
      <c r="GYQ21" s="99"/>
      <c r="GYR21" s="99"/>
      <c r="GYS21" s="99"/>
      <c r="GYT21" s="99"/>
      <c r="GYU21" s="99"/>
      <c r="GYV21" s="99"/>
      <c r="GYW21" s="99"/>
      <c r="GYX21" s="99"/>
      <c r="GYY21" s="99"/>
      <c r="GYZ21" s="99"/>
      <c r="GZA21" s="99"/>
      <c r="GZB21" s="99"/>
      <c r="GZC21" s="99"/>
      <c r="GZD21" s="99"/>
      <c r="GZE21" s="99"/>
      <c r="GZF21" s="99"/>
      <c r="GZG21" s="99"/>
      <c r="GZH21" s="99"/>
      <c r="GZI21" s="99"/>
      <c r="GZJ21" s="99"/>
      <c r="GZK21" s="99"/>
      <c r="GZL21" s="99"/>
      <c r="GZM21" s="99"/>
      <c r="GZN21" s="99"/>
      <c r="GZO21" s="99"/>
      <c r="GZP21" s="99"/>
      <c r="GZQ21" s="99"/>
      <c r="GZR21" s="99"/>
      <c r="GZS21" s="99"/>
      <c r="GZT21" s="99"/>
      <c r="GZU21" s="99"/>
      <c r="GZV21" s="99"/>
      <c r="GZW21" s="99"/>
      <c r="GZX21" s="99"/>
      <c r="GZY21" s="99"/>
      <c r="GZZ21" s="99"/>
      <c r="HAA21" s="99"/>
      <c r="HAB21" s="99"/>
      <c r="HAC21" s="99"/>
      <c r="HAD21" s="99"/>
      <c r="HAE21" s="99"/>
      <c r="HAF21" s="99"/>
      <c r="HAG21" s="99"/>
      <c r="HAH21" s="99"/>
      <c r="HAI21" s="99"/>
      <c r="HAJ21" s="99"/>
      <c r="HAK21" s="99"/>
      <c r="HAL21" s="99"/>
      <c r="HAM21" s="99"/>
      <c r="HAN21" s="99"/>
      <c r="HAO21" s="99"/>
      <c r="HAP21" s="99"/>
      <c r="HAQ21" s="99"/>
      <c r="HAR21" s="99"/>
      <c r="HAS21" s="99"/>
      <c r="HAT21" s="99"/>
      <c r="HAU21" s="99"/>
      <c r="HAV21" s="99"/>
      <c r="HAW21" s="99"/>
      <c r="HAX21" s="99"/>
      <c r="HAY21" s="99"/>
      <c r="HAZ21" s="99"/>
      <c r="HBA21" s="99"/>
      <c r="HBB21" s="99"/>
      <c r="HBC21" s="99"/>
      <c r="HBD21" s="99"/>
      <c r="HBE21" s="99"/>
      <c r="HBF21" s="99"/>
      <c r="HBG21" s="99"/>
      <c r="HBH21" s="99"/>
      <c r="HBI21" s="99"/>
      <c r="HBJ21" s="99"/>
      <c r="HBK21" s="99"/>
      <c r="HBL21" s="99"/>
      <c r="HBM21" s="99"/>
      <c r="HBN21" s="99"/>
      <c r="HBO21" s="99"/>
      <c r="HBP21" s="99"/>
      <c r="HBQ21" s="99"/>
      <c r="HBR21" s="99"/>
      <c r="HBS21" s="99"/>
      <c r="HBT21" s="99"/>
      <c r="HBU21" s="99"/>
      <c r="HBV21" s="99"/>
      <c r="HBW21" s="99"/>
      <c r="HBX21" s="99"/>
      <c r="HBY21" s="99"/>
      <c r="HBZ21" s="99"/>
      <c r="HCA21" s="99"/>
      <c r="HCB21" s="99"/>
      <c r="HCC21" s="99"/>
      <c r="HCD21" s="99"/>
      <c r="HCE21" s="99"/>
      <c r="HCF21" s="99"/>
      <c r="HCG21" s="99"/>
      <c r="HCH21" s="99"/>
      <c r="HCI21" s="99"/>
      <c r="HCJ21" s="99"/>
      <c r="HCK21" s="99"/>
      <c r="HCL21" s="99"/>
      <c r="HCM21" s="99"/>
      <c r="HCN21" s="99"/>
      <c r="HCO21" s="99"/>
      <c r="HCP21" s="99"/>
      <c r="HCQ21" s="99"/>
      <c r="HCR21" s="99"/>
      <c r="HCS21" s="99"/>
      <c r="HCT21" s="99"/>
      <c r="HCU21" s="99"/>
      <c r="HCV21" s="99"/>
      <c r="HCW21" s="99"/>
      <c r="HCX21" s="99"/>
      <c r="HCY21" s="99"/>
      <c r="HCZ21" s="99"/>
      <c r="HDA21" s="99"/>
      <c r="HDB21" s="99"/>
      <c r="HDC21" s="99"/>
      <c r="HDD21" s="99"/>
      <c r="HDE21" s="99"/>
      <c r="HDF21" s="99"/>
      <c r="HDG21" s="99"/>
      <c r="HDH21" s="99"/>
      <c r="HDI21" s="99"/>
      <c r="HDJ21" s="99"/>
      <c r="HDK21" s="99"/>
      <c r="HDL21" s="99"/>
      <c r="HDM21" s="99"/>
      <c r="HDN21" s="99"/>
      <c r="HDO21" s="99"/>
      <c r="HDP21" s="99"/>
      <c r="HDQ21" s="99"/>
      <c r="HDR21" s="99"/>
      <c r="HDS21" s="99"/>
      <c r="HDT21" s="99"/>
      <c r="HDU21" s="99"/>
      <c r="HDV21" s="99"/>
      <c r="HDW21" s="99"/>
      <c r="HDX21" s="99"/>
      <c r="HDY21" s="99"/>
      <c r="HDZ21" s="99"/>
      <c r="HEA21" s="99"/>
      <c r="HEB21" s="99"/>
      <c r="HEC21" s="99"/>
      <c r="HED21" s="99"/>
      <c r="HEE21" s="99"/>
      <c r="HEF21" s="99"/>
      <c r="HEG21" s="99"/>
      <c r="HEH21" s="99"/>
      <c r="HEI21" s="99"/>
      <c r="HEJ21" s="99"/>
      <c r="HEK21" s="99"/>
      <c r="HEL21" s="99"/>
      <c r="HEM21" s="99"/>
      <c r="HEN21" s="99"/>
      <c r="HEO21" s="99"/>
      <c r="HEP21" s="99"/>
      <c r="HEQ21" s="99"/>
      <c r="HER21" s="99"/>
      <c r="HES21" s="99"/>
      <c r="HET21" s="99"/>
      <c r="HEU21" s="99"/>
      <c r="HEV21" s="99"/>
      <c r="HEW21" s="99"/>
      <c r="HEX21" s="99"/>
      <c r="HEY21" s="99"/>
      <c r="HEZ21" s="99"/>
      <c r="HFA21" s="99"/>
      <c r="HFB21" s="99"/>
      <c r="HFC21" s="99"/>
      <c r="HFD21" s="99"/>
      <c r="HFE21" s="99"/>
      <c r="HFF21" s="99"/>
      <c r="HFG21" s="99"/>
      <c r="HFH21" s="99"/>
      <c r="HFI21" s="99"/>
      <c r="HFJ21" s="99"/>
      <c r="HFK21" s="99"/>
      <c r="HFL21" s="99"/>
      <c r="HFM21" s="99"/>
      <c r="HFN21" s="99"/>
      <c r="HFO21" s="99"/>
      <c r="HFP21" s="99"/>
      <c r="HFQ21" s="99"/>
      <c r="HFR21" s="99"/>
      <c r="HFS21" s="99"/>
      <c r="HFT21" s="99"/>
      <c r="HFU21" s="99"/>
      <c r="HFV21" s="99"/>
      <c r="HFW21" s="99"/>
      <c r="HFX21" s="99"/>
      <c r="HFY21" s="99"/>
      <c r="HFZ21" s="99"/>
      <c r="HGA21" s="99"/>
      <c r="HGB21" s="99"/>
      <c r="HGC21" s="99"/>
      <c r="HGD21" s="99"/>
      <c r="HGE21" s="99"/>
      <c r="HGF21" s="99"/>
      <c r="HGG21" s="99"/>
      <c r="HGH21" s="99"/>
      <c r="HGI21" s="99"/>
      <c r="HGJ21" s="99"/>
      <c r="HGK21" s="99"/>
      <c r="HGL21" s="99"/>
      <c r="HGM21" s="99"/>
      <c r="HGN21" s="99"/>
      <c r="HGO21" s="99"/>
      <c r="HGP21" s="99"/>
      <c r="HGQ21" s="99"/>
      <c r="HGR21" s="99"/>
      <c r="HGS21" s="99"/>
      <c r="HGT21" s="99"/>
      <c r="HGU21" s="99"/>
      <c r="HGV21" s="99"/>
      <c r="HGW21" s="99"/>
      <c r="HGX21" s="99"/>
      <c r="HGY21" s="99"/>
      <c r="HGZ21" s="99"/>
      <c r="HHA21" s="99"/>
      <c r="HHB21" s="99"/>
      <c r="HHC21" s="99"/>
      <c r="HHD21" s="99"/>
      <c r="HHE21" s="99"/>
      <c r="HHF21" s="99"/>
      <c r="HHG21" s="99"/>
      <c r="HHH21" s="99"/>
      <c r="HHI21" s="99"/>
      <c r="HHJ21" s="99"/>
      <c r="HHK21" s="99"/>
      <c r="HHL21" s="99"/>
      <c r="HHM21" s="99"/>
      <c r="HHN21" s="99"/>
      <c r="HHO21" s="99"/>
      <c r="HHP21" s="99"/>
      <c r="HHQ21" s="99"/>
      <c r="HHR21" s="99"/>
      <c r="HHS21" s="99"/>
      <c r="HHT21" s="99"/>
      <c r="HHU21" s="99"/>
      <c r="HHV21" s="99"/>
      <c r="HHW21" s="99"/>
      <c r="HHX21" s="99"/>
      <c r="HHY21" s="99"/>
      <c r="HHZ21" s="99"/>
      <c r="HIA21" s="99"/>
      <c r="HIB21" s="99"/>
      <c r="HIC21" s="99"/>
      <c r="HID21" s="99"/>
      <c r="HIE21" s="99"/>
      <c r="HIF21" s="99"/>
      <c r="HIG21" s="99"/>
      <c r="HIH21" s="99"/>
      <c r="HII21" s="99"/>
      <c r="HIJ21" s="99"/>
      <c r="HIK21" s="99"/>
      <c r="HIL21" s="99"/>
      <c r="HIM21" s="99"/>
      <c r="HIN21" s="99"/>
      <c r="HIO21" s="99"/>
      <c r="HIP21" s="99"/>
      <c r="HIQ21" s="99"/>
      <c r="HIR21" s="99"/>
      <c r="HIS21" s="99"/>
      <c r="HIT21" s="99"/>
      <c r="HIU21" s="99"/>
      <c r="HIV21" s="99"/>
      <c r="HIW21" s="99"/>
      <c r="HIX21" s="99"/>
      <c r="HIY21" s="99"/>
      <c r="HIZ21" s="99"/>
      <c r="HJA21" s="99"/>
      <c r="HJB21" s="99"/>
      <c r="HJC21" s="99"/>
      <c r="HJD21" s="99"/>
      <c r="HJE21" s="99"/>
      <c r="HJF21" s="99"/>
      <c r="HJG21" s="99"/>
      <c r="HJH21" s="99"/>
      <c r="HJI21" s="99"/>
      <c r="HJJ21" s="99"/>
      <c r="HJK21" s="99"/>
      <c r="HJL21" s="99"/>
      <c r="HJM21" s="99"/>
      <c r="HJN21" s="99"/>
      <c r="HJO21" s="99"/>
      <c r="HJP21" s="99"/>
      <c r="HJQ21" s="99"/>
      <c r="HJR21" s="99"/>
      <c r="HJS21" s="99"/>
      <c r="HJT21" s="99"/>
      <c r="HJU21" s="99"/>
      <c r="HJV21" s="99"/>
      <c r="HJW21" s="99"/>
      <c r="HJX21" s="99"/>
      <c r="HJY21" s="99"/>
      <c r="HJZ21" s="99"/>
      <c r="HKA21" s="99"/>
      <c r="HKB21" s="99"/>
      <c r="HKC21" s="99"/>
      <c r="HKD21" s="99"/>
      <c r="HKE21" s="99"/>
      <c r="HKF21" s="99"/>
      <c r="HKG21" s="99"/>
      <c r="HKH21" s="99"/>
      <c r="HKI21" s="99"/>
      <c r="HKJ21" s="99"/>
      <c r="HKK21" s="99"/>
      <c r="HKL21" s="99"/>
      <c r="HKM21" s="99"/>
      <c r="HKN21" s="99"/>
      <c r="HKO21" s="99"/>
      <c r="HKP21" s="99"/>
      <c r="HKQ21" s="99"/>
      <c r="HKR21" s="99"/>
      <c r="HKS21" s="99"/>
      <c r="HKT21" s="99"/>
      <c r="HKU21" s="99"/>
      <c r="HKV21" s="99"/>
      <c r="HKW21" s="99"/>
      <c r="HKX21" s="99"/>
      <c r="HKY21" s="99"/>
      <c r="HKZ21" s="99"/>
      <c r="HLA21" s="99"/>
      <c r="HLB21" s="99"/>
      <c r="HLC21" s="99"/>
      <c r="HLD21" s="99"/>
      <c r="HLE21" s="99"/>
      <c r="HLF21" s="99"/>
      <c r="HLG21" s="99"/>
      <c r="HLH21" s="99"/>
      <c r="HLI21" s="99"/>
      <c r="HLJ21" s="99"/>
      <c r="HLK21" s="99"/>
      <c r="HLL21" s="99"/>
      <c r="HLM21" s="99"/>
      <c r="HLN21" s="99"/>
      <c r="HLO21" s="99"/>
      <c r="HLP21" s="99"/>
      <c r="HLQ21" s="99"/>
      <c r="HLR21" s="99"/>
      <c r="HLS21" s="99"/>
      <c r="HLT21" s="99"/>
      <c r="HLU21" s="99"/>
      <c r="HLV21" s="99"/>
      <c r="HLW21" s="99"/>
      <c r="HLX21" s="99"/>
      <c r="HLY21" s="99"/>
      <c r="HLZ21" s="99"/>
      <c r="HMA21" s="99"/>
      <c r="HMB21" s="99"/>
      <c r="HMC21" s="99"/>
      <c r="HMD21" s="99"/>
      <c r="HME21" s="99"/>
      <c r="HMF21" s="99"/>
      <c r="HMG21" s="99"/>
      <c r="HMH21" s="99"/>
      <c r="HMI21" s="99"/>
      <c r="HMJ21" s="99"/>
      <c r="HMK21" s="99"/>
      <c r="HML21" s="99"/>
      <c r="HMM21" s="99"/>
      <c r="HMN21" s="99"/>
      <c r="HMO21" s="99"/>
      <c r="HMP21" s="99"/>
      <c r="HMQ21" s="99"/>
      <c r="HMR21" s="99"/>
      <c r="HMS21" s="99"/>
      <c r="HMT21" s="99"/>
      <c r="HMU21" s="99"/>
      <c r="HMV21" s="99"/>
      <c r="HMW21" s="99"/>
      <c r="HMX21" s="99"/>
      <c r="HMY21" s="99"/>
      <c r="HMZ21" s="99"/>
      <c r="HNA21" s="99"/>
      <c r="HNB21" s="99"/>
      <c r="HNC21" s="99"/>
      <c r="HND21" s="99"/>
      <c r="HNE21" s="99"/>
      <c r="HNF21" s="99"/>
      <c r="HNG21" s="99"/>
      <c r="HNH21" s="99"/>
      <c r="HNI21" s="99"/>
      <c r="HNJ21" s="99"/>
      <c r="HNK21" s="99"/>
      <c r="HNL21" s="99"/>
      <c r="HNM21" s="99"/>
      <c r="HNN21" s="99"/>
      <c r="HNO21" s="99"/>
      <c r="HNP21" s="99"/>
      <c r="HNQ21" s="99"/>
      <c r="HNR21" s="99"/>
      <c r="HNS21" s="99"/>
      <c r="HNT21" s="99"/>
      <c r="HNU21" s="99"/>
      <c r="HNV21" s="99"/>
      <c r="HNW21" s="99"/>
      <c r="HNX21" s="99"/>
      <c r="HNY21" s="99"/>
      <c r="HNZ21" s="99"/>
      <c r="HOA21" s="99"/>
      <c r="HOB21" s="99"/>
      <c r="HOC21" s="99"/>
      <c r="HOD21" s="99"/>
      <c r="HOE21" s="99"/>
      <c r="HOF21" s="99"/>
      <c r="HOG21" s="99"/>
      <c r="HOH21" s="99"/>
      <c r="HOI21" s="99"/>
      <c r="HOJ21" s="99"/>
      <c r="HOK21" s="99"/>
      <c r="HOL21" s="99"/>
      <c r="HOM21" s="99"/>
      <c r="HON21" s="99"/>
      <c r="HOO21" s="99"/>
      <c r="HOP21" s="99"/>
      <c r="HOQ21" s="99"/>
      <c r="HOR21" s="99"/>
      <c r="HOS21" s="99"/>
      <c r="HOT21" s="99"/>
      <c r="HOU21" s="99"/>
      <c r="HOV21" s="99"/>
      <c r="HOW21" s="99"/>
      <c r="HOX21" s="99"/>
      <c r="HOY21" s="99"/>
      <c r="HOZ21" s="99"/>
      <c r="HPA21" s="99"/>
      <c r="HPB21" s="99"/>
      <c r="HPC21" s="99"/>
      <c r="HPD21" s="99"/>
      <c r="HPE21" s="99"/>
      <c r="HPF21" s="99"/>
      <c r="HPG21" s="99"/>
      <c r="HPH21" s="99"/>
      <c r="HPI21" s="99"/>
      <c r="HPJ21" s="99"/>
      <c r="HPK21" s="99"/>
      <c r="HPL21" s="99"/>
      <c r="HPM21" s="99"/>
      <c r="HPN21" s="99"/>
      <c r="HPO21" s="99"/>
      <c r="HPP21" s="99"/>
      <c r="HPQ21" s="99"/>
      <c r="HPR21" s="99"/>
      <c r="HPS21" s="99"/>
      <c r="HPT21" s="99"/>
      <c r="HPU21" s="99"/>
      <c r="HPV21" s="99"/>
      <c r="HPW21" s="99"/>
      <c r="HPX21" s="99"/>
      <c r="HPY21" s="99"/>
      <c r="HPZ21" s="99"/>
      <c r="HQA21" s="99"/>
      <c r="HQB21" s="99"/>
      <c r="HQC21" s="99"/>
      <c r="HQD21" s="99"/>
      <c r="HQE21" s="99"/>
      <c r="HQF21" s="99"/>
      <c r="HQG21" s="99"/>
      <c r="HQH21" s="99"/>
      <c r="HQI21" s="99"/>
      <c r="HQJ21" s="99"/>
      <c r="HQK21" s="99"/>
      <c r="HQL21" s="99"/>
      <c r="HQM21" s="99"/>
      <c r="HQN21" s="99"/>
      <c r="HQO21" s="99"/>
      <c r="HQP21" s="99"/>
      <c r="HQQ21" s="99"/>
      <c r="HQR21" s="99"/>
      <c r="HQS21" s="99"/>
      <c r="HQT21" s="99"/>
      <c r="HQU21" s="99"/>
      <c r="HQV21" s="99"/>
      <c r="HQW21" s="99"/>
      <c r="HQX21" s="99"/>
      <c r="HQY21" s="99"/>
      <c r="HQZ21" s="99"/>
      <c r="HRA21" s="99"/>
      <c r="HRB21" s="99"/>
      <c r="HRC21" s="99"/>
      <c r="HRD21" s="99"/>
      <c r="HRE21" s="99"/>
      <c r="HRF21" s="99"/>
      <c r="HRG21" s="99"/>
      <c r="HRH21" s="99"/>
      <c r="HRI21" s="99"/>
      <c r="HRJ21" s="99"/>
      <c r="HRK21" s="99"/>
      <c r="HRL21" s="99"/>
      <c r="HRM21" s="99"/>
      <c r="HRN21" s="99"/>
      <c r="HRO21" s="99"/>
      <c r="HRP21" s="99"/>
      <c r="HRQ21" s="99"/>
      <c r="HRR21" s="99"/>
      <c r="HRS21" s="99"/>
      <c r="HRT21" s="99"/>
      <c r="HRU21" s="99"/>
      <c r="HRV21" s="99"/>
      <c r="HRW21" s="99"/>
      <c r="HRX21" s="99"/>
      <c r="HRY21" s="99"/>
      <c r="HRZ21" s="99"/>
      <c r="HSA21" s="99"/>
      <c r="HSB21" s="99"/>
      <c r="HSC21" s="99"/>
      <c r="HSD21" s="99"/>
      <c r="HSE21" s="99"/>
      <c r="HSF21" s="99"/>
      <c r="HSG21" s="99"/>
      <c r="HSH21" s="99"/>
      <c r="HSI21" s="99"/>
      <c r="HSJ21" s="99"/>
      <c r="HSK21" s="99"/>
      <c r="HSL21" s="99"/>
      <c r="HSM21" s="99"/>
      <c r="HSN21" s="99"/>
      <c r="HSO21" s="99"/>
      <c r="HSP21" s="99"/>
      <c r="HSQ21" s="99"/>
      <c r="HSR21" s="99"/>
      <c r="HSS21" s="99"/>
      <c r="HST21" s="99"/>
      <c r="HSU21" s="99"/>
      <c r="HSV21" s="99"/>
      <c r="HSW21" s="99"/>
      <c r="HSX21" s="99"/>
      <c r="HSY21" s="99"/>
      <c r="HSZ21" s="99"/>
      <c r="HTA21" s="99"/>
      <c r="HTB21" s="99"/>
      <c r="HTC21" s="99"/>
      <c r="HTD21" s="99"/>
      <c r="HTE21" s="99"/>
      <c r="HTF21" s="99"/>
      <c r="HTG21" s="99"/>
      <c r="HTH21" s="99"/>
      <c r="HTI21" s="99"/>
      <c r="HTJ21" s="99"/>
      <c r="HTK21" s="99"/>
      <c r="HTL21" s="99"/>
      <c r="HTM21" s="99"/>
      <c r="HTN21" s="99"/>
      <c r="HTO21" s="99"/>
      <c r="HTP21" s="99"/>
      <c r="HTQ21" s="99"/>
      <c r="HTR21" s="99"/>
      <c r="HTS21" s="99"/>
      <c r="HTT21" s="99"/>
      <c r="HTU21" s="99"/>
      <c r="HTV21" s="99"/>
      <c r="HTW21" s="99"/>
      <c r="HTX21" s="99"/>
      <c r="HTY21" s="99"/>
      <c r="HTZ21" s="99"/>
      <c r="HUA21" s="99"/>
      <c r="HUB21" s="99"/>
      <c r="HUC21" s="99"/>
      <c r="HUD21" s="99"/>
      <c r="HUE21" s="99"/>
      <c r="HUF21" s="99"/>
      <c r="HUG21" s="99"/>
      <c r="HUH21" s="99"/>
      <c r="HUI21" s="99"/>
      <c r="HUJ21" s="99"/>
      <c r="HUK21" s="99"/>
      <c r="HUL21" s="99"/>
      <c r="HUM21" s="99"/>
      <c r="HUN21" s="99"/>
      <c r="HUO21" s="99"/>
      <c r="HUP21" s="99"/>
      <c r="HUQ21" s="99"/>
      <c r="HUR21" s="99"/>
      <c r="HUS21" s="99"/>
      <c r="HUT21" s="99"/>
      <c r="HUU21" s="99"/>
      <c r="HUV21" s="99"/>
      <c r="HUW21" s="99"/>
      <c r="HUX21" s="99"/>
      <c r="HUY21" s="99"/>
      <c r="HUZ21" s="99"/>
      <c r="HVA21" s="99"/>
      <c r="HVB21" s="99"/>
      <c r="HVC21" s="99"/>
      <c r="HVD21" s="99"/>
      <c r="HVE21" s="99"/>
      <c r="HVF21" s="99"/>
      <c r="HVG21" s="99"/>
      <c r="HVH21" s="99"/>
      <c r="HVI21" s="99"/>
      <c r="HVJ21" s="99"/>
      <c r="HVK21" s="99"/>
      <c r="HVL21" s="99"/>
      <c r="HVM21" s="99"/>
      <c r="HVN21" s="99"/>
      <c r="HVO21" s="99"/>
      <c r="HVP21" s="99"/>
      <c r="HVQ21" s="99"/>
      <c r="HVR21" s="99"/>
      <c r="HVS21" s="99"/>
      <c r="HVT21" s="99"/>
      <c r="HVU21" s="99"/>
      <c r="HVV21" s="99"/>
      <c r="HVW21" s="99"/>
      <c r="HVX21" s="99"/>
      <c r="HVY21" s="99"/>
      <c r="HVZ21" s="99"/>
      <c r="HWA21" s="99"/>
      <c r="HWB21" s="99"/>
      <c r="HWC21" s="99"/>
      <c r="HWD21" s="99"/>
      <c r="HWE21" s="99"/>
      <c r="HWF21" s="99"/>
      <c r="HWG21" s="99"/>
      <c r="HWH21" s="99"/>
      <c r="HWI21" s="99"/>
      <c r="HWJ21" s="99"/>
      <c r="HWK21" s="99"/>
      <c r="HWL21" s="99"/>
      <c r="HWM21" s="99"/>
      <c r="HWN21" s="99"/>
      <c r="HWO21" s="99"/>
      <c r="HWP21" s="99"/>
      <c r="HWQ21" s="99"/>
      <c r="HWR21" s="99"/>
      <c r="HWS21" s="99"/>
      <c r="HWT21" s="99"/>
      <c r="HWU21" s="99"/>
      <c r="HWV21" s="99"/>
      <c r="HWW21" s="99"/>
      <c r="HWX21" s="99"/>
      <c r="HWY21" s="99"/>
      <c r="HWZ21" s="99"/>
      <c r="HXA21" s="99"/>
      <c r="HXB21" s="99"/>
      <c r="HXC21" s="99"/>
      <c r="HXD21" s="99"/>
      <c r="HXE21" s="99"/>
      <c r="HXF21" s="99"/>
      <c r="HXG21" s="99"/>
      <c r="HXH21" s="99"/>
      <c r="HXI21" s="99"/>
      <c r="HXJ21" s="99"/>
      <c r="HXK21" s="99"/>
      <c r="HXL21" s="99"/>
      <c r="HXM21" s="99"/>
      <c r="HXN21" s="99"/>
      <c r="HXO21" s="99"/>
      <c r="HXP21" s="99"/>
      <c r="HXQ21" s="99"/>
      <c r="HXR21" s="99"/>
      <c r="HXS21" s="99"/>
      <c r="HXT21" s="99"/>
      <c r="HXU21" s="99"/>
      <c r="HXV21" s="99"/>
      <c r="HXW21" s="99"/>
      <c r="HXX21" s="99"/>
      <c r="HXY21" s="99"/>
      <c r="HXZ21" s="99"/>
      <c r="HYA21" s="99"/>
      <c r="HYB21" s="99"/>
      <c r="HYC21" s="99"/>
      <c r="HYD21" s="99"/>
      <c r="HYE21" s="99"/>
      <c r="HYF21" s="99"/>
      <c r="HYG21" s="99"/>
      <c r="HYH21" s="99"/>
      <c r="HYI21" s="99"/>
      <c r="HYJ21" s="99"/>
      <c r="HYK21" s="99"/>
      <c r="HYL21" s="99"/>
      <c r="HYM21" s="99"/>
      <c r="HYN21" s="99"/>
      <c r="HYO21" s="99"/>
      <c r="HYP21" s="99"/>
      <c r="HYQ21" s="99"/>
      <c r="HYR21" s="99"/>
      <c r="HYS21" s="99"/>
      <c r="HYT21" s="99"/>
      <c r="HYU21" s="99"/>
      <c r="HYV21" s="99"/>
      <c r="HYW21" s="99"/>
      <c r="HYX21" s="99"/>
      <c r="HYY21" s="99"/>
      <c r="HYZ21" s="99"/>
      <c r="HZA21" s="99"/>
      <c r="HZB21" s="99"/>
      <c r="HZC21" s="99"/>
      <c r="HZD21" s="99"/>
      <c r="HZE21" s="99"/>
      <c r="HZF21" s="99"/>
      <c r="HZG21" s="99"/>
      <c r="HZH21" s="99"/>
      <c r="HZI21" s="99"/>
      <c r="HZJ21" s="99"/>
      <c r="HZK21" s="99"/>
      <c r="HZL21" s="99"/>
      <c r="HZM21" s="99"/>
      <c r="HZN21" s="99"/>
      <c r="HZO21" s="99"/>
      <c r="HZP21" s="99"/>
      <c r="HZQ21" s="99"/>
      <c r="HZR21" s="99"/>
      <c r="HZS21" s="99"/>
      <c r="HZT21" s="99"/>
      <c r="HZU21" s="99"/>
      <c r="HZV21" s="99"/>
      <c r="HZW21" s="99"/>
      <c r="HZX21" s="99"/>
      <c r="HZY21" s="99"/>
      <c r="HZZ21" s="99"/>
      <c r="IAA21" s="99"/>
      <c r="IAB21" s="99"/>
      <c r="IAC21" s="99"/>
      <c r="IAD21" s="99"/>
      <c r="IAE21" s="99"/>
      <c r="IAF21" s="99"/>
      <c r="IAG21" s="99"/>
      <c r="IAH21" s="99"/>
      <c r="IAI21" s="99"/>
      <c r="IAJ21" s="99"/>
      <c r="IAK21" s="99"/>
      <c r="IAL21" s="99"/>
      <c r="IAM21" s="99"/>
      <c r="IAN21" s="99"/>
      <c r="IAO21" s="99"/>
      <c r="IAP21" s="99"/>
      <c r="IAQ21" s="99"/>
      <c r="IAR21" s="99"/>
      <c r="IAS21" s="99"/>
      <c r="IAT21" s="99"/>
      <c r="IAU21" s="99"/>
      <c r="IAV21" s="99"/>
      <c r="IAW21" s="99"/>
      <c r="IAX21" s="99"/>
      <c r="IAY21" s="99"/>
      <c r="IAZ21" s="99"/>
      <c r="IBA21" s="99"/>
      <c r="IBB21" s="99"/>
      <c r="IBC21" s="99"/>
      <c r="IBD21" s="99"/>
      <c r="IBE21" s="99"/>
      <c r="IBF21" s="99"/>
      <c r="IBG21" s="99"/>
      <c r="IBH21" s="99"/>
      <c r="IBI21" s="99"/>
      <c r="IBJ21" s="99"/>
      <c r="IBK21" s="99"/>
      <c r="IBL21" s="99"/>
      <c r="IBM21" s="99"/>
      <c r="IBN21" s="99"/>
      <c r="IBO21" s="99"/>
      <c r="IBP21" s="99"/>
      <c r="IBQ21" s="99"/>
      <c r="IBR21" s="99"/>
      <c r="IBS21" s="99"/>
      <c r="IBT21" s="99"/>
      <c r="IBU21" s="99"/>
      <c r="IBV21" s="99"/>
      <c r="IBW21" s="99"/>
      <c r="IBX21" s="99"/>
      <c r="IBY21" s="99"/>
      <c r="IBZ21" s="99"/>
      <c r="ICA21" s="99"/>
      <c r="ICB21" s="99"/>
      <c r="ICC21" s="99"/>
      <c r="ICD21" s="99"/>
      <c r="ICE21" s="99"/>
      <c r="ICF21" s="99"/>
      <c r="ICG21" s="99"/>
      <c r="ICH21" s="99"/>
      <c r="ICI21" s="99"/>
      <c r="ICJ21" s="99"/>
      <c r="ICK21" s="99"/>
      <c r="ICL21" s="99"/>
      <c r="ICM21" s="99"/>
      <c r="ICN21" s="99"/>
      <c r="ICO21" s="99"/>
      <c r="ICP21" s="99"/>
      <c r="ICQ21" s="99"/>
      <c r="ICR21" s="99"/>
      <c r="ICS21" s="99"/>
      <c r="ICT21" s="99"/>
      <c r="ICU21" s="99"/>
      <c r="ICV21" s="99"/>
      <c r="ICW21" s="99"/>
      <c r="ICX21" s="99"/>
      <c r="ICY21" s="99"/>
      <c r="ICZ21" s="99"/>
      <c r="IDA21" s="99"/>
      <c r="IDB21" s="99"/>
      <c r="IDC21" s="99"/>
      <c r="IDD21" s="99"/>
      <c r="IDE21" s="99"/>
      <c r="IDF21" s="99"/>
      <c r="IDG21" s="99"/>
      <c r="IDH21" s="99"/>
      <c r="IDI21" s="99"/>
      <c r="IDJ21" s="99"/>
      <c r="IDK21" s="99"/>
      <c r="IDL21" s="99"/>
      <c r="IDM21" s="99"/>
      <c r="IDN21" s="99"/>
      <c r="IDO21" s="99"/>
      <c r="IDP21" s="99"/>
      <c r="IDQ21" s="99"/>
      <c r="IDR21" s="99"/>
      <c r="IDS21" s="99"/>
      <c r="IDT21" s="99"/>
      <c r="IDU21" s="99"/>
      <c r="IDV21" s="99"/>
      <c r="IDW21" s="99"/>
      <c r="IDX21" s="99"/>
      <c r="IDY21" s="99"/>
      <c r="IDZ21" s="99"/>
      <c r="IEA21" s="99"/>
      <c r="IEB21" s="99"/>
      <c r="IEC21" s="99"/>
      <c r="IED21" s="99"/>
      <c r="IEE21" s="99"/>
      <c r="IEF21" s="99"/>
      <c r="IEG21" s="99"/>
      <c r="IEH21" s="99"/>
      <c r="IEI21" s="99"/>
      <c r="IEJ21" s="99"/>
      <c r="IEK21" s="99"/>
      <c r="IEL21" s="99"/>
      <c r="IEM21" s="99"/>
      <c r="IEN21" s="99"/>
      <c r="IEO21" s="99"/>
      <c r="IEP21" s="99"/>
      <c r="IEQ21" s="99"/>
      <c r="IER21" s="99"/>
      <c r="IES21" s="99"/>
      <c r="IET21" s="99"/>
      <c r="IEU21" s="99"/>
      <c r="IEV21" s="99"/>
      <c r="IEW21" s="99"/>
      <c r="IEX21" s="99"/>
      <c r="IEY21" s="99"/>
      <c r="IEZ21" s="99"/>
      <c r="IFA21" s="99"/>
      <c r="IFB21" s="99"/>
      <c r="IFC21" s="99"/>
      <c r="IFD21" s="99"/>
      <c r="IFE21" s="99"/>
      <c r="IFF21" s="99"/>
      <c r="IFG21" s="99"/>
      <c r="IFH21" s="99"/>
      <c r="IFI21" s="99"/>
      <c r="IFJ21" s="99"/>
      <c r="IFK21" s="99"/>
      <c r="IFL21" s="99"/>
      <c r="IFM21" s="99"/>
      <c r="IFN21" s="99"/>
      <c r="IFO21" s="99"/>
      <c r="IFP21" s="99"/>
      <c r="IFQ21" s="99"/>
      <c r="IFR21" s="99"/>
      <c r="IFS21" s="99"/>
      <c r="IFT21" s="99"/>
      <c r="IFU21" s="99"/>
      <c r="IFV21" s="99"/>
      <c r="IFW21" s="99"/>
      <c r="IFX21" s="99"/>
      <c r="IFY21" s="99"/>
      <c r="IFZ21" s="99"/>
      <c r="IGA21" s="99"/>
      <c r="IGB21" s="99"/>
      <c r="IGC21" s="99"/>
      <c r="IGD21" s="99"/>
      <c r="IGE21" s="99"/>
      <c r="IGF21" s="99"/>
      <c r="IGG21" s="99"/>
      <c r="IGH21" s="99"/>
      <c r="IGI21" s="99"/>
      <c r="IGJ21" s="99"/>
      <c r="IGK21" s="99"/>
      <c r="IGL21" s="99"/>
      <c r="IGM21" s="99"/>
      <c r="IGN21" s="99"/>
      <c r="IGO21" s="99"/>
      <c r="IGP21" s="99"/>
      <c r="IGQ21" s="99"/>
      <c r="IGR21" s="99"/>
      <c r="IGS21" s="99"/>
      <c r="IGT21" s="99"/>
      <c r="IGU21" s="99"/>
      <c r="IGV21" s="99"/>
      <c r="IGW21" s="99"/>
      <c r="IGX21" s="99"/>
      <c r="IGY21" s="99"/>
      <c r="IGZ21" s="99"/>
      <c r="IHA21" s="99"/>
      <c r="IHB21" s="99"/>
      <c r="IHC21" s="99"/>
      <c r="IHD21" s="99"/>
      <c r="IHE21" s="99"/>
      <c r="IHF21" s="99"/>
      <c r="IHG21" s="99"/>
      <c r="IHH21" s="99"/>
      <c r="IHI21" s="99"/>
      <c r="IHJ21" s="99"/>
      <c r="IHK21" s="99"/>
      <c r="IHL21" s="99"/>
      <c r="IHM21" s="99"/>
      <c r="IHN21" s="99"/>
      <c r="IHO21" s="99"/>
      <c r="IHP21" s="99"/>
      <c r="IHQ21" s="99"/>
      <c r="IHR21" s="99"/>
      <c r="IHS21" s="99"/>
      <c r="IHT21" s="99"/>
      <c r="IHU21" s="99"/>
      <c r="IHV21" s="99"/>
      <c r="IHW21" s="99"/>
      <c r="IHX21" s="99"/>
      <c r="IHY21" s="99"/>
      <c r="IHZ21" s="99"/>
      <c r="IIA21" s="99"/>
      <c r="IIB21" s="99"/>
      <c r="IIC21" s="99"/>
      <c r="IID21" s="99"/>
      <c r="IIE21" s="99"/>
      <c r="IIF21" s="99"/>
      <c r="IIG21" s="99"/>
      <c r="IIH21" s="99"/>
      <c r="III21" s="99"/>
      <c r="IIJ21" s="99"/>
      <c r="IIK21" s="99"/>
      <c r="IIL21" s="99"/>
      <c r="IIM21" s="99"/>
      <c r="IIN21" s="99"/>
      <c r="IIO21" s="99"/>
      <c r="IIP21" s="99"/>
      <c r="IIQ21" s="99"/>
      <c r="IIR21" s="99"/>
      <c r="IIS21" s="99"/>
      <c r="IIT21" s="99"/>
      <c r="IIU21" s="99"/>
      <c r="IIV21" s="99"/>
      <c r="IIW21" s="99"/>
      <c r="IIX21" s="99"/>
      <c r="IIY21" s="99"/>
      <c r="IIZ21" s="99"/>
      <c r="IJA21" s="99"/>
      <c r="IJB21" s="99"/>
      <c r="IJC21" s="99"/>
      <c r="IJD21" s="99"/>
      <c r="IJE21" s="99"/>
      <c r="IJF21" s="99"/>
      <c r="IJG21" s="99"/>
      <c r="IJH21" s="99"/>
      <c r="IJI21" s="99"/>
      <c r="IJJ21" s="99"/>
      <c r="IJK21" s="99"/>
      <c r="IJL21" s="99"/>
      <c r="IJM21" s="99"/>
      <c r="IJN21" s="99"/>
      <c r="IJO21" s="99"/>
      <c r="IJP21" s="99"/>
      <c r="IJQ21" s="99"/>
      <c r="IJR21" s="99"/>
      <c r="IJS21" s="99"/>
      <c r="IJT21" s="99"/>
      <c r="IJU21" s="99"/>
      <c r="IJV21" s="99"/>
      <c r="IJW21" s="99"/>
      <c r="IJX21" s="99"/>
      <c r="IJY21" s="99"/>
      <c r="IJZ21" s="99"/>
      <c r="IKA21" s="99"/>
      <c r="IKB21" s="99"/>
      <c r="IKC21" s="99"/>
      <c r="IKD21" s="99"/>
      <c r="IKE21" s="99"/>
      <c r="IKF21" s="99"/>
      <c r="IKG21" s="99"/>
      <c r="IKH21" s="99"/>
      <c r="IKI21" s="99"/>
      <c r="IKJ21" s="99"/>
      <c r="IKK21" s="99"/>
      <c r="IKL21" s="99"/>
      <c r="IKM21" s="99"/>
      <c r="IKN21" s="99"/>
      <c r="IKO21" s="99"/>
      <c r="IKP21" s="99"/>
      <c r="IKQ21" s="99"/>
      <c r="IKR21" s="99"/>
      <c r="IKS21" s="99"/>
      <c r="IKT21" s="99"/>
      <c r="IKU21" s="99"/>
      <c r="IKV21" s="99"/>
      <c r="IKW21" s="99"/>
      <c r="IKX21" s="99"/>
      <c r="IKY21" s="99"/>
      <c r="IKZ21" s="99"/>
      <c r="ILA21" s="99"/>
      <c r="ILB21" s="99"/>
      <c r="ILC21" s="99"/>
      <c r="ILD21" s="99"/>
      <c r="ILE21" s="99"/>
      <c r="ILF21" s="99"/>
      <c r="ILG21" s="99"/>
      <c r="ILH21" s="99"/>
      <c r="ILI21" s="99"/>
      <c r="ILJ21" s="99"/>
      <c r="ILK21" s="99"/>
      <c r="ILL21" s="99"/>
      <c r="ILM21" s="99"/>
      <c r="ILN21" s="99"/>
      <c r="ILO21" s="99"/>
      <c r="ILP21" s="99"/>
      <c r="ILQ21" s="99"/>
      <c r="ILR21" s="99"/>
      <c r="ILS21" s="99"/>
      <c r="ILT21" s="99"/>
      <c r="ILU21" s="99"/>
      <c r="ILV21" s="99"/>
      <c r="ILW21" s="99"/>
      <c r="ILX21" s="99"/>
      <c r="ILY21" s="99"/>
      <c r="ILZ21" s="99"/>
      <c r="IMA21" s="99"/>
      <c r="IMB21" s="99"/>
      <c r="IMC21" s="99"/>
      <c r="IMD21" s="99"/>
      <c r="IME21" s="99"/>
      <c r="IMF21" s="99"/>
      <c r="IMG21" s="99"/>
      <c r="IMH21" s="99"/>
      <c r="IMI21" s="99"/>
      <c r="IMJ21" s="99"/>
      <c r="IMK21" s="99"/>
      <c r="IML21" s="99"/>
      <c r="IMM21" s="99"/>
      <c r="IMN21" s="99"/>
      <c r="IMO21" s="99"/>
      <c r="IMP21" s="99"/>
      <c r="IMQ21" s="99"/>
      <c r="IMR21" s="99"/>
      <c r="IMS21" s="99"/>
      <c r="IMT21" s="99"/>
      <c r="IMU21" s="99"/>
      <c r="IMV21" s="99"/>
      <c r="IMW21" s="99"/>
      <c r="IMX21" s="99"/>
      <c r="IMY21" s="99"/>
      <c r="IMZ21" s="99"/>
      <c r="INA21" s="99"/>
      <c r="INB21" s="99"/>
      <c r="INC21" s="99"/>
      <c r="IND21" s="99"/>
      <c r="INE21" s="99"/>
      <c r="INF21" s="99"/>
      <c r="ING21" s="99"/>
      <c r="INH21" s="99"/>
      <c r="INI21" s="99"/>
      <c r="INJ21" s="99"/>
      <c r="INK21" s="99"/>
      <c r="INL21" s="99"/>
      <c r="INM21" s="99"/>
      <c r="INN21" s="99"/>
      <c r="INO21" s="99"/>
      <c r="INP21" s="99"/>
      <c r="INQ21" s="99"/>
      <c r="INR21" s="99"/>
      <c r="INS21" s="99"/>
      <c r="INT21" s="99"/>
      <c r="INU21" s="99"/>
      <c r="INV21" s="99"/>
      <c r="INW21" s="99"/>
      <c r="INX21" s="99"/>
      <c r="INY21" s="99"/>
      <c r="INZ21" s="99"/>
      <c r="IOA21" s="99"/>
      <c r="IOB21" s="99"/>
      <c r="IOC21" s="99"/>
      <c r="IOD21" s="99"/>
      <c r="IOE21" s="99"/>
      <c r="IOF21" s="99"/>
      <c r="IOG21" s="99"/>
      <c r="IOH21" s="99"/>
      <c r="IOI21" s="99"/>
      <c r="IOJ21" s="99"/>
      <c r="IOK21" s="99"/>
      <c r="IOL21" s="99"/>
      <c r="IOM21" s="99"/>
      <c r="ION21" s="99"/>
      <c r="IOO21" s="99"/>
      <c r="IOP21" s="99"/>
      <c r="IOQ21" s="99"/>
      <c r="IOR21" s="99"/>
      <c r="IOS21" s="99"/>
      <c r="IOT21" s="99"/>
      <c r="IOU21" s="99"/>
      <c r="IOV21" s="99"/>
      <c r="IOW21" s="99"/>
      <c r="IOX21" s="99"/>
      <c r="IOY21" s="99"/>
      <c r="IOZ21" s="99"/>
      <c r="IPA21" s="99"/>
      <c r="IPB21" s="99"/>
      <c r="IPC21" s="99"/>
      <c r="IPD21" s="99"/>
      <c r="IPE21" s="99"/>
      <c r="IPF21" s="99"/>
      <c r="IPG21" s="99"/>
      <c r="IPH21" s="99"/>
      <c r="IPI21" s="99"/>
      <c r="IPJ21" s="99"/>
      <c r="IPK21" s="99"/>
      <c r="IPL21" s="99"/>
      <c r="IPM21" s="99"/>
      <c r="IPN21" s="99"/>
      <c r="IPO21" s="99"/>
      <c r="IPP21" s="99"/>
      <c r="IPQ21" s="99"/>
      <c r="IPR21" s="99"/>
      <c r="IPS21" s="99"/>
      <c r="IPT21" s="99"/>
      <c r="IPU21" s="99"/>
      <c r="IPV21" s="99"/>
      <c r="IPW21" s="99"/>
      <c r="IPX21" s="99"/>
      <c r="IPY21" s="99"/>
      <c r="IPZ21" s="99"/>
      <c r="IQA21" s="99"/>
      <c r="IQB21" s="99"/>
      <c r="IQC21" s="99"/>
      <c r="IQD21" s="99"/>
      <c r="IQE21" s="99"/>
      <c r="IQF21" s="99"/>
      <c r="IQG21" s="99"/>
      <c r="IQH21" s="99"/>
      <c r="IQI21" s="99"/>
      <c r="IQJ21" s="99"/>
      <c r="IQK21" s="99"/>
      <c r="IQL21" s="99"/>
      <c r="IQM21" s="99"/>
      <c r="IQN21" s="99"/>
      <c r="IQO21" s="99"/>
      <c r="IQP21" s="99"/>
      <c r="IQQ21" s="99"/>
      <c r="IQR21" s="99"/>
      <c r="IQS21" s="99"/>
      <c r="IQT21" s="99"/>
      <c r="IQU21" s="99"/>
      <c r="IQV21" s="99"/>
      <c r="IQW21" s="99"/>
      <c r="IQX21" s="99"/>
      <c r="IQY21" s="99"/>
      <c r="IQZ21" s="99"/>
      <c r="IRA21" s="99"/>
      <c r="IRB21" s="99"/>
      <c r="IRC21" s="99"/>
      <c r="IRD21" s="99"/>
      <c r="IRE21" s="99"/>
      <c r="IRF21" s="99"/>
      <c r="IRG21" s="99"/>
      <c r="IRH21" s="99"/>
      <c r="IRI21" s="99"/>
      <c r="IRJ21" s="99"/>
      <c r="IRK21" s="99"/>
      <c r="IRL21" s="99"/>
      <c r="IRM21" s="99"/>
      <c r="IRN21" s="99"/>
      <c r="IRO21" s="99"/>
      <c r="IRP21" s="99"/>
      <c r="IRQ21" s="99"/>
      <c r="IRR21" s="99"/>
      <c r="IRS21" s="99"/>
      <c r="IRT21" s="99"/>
      <c r="IRU21" s="99"/>
      <c r="IRV21" s="99"/>
      <c r="IRW21" s="99"/>
      <c r="IRX21" s="99"/>
      <c r="IRY21" s="99"/>
      <c r="IRZ21" s="99"/>
      <c r="ISA21" s="99"/>
      <c r="ISB21" s="99"/>
      <c r="ISC21" s="99"/>
      <c r="ISD21" s="99"/>
      <c r="ISE21" s="99"/>
      <c r="ISF21" s="99"/>
      <c r="ISG21" s="99"/>
      <c r="ISH21" s="99"/>
      <c r="ISI21" s="99"/>
      <c r="ISJ21" s="99"/>
      <c r="ISK21" s="99"/>
      <c r="ISL21" s="99"/>
      <c r="ISM21" s="99"/>
      <c r="ISN21" s="99"/>
      <c r="ISO21" s="99"/>
      <c r="ISP21" s="99"/>
      <c r="ISQ21" s="99"/>
      <c r="ISR21" s="99"/>
      <c r="ISS21" s="99"/>
      <c r="IST21" s="99"/>
      <c r="ISU21" s="99"/>
      <c r="ISV21" s="99"/>
      <c r="ISW21" s="99"/>
      <c r="ISX21" s="99"/>
      <c r="ISY21" s="99"/>
      <c r="ISZ21" s="99"/>
      <c r="ITA21" s="99"/>
      <c r="ITB21" s="99"/>
      <c r="ITC21" s="99"/>
      <c r="ITD21" s="99"/>
      <c r="ITE21" s="99"/>
      <c r="ITF21" s="99"/>
      <c r="ITG21" s="99"/>
      <c r="ITH21" s="99"/>
      <c r="ITI21" s="99"/>
      <c r="ITJ21" s="99"/>
      <c r="ITK21" s="99"/>
      <c r="ITL21" s="99"/>
      <c r="ITM21" s="99"/>
      <c r="ITN21" s="99"/>
      <c r="ITO21" s="99"/>
      <c r="ITP21" s="99"/>
      <c r="ITQ21" s="99"/>
      <c r="ITR21" s="99"/>
      <c r="ITS21" s="99"/>
      <c r="ITT21" s="99"/>
      <c r="ITU21" s="99"/>
      <c r="ITV21" s="99"/>
      <c r="ITW21" s="99"/>
      <c r="ITX21" s="99"/>
      <c r="ITY21" s="99"/>
      <c r="ITZ21" s="99"/>
      <c r="IUA21" s="99"/>
      <c r="IUB21" s="99"/>
      <c r="IUC21" s="99"/>
      <c r="IUD21" s="99"/>
      <c r="IUE21" s="99"/>
      <c r="IUF21" s="99"/>
      <c r="IUG21" s="99"/>
      <c r="IUH21" s="99"/>
      <c r="IUI21" s="99"/>
      <c r="IUJ21" s="99"/>
      <c r="IUK21" s="99"/>
      <c r="IUL21" s="99"/>
      <c r="IUM21" s="99"/>
      <c r="IUN21" s="99"/>
      <c r="IUO21" s="99"/>
      <c r="IUP21" s="99"/>
      <c r="IUQ21" s="99"/>
      <c r="IUR21" s="99"/>
      <c r="IUS21" s="99"/>
      <c r="IUT21" s="99"/>
      <c r="IUU21" s="99"/>
      <c r="IUV21" s="99"/>
      <c r="IUW21" s="99"/>
      <c r="IUX21" s="99"/>
      <c r="IUY21" s="99"/>
      <c r="IUZ21" s="99"/>
      <c r="IVA21" s="99"/>
      <c r="IVB21" s="99"/>
      <c r="IVC21" s="99"/>
      <c r="IVD21" s="99"/>
      <c r="IVE21" s="99"/>
      <c r="IVF21" s="99"/>
      <c r="IVG21" s="99"/>
      <c r="IVH21" s="99"/>
      <c r="IVI21" s="99"/>
      <c r="IVJ21" s="99"/>
      <c r="IVK21" s="99"/>
      <c r="IVL21" s="99"/>
      <c r="IVM21" s="99"/>
      <c r="IVN21" s="99"/>
      <c r="IVO21" s="99"/>
      <c r="IVP21" s="99"/>
      <c r="IVQ21" s="99"/>
      <c r="IVR21" s="99"/>
      <c r="IVS21" s="99"/>
      <c r="IVT21" s="99"/>
      <c r="IVU21" s="99"/>
      <c r="IVV21" s="99"/>
      <c r="IVW21" s="99"/>
      <c r="IVX21" s="99"/>
      <c r="IVY21" s="99"/>
      <c r="IVZ21" s="99"/>
      <c r="IWA21" s="99"/>
      <c r="IWB21" s="99"/>
      <c r="IWC21" s="99"/>
      <c r="IWD21" s="99"/>
      <c r="IWE21" s="99"/>
      <c r="IWF21" s="99"/>
      <c r="IWG21" s="99"/>
      <c r="IWH21" s="99"/>
      <c r="IWI21" s="99"/>
      <c r="IWJ21" s="99"/>
      <c r="IWK21" s="99"/>
      <c r="IWL21" s="99"/>
      <c r="IWM21" s="99"/>
      <c r="IWN21" s="99"/>
      <c r="IWO21" s="99"/>
      <c r="IWP21" s="99"/>
      <c r="IWQ21" s="99"/>
      <c r="IWR21" s="99"/>
      <c r="IWS21" s="99"/>
      <c r="IWT21" s="99"/>
      <c r="IWU21" s="99"/>
      <c r="IWV21" s="99"/>
      <c r="IWW21" s="99"/>
      <c r="IWX21" s="99"/>
      <c r="IWY21" s="99"/>
      <c r="IWZ21" s="99"/>
      <c r="IXA21" s="99"/>
      <c r="IXB21" s="99"/>
      <c r="IXC21" s="99"/>
      <c r="IXD21" s="99"/>
      <c r="IXE21" s="99"/>
      <c r="IXF21" s="99"/>
      <c r="IXG21" s="99"/>
      <c r="IXH21" s="99"/>
      <c r="IXI21" s="99"/>
      <c r="IXJ21" s="99"/>
      <c r="IXK21" s="99"/>
      <c r="IXL21" s="99"/>
      <c r="IXM21" s="99"/>
      <c r="IXN21" s="99"/>
      <c r="IXO21" s="99"/>
      <c r="IXP21" s="99"/>
      <c r="IXQ21" s="99"/>
      <c r="IXR21" s="99"/>
      <c r="IXS21" s="99"/>
      <c r="IXT21" s="99"/>
      <c r="IXU21" s="99"/>
      <c r="IXV21" s="99"/>
      <c r="IXW21" s="99"/>
      <c r="IXX21" s="99"/>
      <c r="IXY21" s="99"/>
      <c r="IXZ21" s="99"/>
      <c r="IYA21" s="99"/>
      <c r="IYB21" s="99"/>
      <c r="IYC21" s="99"/>
      <c r="IYD21" s="99"/>
      <c r="IYE21" s="99"/>
      <c r="IYF21" s="99"/>
      <c r="IYG21" s="99"/>
      <c r="IYH21" s="99"/>
      <c r="IYI21" s="99"/>
      <c r="IYJ21" s="99"/>
      <c r="IYK21" s="99"/>
      <c r="IYL21" s="99"/>
      <c r="IYM21" s="99"/>
      <c r="IYN21" s="99"/>
      <c r="IYO21" s="99"/>
      <c r="IYP21" s="99"/>
      <c r="IYQ21" s="99"/>
      <c r="IYR21" s="99"/>
      <c r="IYS21" s="99"/>
      <c r="IYT21" s="99"/>
      <c r="IYU21" s="99"/>
      <c r="IYV21" s="99"/>
      <c r="IYW21" s="99"/>
      <c r="IYX21" s="99"/>
      <c r="IYY21" s="99"/>
      <c r="IYZ21" s="99"/>
      <c r="IZA21" s="99"/>
      <c r="IZB21" s="99"/>
      <c r="IZC21" s="99"/>
      <c r="IZD21" s="99"/>
      <c r="IZE21" s="99"/>
      <c r="IZF21" s="99"/>
      <c r="IZG21" s="99"/>
      <c r="IZH21" s="99"/>
      <c r="IZI21" s="99"/>
      <c r="IZJ21" s="99"/>
      <c r="IZK21" s="99"/>
      <c r="IZL21" s="99"/>
      <c r="IZM21" s="99"/>
      <c r="IZN21" s="99"/>
      <c r="IZO21" s="99"/>
      <c r="IZP21" s="99"/>
      <c r="IZQ21" s="99"/>
      <c r="IZR21" s="99"/>
      <c r="IZS21" s="99"/>
      <c r="IZT21" s="99"/>
      <c r="IZU21" s="99"/>
      <c r="IZV21" s="99"/>
      <c r="IZW21" s="99"/>
      <c r="IZX21" s="99"/>
      <c r="IZY21" s="99"/>
      <c r="IZZ21" s="99"/>
      <c r="JAA21" s="99"/>
      <c r="JAB21" s="99"/>
      <c r="JAC21" s="99"/>
      <c r="JAD21" s="99"/>
      <c r="JAE21" s="99"/>
      <c r="JAF21" s="99"/>
      <c r="JAG21" s="99"/>
      <c r="JAH21" s="99"/>
      <c r="JAI21" s="99"/>
      <c r="JAJ21" s="99"/>
      <c r="JAK21" s="99"/>
      <c r="JAL21" s="99"/>
      <c r="JAM21" s="99"/>
      <c r="JAN21" s="99"/>
      <c r="JAO21" s="99"/>
      <c r="JAP21" s="99"/>
      <c r="JAQ21" s="99"/>
      <c r="JAR21" s="99"/>
      <c r="JAS21" s="99"/>
      <c r="JAT21" s="99"/>
      <c r="JAU21" s="99"/>
      <c r="JAV21" s="99"/>
      <c r="JAW21" s="99"/>
      <c r="JAX21" s="99"/>
      <c r="JAY21" s="99"/>
      <c r="JAZ21" s="99"/>
      <c r="JBA21" s="99"/>
      <c r="JBB21" s="99"/>
      <c r="JBC21" s="99"/>
      <c r="JBD21" s="99"/>
      <c r="JBE21" s="99"/>
      <c r="JBF21" s="99"/>
      <c r="JBG21" s="99"/>
      <c r="JBH21" s="99"/>
      <c r="JBI21" s="99"/>
      <c r="JBJ21" s="99"/>
      <c r="JBK21" s="99"/>
      <c r="JBL21" s="99"/>
      <c r="JBM21" s="99"/>
      <c r="JBN21" s="99"/>
      <c r="JBO21" s="99"/>
      <c r="JBP21" s="99"/>
      <c r="JBQ21" s="99"/>
      <c r="JBR21" s="99"/>
      <c r="JBS21" s="99"/>
      <c r="JBT21" s="99"/>
      <c r="JBU21" s="99"/>
      <c r="JBV21" s="99"/>
      <c r="JBW21" s="99"/>
      <c r="JBX21" s="99"/>
      <c r="JBY21" s="99"/>
      <c r="JBZ21" s="99"/>
      <c r="JCA21" s="99"/>
      <c r="JCB21" s="99"/>
      <c r="JCC21" s="99"/>
      <c r="JCD21" s="99"/>
      <c r="JCE21" s="99"/>
      <c r="JCF21" s="99"/>
      <c r="JCG21" s="99"/>
      <c r="JCH21" s="99"/>
      <c r="JCI21" s="99"/>
      <c r="JCJ21" s="99"/>
      <c r="JCK21" s="99"/>
      <c r="JCL21" s="99"/>
      <c r="JCM21" s="99"/>
      <c r="JCN21" s="99"/>
      <c r="JCO21" s="99"/>
      <c r="JCP21" s="99"/>
      <c r="JCQ21" s="99"/>
      <c r="JCR21" s="99"/>
      <c r="JCS21" s="99"/>
      <c r="JCT21" s="99"/>
      <c r="JCU21" s="99"/>
      <c r="JCV21" s="99"/>
      <c r="JCW21" s="99"/>
      <c r="JCX21" s="99"/>
      <c r="JCY21" s="99"/>
      <c r="JCZ21" s="99"/>
      <c r="JDA21" s="99"/>
      <c r="JDB21" s="99"/>
      <c r="JDC21" s="99"/>
      <c r="JDD21" s="99"/>
      <c r="JDE21" s="99"/>
      <c r="JDF21" s="99"/>
      <c r="JDG21" s="99"/>
      <c r="JDH21" s="99"/>
      <c r="JDI21" s="99"/>
      <c r="JDJ21" s="99"/>
      <c r="JDK21" s="99"/>
      <c r="JDL21" s="99"/>
      <c r="JDM21" s="99"/>
      <c r="JDN21" s="99"/>
      <c r="JDO21" s="99"/>
      <c r="JDP21" s="99"/>
      <c r="JDQ21" s="99"/>
      <c r="JDR21" s="99"/>
      <c r="JDS21" s="99"/>
      <c r="JDT21" s="99"/>
      <c r="JDU21" s="99"/>
      <c r="JDV21" s="99"/>
      <c r="JDW21" s="99"/>
      <c r="JDX21" s="99"/>
      <c r="JDY21" s="99"/>
      <c r="JDZ21" s="99"/>
      <c r="JEA21" s="99"/>
      <c r="JEB21" s="99"/>
      <c r="JEC21" s="99"/>
      <c r="JED21" s="99"/>
      <c r="JEE21" s="99"/>
      <c r="JEF21" s="99"/>
      <c r="JEG21" s="99"/>
      <c r="JEH21" s="99"/>
      <c r="JEI21" s="99"/>
      <c r="JEJ21" s="99"/>
      <c r="JEK21" s="99"/>
      <c r="JEL21" s="99"/>
      <c r="JEM21" s="99"/>
      <c r="JEN21" s="99"/>
      <c r="JEO21" s="99"/>
      <c r="JEP21" s="99"/>
      <c r="JEQ21" s="99"/>
      <c r="JER21" s="99"/>
      <c r="JES21" s="99"/>
      <c r="JET21" s="99"/>
      <c r="JEU21" s="99"/>
      <c r="JEV21" s="99"/>
      <c r="JEW21" s="99"/>
      <c r="JEX21" s="99"/>
      <c r="JEY21" s="99"/>
      <c r="JEZ21" s="99"/>
      <c r="JFA21" s="99"/>
      <c r="JFB21" s="99"/>
      <c r="JFC21" s="99"/>
      <c r="JFD21" s="99"/>
      <c r="JFE21" s="99"/>
      <c r="JFF21" s="99"/>
      <c r="JFG21" s="99"/>
      <c r="JFH21" s="99"/>
      <c r="JFI21" s="99"/>
      <c r="JFJ21" s="99"/>
      <c r="JFK21" s="99"/>
      <c r="JFL21" s="99"/>
      <c r="JFM21" s="99"/>
      <c r="JFN21" s="99"/>
      <c r="JFO21" s="99"/>
      <c r="JFP21" s="99"/>
      <c r="JFQ21" s="99"/>
      <c r="JFR21" s="99"/>
      <c r="JFS21" s="99"/>
      <c r="JFT21" s="99"/>
      <c r="JFU21" s="99"/>
      <c r="JFV21" s="99"/>
      <c r="JFW21" s="99"/>
      <c r="JFX21" s="99"/>
      <c r="JFY21" s="99"/>
      <c r="JFZ21" s="99"/>
      <c r="JGA21" s="99"/>
      <c r="JGB21" s="99"/>
      <c r="JGC21" s="99"/>
      <c r="JGD21" s="99"/>
      <c r="JGE21" s="99"/>
      <c r="JGF21" s="99"/>
      <c r="JGG21" s="99"/>
      <c r="JGH21" s="99"/>
      <c r="JGI21" s="99"/>
      <c r="JGJ21" s="99"/>
      <c r="JGK21" s="99"/>
      <c r="JGL21" s="99"/>
      <c r="JGM21" s="99"/>
      <c r="JGN21" s="99"/>
      <c r="JGO21" s="99"/>
      <c r="JGP21" s="99"/>
      <c r="JGQ21" s="99"/>
      <c r="JGR21" s="99"/>
      <c r="JGS21" s="99"/>
      <c r="JGT21" s="99"/>
      <c r="JGU21" s="99"/>
      <c r="JGV21" s="99"/>
      <c r="JGW21" s="99"/>
      <c r="JGX21" s="99"/>
      <c r="JGY21" s="99"/>
      <c r="JGZ21" s="99"/>
      <c r="JHA21" s="99"/>
      <c r="JHB21" s="99"/>
      <c r="JHC21" s="99"/>
      <c r="JHD21" s="99"/>
      <c r="JHE21" s="99"/>
      <c r="JHF21" s="99"/>
      <c r="JHG21" s="99"/>
      <c r="JHH21" s="99"/>
      <c r="JHI21" s="99"/>
      <c r="JHJ21" s="99"/>
      <c r="JHK21" s="99"/>
      <c r="JHL21" s="99"/>
      <c r="JHM21" s="99"/>
      <c r="JHN21" s="99"/>
      <c r="JHO21" s="99"/>
      <c r="JHP21" s="99"/>
      <c r="JHQ21" s="99"/>
      <c r="JHR21" s="99"/>
      <c r="JHS21" s="99"/>
      <c r="JHT21" s="99"/>
      <c r="JHU21" s="99"/>
      <c r="JHV21" s="99"/>
      <c r="JHW21" s="99"/>
      <c r="JHX21" s="99"/>
      <c r="JHY21" s="99"/>
      <c r="JHZ21" s="99"/>
      <c r="JIA21" s="99"/>
      <c r="JIB21" s="99"/>
      <c r="JIC21" s="99"/>
      <c r="JID21" s="99"/>
      <c r="JIE21" s="99"/>
      <c r="JIF21" s="99"/>
      <c r="JIG21" s="99"/>
      <c r="JIH21" s="99"/>
      <c r="JII21" s="99"/>
      <c r="JIJ21" s="99"/>
      <c r="JIK21" s="99"/>
      <c r="JIL21" s="99"/>
      <c r="JIM21" s="99"/>
      <c r="JIN21" s="99"/>
      <c r="JIO21" s="99"/>
      <c r="JIP21" s="99"/>
      <c r="JIQ21" s="99"/>
      <c r="JIR21" s="99"/>
      <c r="JIS21" s="99"/>
      <c r="JIT21" s="99"/>
      <c r="JIU21" s="99"/>
      <c r="JIV21" s="99"/>
      <c r="JIW21" s="99"/>
      <c r="JIX21" s="99"/>
      <c r="JIY21" s="99"/>
      <c r="JIZ21" s="99"/>
      <c r="JJA21" s="99"/>
      <c r="JJB21" s="99"/>
      <c r="JJC21" s="99"/>
      <c r="JJD21" s="99"/>
      <c r="JJE21" s="99"/>
      <c r="JJF21" s="99"/>
      <c r="JJG21" s="99"/>
      <c r="JJH21" s="99"/>
      <c r="JJI21" s="99"/>
      <c r="JJJ21" s="99"/>
      <c r="JJK21" s="99"/>
      <c r="JJL21" s="99"/>
      <c r="JJM21" s="99"/>
      <c r="JJN21" s="99"/>
      <c r="JJO21" s="99"/>
      <c r="JJP21" s="99"/>
      <c r="JJQ21" s="99"/>
      <c r="JJR21" s="99"/>
      <c r="JJS21" s="99"/>
      <c r="JJT21" s="99"/>
      <c r="JJU21" s="99"/>
      <c r="JJV21" s="99"/>
      <c r="JJW21" s="99"/>
      <c r="JJX21" s="99"/>
      <c r="JJY21" s="99"/>
      <c r="JJZ21" s="99"/>
      <c r="JKA21" s="99"/>
      <c r="JKB21" s="99"/>
      <c r="JKC21" s="99"/>
      <c r="JKD21" s="99"/>
      <c r="JKE21" s="99"/>
      <c r="JKF21" s="99"/>
      <c r="JKG21" s="99"/>
      <c r="JKH21" s="99"/>
      <c r="JKI21" s="99"/>
      <c r="JKJ21" s="99"/>
      <c r="JKK21" s="99"/>
      <c r="JKL21" s="99"/>
      <c r="JKM21" s="99"/>
      <c r="JKN21" s="99"/>
      <c r="JKO21" s="99"/>
      <c r="JKP21" s="99"/>
      <c r="JKQ21" s="99"/>
      <c r="JKR21" s="99"/>
      <c r="JKS21" s="99"/>
      <c r="JKT21" s="99"/>
      <c r="JKU21" s="99"/>
      <c r="JKV21" s="99"/>
      <c r="JKW21" s="99"/>
      <c r="JKX21" s="99"/>
      <c r="JKY21" s="99"/>
      <c r="JKZ21" s="99"/>
      <c r="JLA21" s="99"/>
      <c r="JLB21" s="99"/>
      <c r="JLC21" s="99"/>
      <c r="JLD21" s="99"/>
      <c r="JLE21" s="99"/>
      <c r="JLF21" s="99"/>
      <c r="JLG21" s="99"/>
      <c r="JLH21" s="99"/>
      <c r="JLI21" s="99"/>
      <c r="JLJ21" s="99"/>
      <c r="JLK21" s="99"/>
      <c r="JLL21" s="99"/>
      <c r="JLM21" s="99"/>
      <c r="JLN21" s="99"/>
      <c r="JLO21" s="99"/>
      <c r="JLP21" s="99"/>
      <c r="JLQ21" s="99"/>
      <c r="JLR21" s="99"/>
      <c r="JLS21" s="99"/>
      <c r="JLT21" s="99"/>
      <c r="JLU21" s="99"/>
      <c r="JLV21" s="99"/>
      <c r="JLW21" s="99"/>
      <c r="JLX21" s="99"/>
      <c r="JLY21" s="99"/>
      <c r="JLZ21" s="99"/>
      <c r="JMA21" s="99"/>
      <c r="JMB21" s="99"/>
      <c r="JMC21" s="99"/>
      <c r="JMD21" s="99"/>
      <c r="JME21" s="99"/>
      <c r="JMF21" s="99"/>
      <c r="JMG21" s="99"/>
      <c r="JMH21" s="99"/>
      <c r="JMI21" s="99"/>
      <c r="JMJ21" s="99"/>
      <c r="JMK21" s="99"/>
      <c r="JML21" s="99"/>
      <c r="JMM21" s="99"/>
      <c r="JMN21" s="99"/>
      <c r="JMO21" s="99"/>
      <c r="JMP21" s="99"/>
      <c r="JMQ21" s="99"/>
      <c r="JMR21" s="99"/>
      <c r="JMS21" s="99"/>
      <c r="JMT21" s="99"/>
      <c r="JMU21" s="99"/>
      <c r="JMV21" s="99"/>
      <c r="JMW21" s="99"/>
      <c r="JMX21" s="99"/>
      <c r="JMY21" s="99"/>
      <c r="JMZ21" s="99"/>
      <c r="JNA21" s="99"/>
      <c r="JNB21" s="99"/>
      <c r="JNC21" s="99"/>
      <c r="JND21" s="99"/>
      <c r="JNE21" s="99"/>
      <c r="JNF21" s="99"/>
      <c r="JNG21" s="99"/>
      <c r="JNH21" s="99"/>
      <c r="JNI21" s="99"/>
      <c r="JNJ21" s="99"/>
      <c r="JNK21" s="99"/>
      <c r="JNL21" s="99"/>
      <c r="JNM21" s="99"/>
      <c r="JNN21" s="99"/>
      <c r="JNO21" s="99"/>
      <c r="JNP21" s="99"/>
      <c r="JNQ21" s="99"/>
      <c r="JNR21" s="99"/>
      <c r="JNS21" s="99"/>
      <c r="JNT21" s="99"/>
      <c r="JNU21" s="99"/>
      <c r="JNV21" s="99"/>
      <c r="JNW21" s="99"/>
      <c r="JNX21" s="99"/>
      <c r="JNY21" s="99"/>
      <c r="JNZ21" s="99"/>
      <c r="JOA21" s="99"/>
      <c r="JOB21" s="99"/>
      <c r="JOC21" s="99"/>
      <c r="JOD21" s="99"/>
      <c r="JOE21" s="99"/>
      <c r="JOF21" s="99"/>
      <c r="JOG21" s="99"/>
      <c r="JOH21" s="99"/>
      <c r="JOI21" s="99"/>
      <c r="JOJ21" s="99"/>
      <c r="JOK21" s="99"/>
      <c r="JOL21" s="99"/>
      <c r="JOM21" s="99"/>
      <c r="JON21" s="99"/>
      <c r="JOO21" s="99"/>
      <c r="JOP21" s="99"/>
      <c r="JOQ21" s="99"/>
      <c r="JOR21" s="99"/>
      <c r="JOS21" s="99"/>
      <c r="JOT21" s="99"/>
      <c r="JOU21" s="99"/>
      <c r="JOV21" s="99"/>
      <c r="JOW21" s="99"/>
      <c r="JOX21" s="99"/>
      <c r="JOY21" s="99"/>
      <c r="JOZ21" s="99"/>
      <c r="JPA21" s="99"/>
      <c r="JPB21" s="99"/>
      <c r="JPC21" s="99"/>
      <c r="JPD21" s="99"/>
      <c r="JPE21" s="99"/>
      <c r="JPF21" s="99"/>
      <c r="JPG21" s="99"/>
      <c r="JPH21" s="99"/>
      <c r="JPI21" s="99"/>
      <c r="JPJ21" s="99"/>
      <c r="JPK21" s="99"/>
      <c r="JPL21" s="99"/>
      <c r="JPM21" s="99"/>
      <c r="JPN21" s="99"/>
      <c r="JPO21" s="99"/>
      <c r="JPP21" s="99"/>
      <c r="JPQ21" s="99"/>
      <c r="JPR21" s="99"/>
      <c r="JPS21" s="99"/>
      <c r="JPT21" s="99"/>
      <c r="JPU21" s="99"/>
      <c r="JPV21" s="99"/>
      <c r="JPW21" s="99"/>
      <c r="JPX21" s="99"/>
      <c r="JPY21" s="99"/>
      <c r="JPZ21" s="99"/>
      <c r="JQA21" s="99"/>
      <c r="JQB21" s="99"/>
      <c r="JQC21" s="99"/>
      <c r="JQD21" s="99"/>
      <c r="JQE21" s="99"/>
      <c r="JQF21" s="99"/>
      <c r="JQG21" s="99"/>
      <c r="JQH21" s="99"/>
      <c r="JQI21" s="99"/>
      <c r="JQJ21" s="99"/>
      <c r="JQK21" s="99"/>
      <c r="JQL21" s="99"/>
      <c r="JQM21" s="99"/>
      <c r="JQN21" s="99"/>
      <c r="JQO21" s="99"/>
      <c r="JQP21" s="99"/>
      <c r="JQQ21" s="99"/>
      <c r="JQR21" s="99"/>
      <c r="JQS21" s="99"/>
      <c r="JQT21" s="99"/>
      <c r="JQU21" s="99"/>
      <c r="JQV21" s="99"/>
      <c r="JQW21" s="99"/>
      <c r="JQX21" s="99"/>
      <c r="JQY21" s="99"/>
      <c r="JQZ21" s="99"/>
      <c r="JRA21" s="99"/>
      <c r="JRB21" s="99"/>
      <c r="JRC21" s="99"/>
      <c r="JRD21" s="99"/>
      <c r="JRE21" s="99"/>
      <c r="JRF21" s="99"/>
      <c r="JRG21" s="99"/>
      <c r="JRH21" s="99"/>
      <c r="JRI21" s="99"/>
      <c r="JRJ21" s="99"/>
      <c r="JRK21" s="99"/>
      <c r="JRL21" s="99"/>
      <c r="JRM21" s="99"/>
      <c r="JRN21" s="99"/>
      <c r="JRO21" s="99"/>
      <c r="JRP21" s="99"/>
      <c r="JRQ21" s="99"/>
      <c r="JRR21" s="99"/>
      <c r="JRS21" s="99"/>
      <c r="JRT21" s="99"/>
      <c r="JRU21" s="99"/>
      <c r="JRV21" s="99"/>
      <c r="JRW21" s="99"/>
      <c r="JRX21" s="99"/>
      <c r="JRY21" s="99"/>
      <c r="JRZ21" s="99"/>
      <c r="JSA21" s="99"/>
      <c r="JSB21" s="99"/>
      <c r="JSC21" s="99"/>
      <c r="JSD21" s="99"/>
      <c r="JSE21" s="99"/>
      <c r="JSF21" s="99"/>
      <c r="JSG21" s="99"/>
      <c r="JSH21" s="99"/>
      <c r="JSI21" s="99"/>
      <c r="JSJ21" s="99"/>
      <c r="JSK21" s="99"/>
      <c r="JSL21" s="99"/>
      <c r="JSM21" s="99"/>
      <c r="JSN21" s="99"/>
      <c r="JSO21" s="99"/>
      <c r="JSP21" s="99"/>
      <c r="JSQ21" s="99"/>
      <c r="JSR21" s="99"/>
      <c r="JSS21" s="99"/>
      <c r="JST21" s="99"/>
      <c r="JSU21" s="99"/>
      <c r="JSV21" s="99"/>
      <c r="JSW21" s="99"/>
      <c r="JSX21" s="99"/>
      <c r="JSY21" s="99"/>
      <c r="JSZ21" s="99"/>
      <c r="JTA21" s="99"/>
      <c r="JTB21" s="99"/>
      <c r="JTC21" s="99"/>
      <c r="JTD21" s="99"/>
      <c r="JTE21" s="99"/>
      <c r="JTF21" s="99"/>
      <c r="JTG21" s="99"/>
      <c r="JTH21" s="99"/>
      <c r="JTI21" s="99"/>
      <c r="JTJ21" s="99"/>
      <c r="JTK21" s="99"/>
      <c r="JTL21" s="99"/>
      <c r="JTM21" s="99"/>
      <c r="JTN21" s="99"/>
      <c r="JTO21" s="99"/>
      <c r="JTP21" s="99"/>
      <c r="JTQ21" s="99"/>
      <c r="JTR21" s="99"/>
      <c r="JTS21" s="99"/>
      <c r="JTT21" s="99"/>
      <c r="JTU21" s="99"/>
      <c r="JTV21" s="99"/>
      <c r="JTW21" s="99"/>
      <c r="JTX21" s="99"/>
      <c r="JTY21" s="99"/>
      <c r="JTZ21" s="99"/>
      <c r="JUA21" s="99"/>
      <c r="JUB21" s="99"/>
      <c r="JUC21" s="99"/>
      <c r="JUD21" s="99"/>
      <c r="JUE21" s="99"/>
      <c r="JUF21" s="99"/>
      <c r="JUG21" s="99"/>
      <c r="JUH21" s="99"/>
      <c r="JUI21" s="99"/>
      <c r="JUJ21" s="99"/>
      <c r="JUK21" s="99"/>
      <c r="JUL21" s="99"/>
      <c r="JUM21" s="99"/>
      <c r="JUN21" s="99"/>
      <c r="JUO21" s="99"/>
      <c r="JUP21" s="99"/>
      <c r="JUQ21" s="99"/>
      <c r="JUR21" s="99"/>
      <c r="JUS21" s="99"/>
      <c r="JUT21" s="99"/>
      <c r="JUU21" s="99"/>
      <c r="JUV21" s="99"/>
      <c r="JUW21" s="99"/>
      <c r="JUX21" s="99"/>
      <c r="JUY21" s="99"/>
      <c r="JUZ21" s="99"/>
      <c r="JVA21" s="99"/>
      <c r="JVB21" s="99"/>
      <c r="JVC21" s="99"/>
      <c r="JVD21" s="99"/>
      <c r="JVE21" s="99"/>
      <c r="JVF21" s="99"/>
      <c r="JVG21" s="99"/>
      <c r="JVH21" s="99"/>
      <c r="JVI21" s="99"/>
      <c r="JVJ21" s="99"/>
      <c r="JVK21" s="99"/>
      <c r="JVL21" s="99"/>
      <c r="JVM21" s="99"/>
      <c r="JVN21" s="99"/>
      <c r="JVO21" s="99"/>
      <c r="JVP21" s="99"/>
      <c r="JVQ21" s="99"/>
      <c r="JVR21" s="99"/>
      <c r="JVS21" s="99"/>
      <c r="JVT21" s="99"/>
      <c r="JVU21" s="99"/>
      <c r="JVV21" s="99"/>
      <c r="JVW21" s="99"/>
      <c r="JVX21" s="99"/>
      <c r="JVY21" s="99"/>
      <c r="JVZ21" s="99"/>
      <c r="JWA21" s="99"/>
      <c r="JWB21" s="99"/>
      <c r="JWC21" s="99"/>
      <c r="JWD21" s="99"/>
      <c r="JWE21" s="99"/>
      <c r="JWF21" s="99"/>
      <c r="JWG21" s="99"/>
      <c r="JWH21" s="99"/>
      <c r="JWI21" s="99"/>
      <c r="JWJ21" s="99"/>
      <c r="JWK21" s="99"/>
      <c r="JWL21" s="99"/>
      <c r="JWM21" s="99"/>
      <c r="JWN21" s="99"/>
      <c r="JWO21" s="99"/>
      <c r="JWP21" s="99"/>
      <c r="JWQ21" s="99"/>
      <c r="JWR21" s="99"/>
      <c r="JWS21" s="99"/>
      <c r="JWT21" s="99"/>
      <c r="JWU21" s="99"/>
      <c r="JWV21" s="99"/>
      <c r="JWW21" s="99"/>
      <c r="JWX21" s="99"/>
      <c r="JWY21" s="99"/>
      <c r="JWZ21" s="99"/>
      <c r="JXA21" s="99"/>
      <c r="JXB21" s="99"/>
      <c r="JXC21" s="99"/>
      <c r="JXD21" s="99"/>
      <c r="JXE21" s="99"/>
      <c r="JXF21" s="99"/>
      <c r="JXG21" s="99"/>
      <c r="JXH21" s="99"/>
      <c r="JXI21" s="99"/>
      <c r="JXJ21" s="99"/>
      <c r="JXK21" s="99"/>
      <c r="JXL21" s="99"/>
      <c r="JXM21" s="99"/>
      <c r="JXN21" s="99"/>
      <c r="JXO21" s="99"/>
      <c r="JXP21" s="99"/>
      <c r="JXQ21" s="99"/>
      <c r="JXR21" s="99"/>
      <c r="JXS21" s="99"/>
      <c r="JXT21" s="99"/>
      <c r="JXU21" s="99"/>
      <c r="JXV21" s="99"/>
      <c r="JXW21" s="99"/>
      <c r="JXX21" s="99"/>
      <c r="JXY21" s="99"/>
      <c r="JXZ21" s="99"/>
      <c r="JYA21" s="99"/>
      <c r="JYB21" s="99"/>
      <c r="JYC21" s="99"/>
      <c r="JYD21" s="99"/>
      <c r="JYE21" s="99"/>
      <c r="JYF21" s="99"/>
      <c r="JYG21" s="99"/>
      <c r="JYH21" s="99"/>
      <c r="JYI21" s="99"/>
      <c r="JYJ21" s="99"/>
      <c r="JYK21" s="99"/>
      <c r="JYL21" s="99"/>
      <c r="JYM21" s="99"/>
      <c r="JYN21" s="99"/>
      <c r="JYO21" s="99"/>
      <c r="JYP21" s="99"/>
      <c r="JYQ21" s="99"/>
      <c r="JYR21" s="99"/>
      <c r="JYS21" s="99"/>
      <c r="JYT21" s="99"/>
      <c r="JYU21" s="99"/>
      <c r="JYV21" s="99"/>
      <c r="JYW21" s="99"/>
      <c r="JYX21" s="99"/>
      <c r="JYY21" s="99"/>
      <c r="JYZ21" s="99"/>
      <c r="JZA21" s="99"/>
      <c r="JZB21" s="99"/>
      <c r="JZC21" s="99"/>
      <c r="JZD21" s="99"/>
      <c r="JZE21" s="99"/>
      <c r="JZF21" s="99"/>
      <c r="JZG21" s="99"/>
      <c r="JZH21" s="99"/>
      <c r="JZI21" s="99"/>
      <c r="JZJ21" s="99"/>
      <c r="JZK21" s="99"/>
      <c r="JZL21" s="99"/>
      <c r="JZM21" s="99"/>
      <c r="JZN21" s="99"/>
      <c r="JZO21" s="99"/>
      <c r="JZP21" s="99"/>
      <c r="JZQ21" s="99"/>
      <c r="JZR21" s="99"/>
      <c r="JZS21" s="99"/>
      <c r="JZT21" s="99"/>
      <c r="JZU21" s="99"/>
      <c r="JZV21" s="99"/>
      <c r="JZW21" s="99"/>
      <c r="JZX21" s="99"/>
      <c r="JZY21" s="99"/>
      <c r="JZZ21" s="99"/>
      <c r="KAA21" s="99"/>
      <c r="KAB21" s="99"/>
      <c r="KAC21" s="99"/>
      <c r="KAD21" s="99"/>
      <c r="KAE21" s="99"/>
      <c r="KAF21" s="99"/>
      <c r="KAG21" s="99"/>
      <c r="KAH21" s="99"/>
      <c r="KAI21" s="99"/>
      <c r="KAJ21" s="99"/>
      <c r="KAK21" s="99"/>
      <c r="KAL21" s="99"/>
      <c r="KAM21" s="99"/>
      <c r="KAN21" s="99"/>
      <c r="KAO21" s="99"/>
      <c r="KAP21" s="99"/>
      <c r="KAQ21" s="99"/>
      <c r="KAR21" s="99"/>
      <c r="KAS21" s="99"/>
      <c r="KAT21" s="99"/>
      <c r="KAU21" s="99"/>
      <c r="KAV21" s="99"/>
      <c r="KAW21" s="99"/>
      <c r="KAX21" s="99"/>
      <c r="KAY21" s="99"/>
      <c r="KAZ21" s="99"/>
      <c r="KBA21" s="99"/>
      <c r="KBB21" s="99"/>
      <c r="KBC21" s="99"/>
      <c r="KBD21" s="99"/>
      <c r="KBE21" s="99"/>
      <c r="KBF21" s="99"/>
      <c r="KBG21" s="99"/>
      <c r="KBH21" s="99"/>
      <c r="KBI21" s="99"/>
      <c r="KBJ21" s="99"/>
      <c r="KBK21" s="99"/>
      <c r="KBL21" s="99"/>
      <c r="KBM21" s="99"/>
      <c r="KBN21" s="99"/>
      <c r="KBO21" s="99"/>
      <c r="KBP21" s="99"/>
      <c r="KBQ21" s="99"/>
      <c r="KBR21" s="99"/>
      <c r="KBS21" s="99"/>
      <c r="KBT21" s="99"/>
      <c r="KBU21" s="99"/>
      <c r="KBV21" s="99"/>
      <c r="KBW21" s="99"/>
      <c r="KBX21" s="99"/>
      <c r="KBY21" s="99"/>
      <c r="KBZ21" s="99"/>
      <c r="KCA21" s="99"/>
      <c r="KCB21" s="99"/>
      <c r="KCC21" s="99"/>
      <c r="KCD21" s="99"/>
      <c r="KCE21" s="99"/>
      <c r="KCF21" s="99"/>
      <c r="KCG21" s="99"/>
      <c r="KCH21" s="99"/>
      <c r="KCI21" s="99"/>
      <c r="KCJ21" s="99"/>
      <c r="KCK21" s="99"/>
      <c r="KCL21" s="99"/>
      <c r="KCM21" s="99"/>
      <c r="KCN21" s="99"/>
      <c r="KCO21" s="99"/>
      <c r="KCP21" s="99"/>
      <c r="KCQ21" s="99"/>
      <c r="KCR21" s="99"/>
      <c r="KCS21" s="99"/>
      <c r="KCT21" s="99"/>
      <c r="KCU21" s="99"/>
      <c r="KCV21" s="99"/>
      <c r="KCW21" s="99"/>
      <c r="KCX21" s="99"/>
      <c r="KCY21" s="99"/>
      <c r="KCZ21" s="99"/>
      <c r="KDA21" s="99"/>
      <c r="KDB21" s="99"/>
      <c r="KDC21" s="99"/>
      <c r="KDD21" s="99"/>
      <c r="KDE21" s="99"/>
      <c r="KDF21" s="99"/>
      <c r="KDG21" s="99"/>
      <c r="KDH21" s="99"/>
      <c r="KDI21" s="99"/>
      <c r="KDJ21" s="99"/>
      <c r="KDK21" s="99"/>
      <c r="KDL21" s="99"/>
      <c r="KDM21" s="99"/>
      <c r="KDN21" s="99"/>
      <c r="KDO21" s="99"/>
      <c r="KDP21" s="99"/>
      <c r="KDQ21" s="99"/>
      <c r="KDR21" s="99"/>
      <c r="KDS21" s="99"/>
      <c r="KDT21" s="99"/>
      <c r="KDU21" s="99"/>
      <c r="KDV21" s="99"/>
      <c r="KDW21" s="99"/>
      <c r="KDX21" s="99"/>
      <c r="KDY21" s="99"/>
      <c r="KDZ21" s="99"/>
      <c r="KEA21" s="99"/>
      <c r="KEB21" s="99"/>
      <c r="KEC21" s="99"/>
      <c r="KED21" s="99"/>
      <c r="KEE21" s="99"/>
      <c r="KEF21" s="99"/>
      <c r="KEG21" s="99"/>
      <c r="KEH21" s="99"/>
      <c r="KEI21" s="99"/>
      <c r="KEJ21" s="99"/>
      <c r="KEK21" s="99"/>
      <c r="KEL21" s="99"/>
      <c r="KEM21" s="99"/>
      <c r="KEN21" s="99"/>
      <c r="KEO21" s="99"/>
      <c r="KEP21" s="99"/>
      <c r="KEQ21" s="99"/>
      <c r="KER21" s="99"/>
      <c r="KES21" s="99"/>
      <c r="KET21" s="99"/>
      <c r="KEU21" s="99"/>
      <c r="KEV21" s="99"/>
      <c r="KEW21" s="99"/>
      <c r="KEX21" s="99"/>
      <c r="KEY21" s="99"/>
      <c r="KEZ21" s="99"/>
      <c r="KFA21" s="99"/>
      <c r="KFB21" s="99"/>
      <c r="KFC21" s="99"/>
      <c r="KFD21" s="99"/>
      <c r="KFE21" s="99"/>
      <c r="KFF21" s="99"/>
      <c r="KFG21" s="99"/>
      <c r="KFH21" s="99"/>
      <c r="KFI21" s="99"/>
      <c r="KFJ21" s="99"/>
      <c r="KFK21" s="99"/>
      <c r="KFL21" s="99"/>
      <c r="KFM21" s="99"/>
      <c r="KFN21" s="99"/>
      <c r="KFO21" s="99"/>
      <c r="KFP21" s="99"/>
      <c r="KFQ21" s="99"/>
      <c r="KFR21" s="99"/>
      <c r="KFS21" s="99"/>
      <c r="KFT21" s="99"/>
      <c r="KFU21" s="99"/>
      <c r="KFV21" s="99"/>
      <c r="KFW21" s="99"/>
      <c r="KFX21" s="99"/>
      <c r="KFY21" s="99"/>
      <c r="KFZ21" s="99"/>
      <c r="KGA21" s="99"/>
      <c r="KGB21" s="99"/>
      <c r="KGC21" s="99"/>
      <c r="KGD21" s="99"/>
      <c r="KGE21" s="99"/>
      <c r="KGF21" s="99"/>
      <c r="KGG21" s="99"/>
      <c r="KGH21" s="99"/>
      <c r="KGI21" s="99"/>
      <c r="KGJ21" s="99"/>
      <c r="KGK21" s="99"/>
      <c r="KGL21" s="99"/>
      <c r="KGM21" s="99"/>
      <c r="KGN21" s="99"/>
      <c r="KGO21" s="99"/>
      <c r="KGP21" s="99"/>
      <c r="KGQ21" s="99"/>
      <c r="KGR21" s="99"/>
      <c r="KGS21" s="99"/>
      <c r="KGT21" s="99"/>
      <c r="KGU21" s="99"/>
      <c r="KGV21" s="99"/>
      <c r="KGW21" s="99"/>
      <c r="KGX21" s="99"/>
      <c r="KGY21" s="99"/>
      <c r="KGZ21" s="99"/>
      <c r="KHA21" s="99"/>
      <c r="KHB21" s="99"/>
      <c r="KHC21" s="99"/>
      <c r="KHD21" s="99"/>
      <c r="KHE21" s="99"/>
      <c r="KHF21" s="99"/>
      <c r="KHG21" s="99"/>
      <c r="KHH21" s="99"/>
      <c r="KHI21" s="99"/>
      <c r="KHJ21" s="99"/>
      <c r="KHK21" s="99"/>
      <c r="KHL21" s="99"/>
      <c r="KHM21" s="99"/>
      <c r="KHN21" s="99"/>
      <c r="KHO21" s="99"/>
      <c r="KHP21" s="99"/>
      <c r="KHQ21" s="99"/>
      <c r="KHR21" s="99"/>
      <c r="KHS21" s="99"/>
      <c r="KHT21" s="99"/>
      <c r="KHU21" s="99"/>
      <c r="KHV21" s="99"/>
      <c r="KHW21" s="99"/>
      <c r="KHX21" s="99"/>
      <c r="KHY21" s="99"/>
      <c r="KHZ21" s="99"/>
      <c r="KIA21" s="99"/>
      <c r="KIB21" s="99"/>
      <c r="KIC21" s="99"/>
      <c r="KID21" s="99"/>
      <c r="KIE21" s="99"/>
      <c r="KIF21" s="99"/>
      <c r="KIG21" s="99"/>
      <c r="KIH21" s="99"/>
      <c r="KII21" s="99"/>
      <c r="KIJ21" s="99"/>
      <c r="KIK21" s="99"/>
      <c r="KIL21" s="99"/>
      <c r="KIM21" s="99"/>
      <c r="KIN21" s="99"/>
      <c r="KIO21" s="99"/>
      <c r="KIP21" s="99"/>
      <c r="KIQ21" s="99"/>
      <c r="KIR21" s="99"/>
      <c r="KIS21" s="99"/>
      <c r="KIT21" s="99"/>
      <c r="KIU21" s="99"/>
      <c r="KIV21" s="99"/>
      <c r="KIW21" s="99"/>
      <c r="KIX21" s="99"/>
      <c r="KIY21" s="99"/>
      <c r="KIZ21" s="99"/>
      <c r="KJA21" s="99"/>
      <c r="KJB21" s="99"/>
      <c r="KJC21" s="99"/>
      <c r="KJD21" s="99"/>
      <c r="KJE21" s="99"/>
      <c r="KJF21" s="99"/>
      <c r="KJG21" s="99"/>
      <c r="KJH21" s="99"/>
      <c r="KJI21" s="99"/>
      <c r="KJJ21" s="99"/>
      <c r="KJK21" s="99"/>
      <c r="KJL21" s="99"/>
      <c r="KJM21" s="99"/>
      <c r="KJN21" s="99"/>
      <c r="KJO21" s="99"/>
      <c r="KJP21" s="99"/>
      <c r="KJQ21" s="99"/>
      <c r="KJR21" s="99"/>
      <c r="KJS21" s="99"/>
      <c r="KJT21" s="99"/>
      <c r="KJU21" s="99"/>
      <c r="KJV21" s="99"/>
      <c r="KJW21" s="99"/>
      <c r="KJX21" s="99"/>
      <c r="KJY21" s="99"/>
      <c r="KJZ21" s="99"/>
      <c r="KKA21" s="99"/>
      <c r="KKB21" s="99"/>
      <c r="KKC21" s="99"/>
      <c r="KKD21" s="99"/>
      <c r="KKE21" s="99"/>
      <c r="KKF21" s="99"/>
      <c r="KKG21" s="99"/>
      <c r="KKH21" s="99"/>
      <c r="KKI21" s="99"/>
      <c r="KKJ21" s="99"/>
      <c r="KKK21" s="99"/>
      <c r="KKL21" s="99"/>
      <c r="KKM21" s="99"/>
      <c r="KKN21" s="99"/>
      <c r="KKO21" s="99"/>
      <c r="KKP21" s="99"/>
      <c r="KKQ21" s="99"/>
      <c r="KKR21" s="99"/>
      <c r="KKS21" s="99"/>
      <c r="KKT21" s="99"/>
      <c r="KKU21" s="99"/>
      <c r="KKV21" s="99"/>
      <c r="KKW21" s="99"/>
      <c r="KKX21" s="99"/>
      <c r="KKY21" s="99"/>
      <c r="KKZ21" s="99"/>
      <c r="KLA21" s="99"/>
      <c r="KLB21" s="99"/>
      <c r="KLC21" s="99"/>
      <c r="KLD21" s="99"/>
      <c r="KLE21" s="99"/>
      <c r="KLF21" s="99"/>
      <c r="KLG21" s="99"/>
      <c r="KLH21" s="99"/>
      <c r="KLI21" s="99"/>
      <c r="KLJ21" s="99"/>
      <c r="KLK21" s="99"/>
      <c r="KLL21" s="99"/>
      <c r="KLM21" s="99"/>
      <c r="KLN21" s="99"/>
      <c r="KLO21" s="99"/>
      <c r="KLP21" s="99"/>
      <c r="KLQ21" s="99"/>
      <c r="KLR21" s="99"/>
      <c r="KLS21" s="99"/>
      <c r="KLT21" s="99"/>
      <c r="KLU21" s="99"/>
      <c r="KLV21" s="99"/>
      <c r="KLW21" s="99"/>
      <c r="KLX21" s="99"/>
      <c r="KLY21" s="99"/>
      <c r="KLZ21" s="99"/>
      <c r="KMA21" s="99"/>
      <c r="KMB21" s="99"/>
      <c r="KMC21" s="99"/>
      <c r="KMD21" s="99"/>
      <c r="KME21" s="99"/>
      <c r="KMF21" s="99"/>
      <c r="KMG21" s="99"/>
      <c r="KMH21" s="99"/>
      <c r="KMI21" s="99"/>
      <c r="KMJ21" s="99"/>
      <c r="KMK21" s="99"/>
      <c r="KML21" s="99"/>
      <c r="KMM21" s="99"/>
      <c r="KMN21" s="99"/>
      <c r="KMO21" s="99"/>
      <c r="KMP21" s="99"/>
      <c r="KMQ21" s="99"/>
      <c r="KMR21" s="99"/>
      <c r="KMS21" s="99"/>
      <c r="KMT21" s="99"/>
      <c r="KMU21" s="99"/>
      <c r="KMV21" s="99"/>
      <c r="KMW21" s="99"/>
      <c r="KMX21" s="99"/>
      <c r="KMY21" s="99"/>
      <c r="KMZ21" s="99"/>
      <c r="KNA21" s="99"/>
      <c r="KNB21" s="99"/>
      <c r="KNC21" s="99"/>
      <c r="KND21" s="99"/>
      <c r="KNE21" s="99"/>
      <c r="KNF21" s="99"/>
      <c r="KNG21" s="99"/>
      <c r="KNH21" s="99"/>
      <c r="KNI21" s="99"/>
      <c r="KNJ21" s="99"/>
      <c r="KNK21" s="99"/>
      <c r="KNL21" s="99"/>
      <c r="KNM21" s="99"/>
      <c r="KNN21" s="99"/>
      <c r="KNO21" s="99"/>
      <c r="KNP21" s="99"/>
      <c r="KNQ21" s="99"/>
      <c r="KNR21" s="99"/>
      <c r="KNS21" s="99"/>
      <c r="KNT21" s="99"/>
      <c r="KNU21" s="99"/>
      <c r="KNV21" s="99"/>
      <c r="KNW21" s="99"/>
      <c r="KNX21" s="99"/>
      <c r="KNY21" s="99"/>
      <c r="KNZ21" s="99"/>
      <c r="KOA21" s="99"/>
      <c r="KOB21" s="99"/>
      <c r="KOC21" s="99"/>
      <c r="KOD21" s="99"/>
      <c r="KOE21" s="99"/>
      <c r="KOF21" s="99"/>
      <c r="KOG21" s="99"/>
      <c r="KOH21" s="99"/>
      <c r="KOI21" s="99"/>
      <c r="KOJ21" s="99"/>
      <c r="KOK21" s="99"/>
      <c r="KOL21" s="99"/>
      <c r="KOM21" s="99"/>
      <c r="KON21" s="99"/>
      <c r="KOO21" s="99"/>
      <c r="KOP21" s="99"/>
      <c r="KOQ21" s="99"/>
      <c r="KOR21" s="99"/>
      <c r="KOS21" s="99"/>
      <c r="KOT21" s="99"/>
      <c r="KOU21" s="99"/>
      <c r="KOV21" s="99"/>
      <c r="KOW21" s="99"/>
      <c r="KOX21" s="99"/>
      <c r="KOY21" s="99"/>
      <c r="KOZ21" s="99"/>
      <c r="KPA21" s="99"/>
      <c r="KPB21" s="99"/>
      <c r="KPC21" s="99"/>
      <c r="KPD21" s="99"/>
      <c r="KPE21" s="99"/>
      <c r="KPF21" s="99"/>
      <c r="KPG21" s="99"/>
      <c r="KPH21" s="99"/>
      <c r="KPI21" s="99"/>
      <c r="KPJ21" s="99"/>
      <c r="KPK21" s="99"/>
      <c r="KPL21" s="99"/>
      <c r="KPM21" s="99"/>
      <c r="KPN21" s="99"/>
      <c r="KPO21" s="99"/>
      <c r="KPP21" s="99"/>
      <c r="KPQ21" s="99"/>
      <c r="KPR21" s="99"/>
      <c r="KPS21" s="99"/>
      <c r="KPT21" s="99"/>
      <c r="KPU21" s="99"/>
      <c r="KPV21" s="99"/>
      <c r="KPW21" s="99"/>
      <c r="KPX21" s="99"/>
      <c r="KPY21" s="99"/>
      <c r="KPZ21" s="99"/>
      <c r="KQA21" s="99"/>
      <c r="KQB21" s="99"/>
      <c r="KQC21" s="99"/>
      <c r="KQD21" s="99"/>
      <c r="KQE21" s="99"/>
      <c r="KQF21" s="99"/>
      <c r="KQG21" s="99"/>
      <c r="KQH21" s="99"/>
      <c r="KQI21" s="99"/>
      <c r="KQJ21" s="99"/>
      <c r="KQK21" s="99"/>
      <c r="KQL21" s="99"/>
      <c r="KQM21" s="99"/>
      <c r="KQN21" s="99"/>
      <c r="KQO21" s="99"/>
      <c r="KQP21" s="99"/>
      <c r="KQQ21" s="99"/>
      <c r="KQR21" s="99"/>
      <c r="KQS21" s="99"/>
      <c r="KQT21" s="99"/>
      <c r="KQU21" s="99"/>
      <c r="KQV21" s="99"/>
      <c r="KQW21" s="99"/>
      <c r="KQX21" s="99"/>
      <c r="KQY21" s="99"/>
      <c r="KQZ21" s="99"/>
      <c r="KRA21" s="99"/>
      <c r="KRB21" s="99"/>
      <c r="KRC21" s="99"/>
      <c r="KRD21" s="99"/>
      <c r="KRE21" s="99"/>
      <c r="KRF21" s="99"/>
      <c r="KRG21" s="99"/>
      <c r="KRH21" s="99"/>
      <c r="KRI21" s="99"/>
      <c r="KRJ21" s="99"/>
      <c r="KRK21" s="99"/>
      <c r="KRL21" s="99"/>
      <c r="KRM21" s="99"/>
      <c r="KRN21" s="99"/>
      <c r="KRO21" s="99"/>
      <c r="KRP21" s="99"/>
      <c r="KRQ21" s="99"/>
      <c r="KRR21" s="99"/>
      <c r="KRS21" s="99"/>
      <c r="KRT21" s="99"/>
      <c r="KRU21" s="99"/>
      <c r="KRV21" s="99"/>
      <c r="KRW21" s="99"/>
      <c r="KRX21" s="99"/>
      <c r="KRY21" s="99"/>
      <c r="KRZ21" s="99"/>
      <c r="KSA21" s="99"/>
      <c r="KSB21" s="99"/>
      <c r="KSC21" s="99"/>
      <c r="KSD21" s="99"/>
      <c r="KSE21" s="99"/>
      <c r="KSF21" s="99"/>
      <c r="KSG21" s="99"/>
      <c r="KSH21" s="99"/>
      <c r="KSI21" s="99"/>
      <c r="KSJ21" s="99"/>
      <c r="KSK21" s="99"/>
      <c r="KSL21" s="99"/>
      <c r="KSM21" s="99"/>
      <c r="KSN21" s="99"/>
      <c r="KSO21" s="99"/>
      <c r="KSP21" s="99"/>
      <c r="KSQ21" s="99"/>
      <c r="KSR21" s="99"/>
      <c r="KSS21" s="99"/>
      <c r="KST21" s="99"/>
      <c r="KSU21" s="99"/>
      <c r="KSV21" s="99"/>
      <c r="KSW21" s="99"/>
      <c r="KSX21" s="99"/>
      <c r="KSY21" s="99"/>
      <c r="KSZ21" s="99"/>
      <c r="KTA21" s="99"/>
      <c r="KTB21" s="99"/>
      <c r="KTC21" s="99"/>
      <c r="KTD21" s="99"/>
      <c r="KTE21" s="99"/>
      <c r="KTF21" s="99"/>
      <c r="KTG21" s="99"/>
      <c r="KTH21" s="99"/>
      <c r="KTI21" s="99"/>
      <c r="KTJ21" s="99"/>
      <c r="KTK21" s="99"/>
      <c r="KTL21" s="99"/>
      <c r="KTM21" s="99"/>
      <c r="KTN21" s="99"/>
      <c r="KTO21" s="99"/>
      <c r="KTP21" s="99"/>
      <c r="KTQ21" s="99"/>
      <c r="KTR21" s="99"/>
      <c r="KTS21" s="99"/>
      <c r="KTT21" s="99"/>
      <c r="KTU21" s="99"/>
      <c r="KTV21" s="99"/>
      <c r="KTW21" s="99"/>
      <c r="KTX21" s="99"/>
      <c r="KTY21" s="99"/>
      <c r="KTZ21" s="99"/>
      <c r="KUA21" s="99"/>
      <c r="KUB21" s="99"/>
      <c r="KUC21" s="99"/>
      <c r="KUD21" s="99"/>
      <c r="KUE21" s="99"/>
      <c r="KUF21" s="99"/>
      <c r="KUG21" s="99"/>
      <c r="KUH21" s="99"/>
      <c r="KUI21" s="99"/>
      <c r="KUJ21" s="99"/>
      <c r="KUK21" s="99"/>
      <c r="KUL21" s="99"/>
      <c r="KUM21" s="99"/>
      <c r="KUN21" s="99"/>
      <c r="KUO21" s="99"/>
      <c r="KUP21" s="99"/>
      <c r="KUQ21" s="99"/>
      <c r="KUR21" s="99"/>
      <c r="KUS21" s="99"/>
      <c r="KUT21" s="99"/>
      <c r="KUU21" s="99"/>
      <c r="KUV21" s="99"/>
      <c r="KUW21" s="99"/>
      <c r="KUX21" s="99"/>
      <c r="KUY21" s="99"/>
      <c r="KUZ21" s="99"/>
      <c r="KVA21" s="99"/>
      <c r="KVB21" s="99"/>
      <c r="KVC21" s="99"/>
      <c r="KVD21" s="99"/>
      <c r="KVE21" s="99"/>
      <c r="KVF21" s="99"/>
      <c r="KVG21" s="99"/>
      <c r="KVH21" s="99"/>
      <c r="KVI21" s="99"/>
      <c r="KVJ21" s="99"/>
      <c r="KVK21" s="99"/>
      <c r="KVL21" s="99"/>
      <c r="KVM21" s="99"/>
      <c r="KVN21" s="99"/>
      <c r="KVO21" s="99"/>
      <c r="KVP21" s="99"/>
      <c r="KVQ21" s="99"/>
      <c r="KVR21" s="99"/>
      <c r="KVS21" s="99"/>
      <c r="KVT21" s="99"/>
      <c r="KVU21" s="99"/>
      <c r="KVV21" s="99"/>
      <c r="KVW21" s="99"/>
      <c r="KVX21" s="99"/>
      <c r="KVY21" s="99"/>
      <c r="KVZ21" s="99"/>
      <c r="KWA21" s="99"/>
      <c r="KWB21" s="99"/>
      <c r="KWC21" s="99"/>
      <c r="KWD21" s="99"/>
      <c r="KWE21" s="99"/>
      <c r="KWF21" s="99"/>
      <c r="KWG21" s="99"/>
      <c r="KWH21" s="99"/>
      <c r="KWI21" s="99"/>
      <c r="KWJ21" s="99"/>
      <c r="KWK21" s="99"/>
      <c r="KWL21" s="99"/>
      <c r="KWM21" s="99"/>
      <c r="KWN21" s="99"/>
      <c r="KWO21" s="99"/>
      <c r="KWP21" s="99"/>
      <c r="KWQ21" s="99"/>
      <c r="KWR21" s="99"/>
      <c r="KWS21" s="99"/>
      <c r="KWT21" s="99"/>
      <c r="KWU21" s="99"/>
      <c r="KWV21" s="99"/>
      <c r="KWW21" s="99"/>
      <c r="KWX21" s="99"/>
      <c r="KWY21" s="99"/>
      <c r="KWZ21" s="99"/>
      <c r="KXA21" s="99"/>
      <c r="KXB21" s="99"/>
      <c r="KXC21" s="99"/>
      <c r="KXD21" s="99"/>
      <c r="KXE21" s="99"/>
      <c r="KXF21" s="99"/>
      <c r="KXG21" s="99"/>
      <c r="KXH21" s="99"/>
      <c r="KXI21" s="99"/>
      <c r="KXJ21" s="99"/>
      <c r="KXK21" s="99"/>
      <c r="KXL21" s="99"/>
      <c r="KXM21" s="99"/>
      <c r="KXN21" s="99"/>
      <c r="KXO21" s="99"/>
      <c r="KXP21" s="99"/>
      <c r="KXQ21" s="99"/>
      <c r="KXR21" s="99"/>
      <c r="KXS21" s="99"/>
      <c r="KXT21" s="99"/>
      <c r="KXU21" s="99"/>
      <c r="KXV21" s="99"/>
      <c r="KXW21" s="99"/>
      <c r="KXX21" s="99"/>
      <c r="KXY21" s="99"/>
      <c r="KXZ21" s="99"/>
      <c r="KYA21" s="99"/>
      <c r="KYB21" s="99"/>
      <c r="KYC21" s="99"/>
      <c r="KYD21" s="99"/>
      <c r="KYE21" s="99"/>
      <c r="KYF21" s="99"/>
      <c r="KYG21" s="99"/>
      <c r="KYH21" s="99"/>
      <c r="KYI21" s="99"/>
      <c r="KYJ21" s="99"/>
      <c r="KYK21" s="99"/>
      <c r="KYL21" s="99"/>
      <c r="KYM21" s="99"/>
      <c r="KYN21" s="99"/>
      <c r="KYO21" s="99"/>
      <c r="KYP21" s="99"/>
      <c r="KYQ21" s="99"/>
      <c r="KYR21" s="99"/>
      <c r="KYS21" s="99"/>
      <c r="KYT21" s="99"/>
      <c r="KYU21" s="99"/>
      <c r="KYV21" s="99"/>
      <c r="KYW21" s="99"/>
      <c r="KYX21" s="99"/>
      <c r="KYY21" s="99"/>
      <c r="KYZ21" s="99"/>
      <c r="KZA21" s="99"/>
      <c r="KZB21" s="99"/>
      <c r="KZC21" s="99"/>
      <c r="KZD21" s="99"/>
      <c r="KZE21" s="99"/>
      <c r="KZF21" s="99"/>
      <c r="KZG21" s="99"/>
      <c r="KZH21" s="99"/>
      <c r="KZI21" s="99"/>
      <c r="KZJ21" s="99"/>
      <c r="KZK21" s="99"/>
      <c r="KZL21" s="99"/>
      <c r="KZM21" s="99"/>
      <c r="KZN21" s="99"/>
      <c r="KZO21" s="99"/>
      <c r="KZP21" s="99"/>
      <c r="KZQ21" s="99"/>
      <c r="KZR21" s="99"/>
      <c r="KZS21" s="99"/>
      <c r="KZT21" s="99"/>
      <c r="KZU21" s="99"/>
      <c r="KZV21" s="99"/>
      <c r="KZW21" s="99"/>
      <c r="KZX21" s="99"/>
      <c r="KZY21" s="99"/>
      <c r="KZZ21" s="99"/>
      <c r="LAA21" s="99"/>
      <c r="LAB21" s="99"/>
      <c r="LAC21" s="99"/>
      <c r="LAD21" s="99"/>
      <c r="LAE21" s="99"/>
      <c r="LAF21" s="99"/>
      <c r="LAG21" s="99"/>
      <c r="LAH21" s="99"/>
      <c r="LAI21" s="99"/>
      <c r="LAJ21" s="99"/>
      <c r="LAK21" s="99"/>
      <c r="LAL21" s="99"/>
      <c r="LAM21" s="99"/>
      <c r="LAN21" s="99"/>
      <c r="LAO21" s="99"/>
      <c r="LAP21" s="99"/>
      <c r="LAQ21" s="99"/>
      <c r="LAR21" s="99"/>
      <c r="LAS21" s="99"/>
      <c r="LAT21" s="99"/>
      <c r="LAU21" s="99"/>
      <c r="LAV21" s="99"/>
      <c r="LAW21" s="99"/>
      <c r="LAX21" s="99"/>
      <c r="LAY21" s="99"/>
      <c r="LAZ21" s="99"/>
      <c r="LBA21" s="99"/>
      <c r="LBB21" s="99"/>
      <c r="LBC21" s="99"/>
      <c r="LBD21" s="99"/>
      <c r="LBE21" s="99"/>
      <c r="LBF21" s="99"/>
      <c r="LBG21" s="99"/>
      <c r="LBH21" s="99"/>
      <c r="LBI21" s="99"/>
      <c r="LBJ21" s="99"/>
      <c r="LBK21" s="99"/>
      <c r="LBL21" s="99"/>
      <c r="LBM21" s="99"/>
      <c r="LBN21" s="99"/>
      <c r="LBO21" s="99"/>
      <c r="LBP21" s="99"/>
      <c r="LBQ21" s="99"/>
      <c r="LBR21" s="99"/>
      <c r="LBS21" s="99"/>
      <c r="LBT21" s="99"/>
      <c r="LBU21" s="99"/>
      <c r="LBV21" s="99"/>
      <c r="LBW21" s="99"/>
      <c r="LBX21" s="99"/>
      <c r="LBY21" s="99"/>
      <c r="LBZ21" s="99"/>
      <c r="LCA21" s="99"/>
      <c r="LCB21" s="99"/>
      <c r="LCC21" s="99"/>
      <c r="LCD21" s="99"/>
      <c r="LCE21" s="99"/>
      <c r="LCF21" s="99"/>
      <c r="LCG21" s="99"/>
      <c r="LCH21" s="99"/>
      <c r="LCI21" s="99"/>
      <c r="LCJ21" s="99"/>
      <c r="LCK21" s="99"/>
      <c r="LCL21" s="99"/>
      <c r="LCM21" s="99"/>
      <c r="LCN21" s="99"/>
      <c r="LCO21" s="99"/>
      <c r="LCP21" s="99"/>
      <c r="LCQ21" s="99"/>
      <c r="LCR21" s="99"/>
      <c r="LCS21" s="99"/>
      <c r="LCT21" s="99"/>
      <c r="LCU21" s="99"/>
      <c r="LCV21" s="99"/>
      <c r="LCW21" s="99"/>
      <c r="LCX21" s="99"/>
      <c r="LCY21" s="99"/>
      <c r="LCZ21" s="99"/>
      <c r="LDA21" s="99"/>
      <c r="LDB21" s="99"/>
      <c r="LDC21" s="99"/>
      <c r="LDD21" s="99"/>
      <c r="LDE21" s="99"/>
      <c r="LDF21" s="99"/>
      <c r="LDG21" s="99"/>
      <c r="LDH21" s="99"/>
      <c r="LDI21" s="99"/>
      <c r="LDJ21" s="99"/>
      <c r="LDK21" s="99"/>
      <c r="LDL21" s="99"/>
      <c r="LDM21" s="99"/>
      <c r="LDN21" s="99"/>
      <c r="LDO21" s="99"/>
      <c r="LDP21" s="99"/>
      <c r="LDQ21" s="99"/>
      <c r="LDR21" s="99"/>
      <c r="LDS21" s="99"/>
      <c r="LDT21" s="99"/>
      <c r="LDU21" s="99"/>
      <c r="LDV21" s="99"/>
      <c r="LDW21" s="99"/>
      <c r="LDX21" s="99"/>
      <c r="LDY21" s="99"/>
      <c r="LDZ21" s="99"/>
      <c r="LEA21" s="99"/>
      <c r="LEB21" s="99"/>
      <c r="LEC21" s="99"/>
      <c r="LED21" s="99"/>
      <c r="LEE21" s="99"/>
      <c r="LEF21" s="99"/>
      <c r="LEG21" s="99"/>
      <c r="LEH21" s="99"/>
      <c r="LEI21" s="99"/>
      <c r="LEJ21" s="99"/>
      <c r="LEK21" s="99"/>
      <c r="LEL21" s="99"/>
      <c r="LEM21" s="99"/>
      <c r="LEN21" s="99"/>
      <c r="LEO21" s="99"/>
      <c r="LEP21" s="99"/>
      <c r="LEQ21" s="99"/>
      <c r="LER21" s="99"/>
      <c r="LES21" s="99"/>
      <c r="LET21" s="99"/>
      <c r="LEU21" s="99"/>
      <c r="LEV21" s="99"/>
      <c r="LEW21" s="99"/>
      <c r="LEX21" s="99"/>
      <c r="LEY21" s="99"/>
      <c r="LEZ21" s="99"/>
      <c r="LFA21" s="99"/>
      <c r="LFB21" s="99"/>
      <c r="LFC21" s="99"/>
      <c r="LFD21" s="99"/>
      <c r="LFE21" s="99"/>
      <c r="LFF21" s="99"/>
      <c r="LFG21" s="99"/>
      <c r="LFH21" s="99"/>
      <c r="LFI21" s="99"/>
      <c r="LFJ21" s="99"/>
      <c r="LFK21" s="99"/>
      <c r="LFL21" s="99"/>
      <c r="LFM21" s="99"/>
      <c r="LFN21" s="99"/>
      <c r="LFO21" s="99"/>
      <c r="LFP21" s="99"/>
      <c r="LFQ21" s="99"/>
      <c r="LFR21" s="99"/>
      <c r="LFS21" s="99"/>
      <c r="LFT21" s="99"/>
      <c r="LFU21" s="99"/>
      <c r="LFV21" s="99"/>
      <c r="LFW21" s="99"/>
      <c r="LFX21" s="99"/>
      <c r="LFY21" s="99"/>
      <c r="LFZ21" s="99"/>
      <c r="LGA21" s="99"/>
      <c r="LGB21" s="99"/>
      <c r="LGC21" s="99"/>
      <c r="LGD21" s="99"/>
      <c r="LGE21" s="99"/>
      <c r="LGF21" s="99"/>
      <c r="LGG21" s="99"/>
      <c r="LGH21" s="99"/>
      <c r="LGI21" s="99"/>
      <c r="LGJ21" s="99"/>
      <c r="LGK21" s="99"/>
      <c r="LGL21" s="99"/>
      <c r="LGM21" s="99"/>
      <c r="LGN21" s="99"/>
      <c r="LGO21" s="99"/>
      <c r="LGP21" s="99"/>
      <c r="LGQ21" s="99"/>
      <c r="LGR21" s="99"/>
      <c r="LGS21" s="99"/>
      <c r="LGT21" s="99"/>
      <c r="LGU21" s="99"/>
      <c r="LGV21" s="99"/>
      <c r="LGW21" s="99"/>
      <c r="LGX21" s="99"/>
      <c r="LGY21" s="99"/>
      <c r="LGZ21" s="99"/>
      <c r="LHA21" s="99"/>
      <c r="LHB21" s="99"/>
      <c r="LHC21" s="99"/>
      <c r="LHD21" s="99"/>
      <c r="LHE21" s="99"/>
      <c r="LHF21" s="99"/>
      <c r="LHG21" s="99"/>
      <c r="LHH21" s="99"/>
      <c r="LHI21" s="99"/>
      <c r="LHJ21" s="99"/>
      <c r="LHK21" s="99"/>
      <c r="LHL21" s="99"/>
      <c r="LHM21" s="99"/>
      <c r="LHN21" s="99"/>
      <c r="LHO21" s="99"/>
      <c r="LHP21" s="99"/>
      <c r="LHQ21" s="99"/>
      <c r="LHR21" s="99"/>
      <c r="LHS21" s="99"/>
      <c r="LHT21" s="99"/>
      <c r="LHU21" s="99"/>
      <c r="LHV21" s="99"/>
      <c r="LHW21" s="99"/>
      <c r="LHX21" s="99"/>
      <c r="LHY21" s="99"/>
      <c r="LHZ21" s="99"/>
      <c r="LIA21" s="99"/>
      <c r="LIB21" s="99"/>
      <c r="LIC21" s="99"/>
      <c r="LID21" s="99"/>
      <c r="LIE21" s="99"/>
      <c r="LIF21" s="99"/>
      <c r="LIG21" s="99"/>
      <c r="LIH21" s="99"/>
      <c r="LII21" s="99"/>
      <c r="LIJ21" s="99"/>
      <c r="LIK21" s="99"/>
      <c r="LIL21" s="99"/>
      <c r="LIM21" s="99"/>
      <c r="LIN21" s="99"/>
      <c r="LIO21" s="99"/>
      <c r="LIP21" s="99"/>
      <c r="LIQ21" s="99"/>
      <c r="LIR21" s="99"/>
      <c r="LIS21" s="99"/>
      <c r="LIT21" s="99"/>
      <c r="LIU21" s="99"/>
      <c r="LIV21" s="99"/>
      <c r="LIW21" s="99"/>
      <c r="LIX21" s="99"/>
      <c r="LIY21" s="99"/>
      <c r="LIZ21" s="99"/>
      <c r="LJA21" s="99"/>
      <c r="LJB21" s="99"/>
      <c r="LJC21" s="99"/>
      <c r="LJD21" s="99"/>
      <c r="LJE21" s="99"/>
      <c r="LJF21" s="99"/>
      <c r="LJG21" s="99"/>
      <c r="LJH21" s="99"/>
      <c r="LJI21" s="99"/>
      <c r="LJJ21" s="99"/>
      <c r="LJK21" s="99"/>
      <c r="LJL21" s="99"/>
      <c r="LJM21" s="99"/>
      <c r="LJN21" s="99"/>
      <c r="LJO21" s="99"/>
      <c r="LJP21" s="99"/>
      <c r="LJQ21" s="99"/>
      <c r="LJR21" s="99"/>
      <c r="LJS21" s="99"/>
      <c r="LJT21" s="99"/>
      <c r="LJU21" s="99"/>
      <c r="LJV21" s="99"/>
      <c r="LJW21" s="99"/>
      <c r="LJX21" s="99"/>
      <c r="LJY21" s="99"/>
      <c r="LJZ21" s="99"/>
      <c r="LKA21" s="99"/>
      <c r="LKB21" s="99"/>
      <c r="LKC21" s="99"/>
      <c r="LKD21" s="99"/>
      <c r="LKE21" s="99"/>
      <c r="LKF21" s="99"/>
      <c r="LKG21" s="99"/>
      <c r="LKH21" s="99"/>
      <c r="LKI21" s="99"/>
      <c r="LKJ21" s="99"/>
      <c r="LKK21" s="99"/>
      <c r="LKL21" s="99"/>
      <c r="LKM21" s="99"/>
      <c r="LKN21" s="99"/>
      <c r="LKO21" s="99"/>
      <c r="LKP21" s="99"/>
      <c r="LKQ21" s="99"/>
      <c r="LKR21" s="99"/>
      <c r="LKS21" s="99"/>
      <c r="LKT21" s="99"/>
      <c r="LKU21" s="99"/>
      <c r="LKV21" s="99"/>
      <c r="LKW21" s="99"/>
      <c r="LKX21" s="99"/>
      <c r="LKY21" s="99"/>
      <c r="LKZ21" s="99"/>
      <c r="LLA21" s="99"/>
      <c r="LLB21" s="99"/>
      <c r="LLC21" s="99"/>
      <c r="LLD21" s="99"/>
      <c r="LLE21" s="99"/>
      <c r="LLF21" s="99"/>
      <c r="LLG21" s="99"/>
      <c r="LLH21" s="99"/>
      <c r="LLI21" s="99"/>
      <c r="LLJ21" s="99"/>
      <c r="LLK21" s="99"/>
      <c r="LLL21" s="99"/>
      <c r="LLM21" s="99"/>
      <c r="LLN21" s="99"/>
      <c r="LLO21" s="99"/>
      <c r="LLP21" s="99"/>
      <c r="LLQ21" s="99"/>
      <c r="LLR21" s="99"/>
      <c r="LLS21" s="99"/>
      <c r="LLT21" s="99"/>
      <c r="LLU21" s="99"/>
      <c r="LLV21" s="99"/>
      <c r="LLW21" s="99"/>
      <c r="LLX21" s="99"/>
      <c r="LLY21" s="99"/>
      <c r="LLZ21" s="99"/>
      <c r="LMA21" s="99"/>
      <c r="LMB21" s="99"/>
      <c r="LMC21" s="99"/>
      <c r="LMD21" s="99"/>
      <c r="LME21" s="99"/>
      <c r="LMF21" s="99"/>
      <c r="LMG21" s="99"/>
      <c r="LMH21" s="99"/>
      <c r="LMI21" s="99"/>
      <c r="LMJ21" s="99"/>
      <c r="LMK21" s="99"/>
      <c r="LML21" s="99"/>
      <c r="LMM21" s="99"/>
      <c r="LMN21" s="99"/>
      <c r="LMO21" s="99"/>
      <c r="LMP21" s="99"/>
      <c r="LMQ21" s="99"/>
      <c r="LMR21" s="99"/>
      <c r="LMS21" s="99"/>
      <c r="LMT21" s="99"/>
      <c r="LMU21" s="99"/>
      <c r="LMV21" s="99"/>
      <c r="LMW21" s="99"/>
      <c r="LMX21" s="99"/>
      <c r="LMY21" s="99"/>
      <c r="LMZ21" s="99"/>
      <c r="LNA21" s="99"/>
      <c r="LNB21" s="99"/>
      <c r="LNC21" s="99"/>
      <c r="LND21" s="99"/>
      <c r="LNE21" s="99"/>
      <c r="LNF21" s="99"/>
      <c r="LNG21" s="99"/>
      <c r="LNH21" s="99"/>
      <c r="LNI21" s="99"/>
      <c r="LNJ21" s="99"/>
      <c r="LNK21" s="99"/>
      <c r="LNL21" s="99"/>
      <c r="LNM21" s="99"/>
      <c r="LNN21" s="99"/>
      <c r="LNO21" s="99"/>
      <c r="LNP21" s="99"/>
      <c r="LNQ21" s="99"/>
      <c r="LNR21" s="99"/>
      <c r="LNS21" s="99"/>
      <c r="LNT21" s="99"/>
      <c r="LNU21" s="99"/>
      <c r="LNV21" s="99"/>
      <c r="LNW21" s="99"/>
      <c r="LNX21" s="99"/>
      <c r="LNY21" s="99"/>
      <c r="LNZ21" s="99"/>
      <c r="LOA21" s="99"/>
      <c r="LOB21" s="99"/>
      <c r="LOC21" s="99"/>
      <c r="LOD21" s="99"/>
      <c r="LOE21" s="99"/>
      <c r="LOF21" s="99"/>
      <c r="LOG21" s="99"/>
      <c r="LOH21" s="99"/>
      <c r="LOI21" s="99"/>
      <c r="LOJ21" s="99"/>
      <c r="LOK21" s="99"/>
      <c r="LOL21" s="99"/>
      <c r="LOM21" s="99"/>
      <c r="LON21" s="99"/>
      <c r="LOO21" s="99"/>
      <c r="LOP21" s="99"/>
      <c r="LOQ21" s="99"/>
      <c r="LOR21" s="99"/>
      <c r="LOS21" s="99"/>
      <c r="LOT21" s="99"/>
      <c r="LOU21" s="99"/>
      <c r="LOV21" s="99"/>
      <c r="LOW21" s="99"/>
      <c r="LOX21" s="99"/>
      <c r="LOY21" s="99"/>
      <c r="LOZ21" s="99"/>
      <c r="LPA21" s="99"/>
      <c r="LPB21" s="99"/>
      <c r="LPC21" s="99"/>
      <c r="LPD21" s="99"/>
      <c r="LPE21" s="99"/>
      <c r="LPF21" s="99"/>
      <c r="LPG21" s="99"/>
      <c r="LPH21" s="99"/>
      <c r="LPI21" s="99"/>
      <c r="LPJ21" s="99"/>
      <c r="LPK21" s="99"/>
      <c r="LPL21" s="99"/>
      <c r="LPM21" s="99"/>
      <c r="LPN21" s="99"/>
      <c r="LPO21" s="99"/>
      <c r="LPP21" s="99"/>
      <c r="LPQ21" s="99"/>
      <c r="LPR21" s="99"/>
      <c r="LPS21" s="99"/>
      <c r="LPT21" s="99"/>
      <c r="LPU21" s="99"/>
      <c r="LPV21" s="99"/>
      <c r="LPW21" s="99"/>
      <c r="LPX21" s="99"/>
      <c r="LPY21" s="99"/>
      <c r="LPZ21" s="99"/>
      <c r="LQA21" s="99"/>
      <c r="LQB21" s="99"/>
      <c r="LQC21" s="99"/>
      <c r="LQD21" s="99"/>
      <c r="LQE21" s="99"/>
      <c r="LQF21" s="99"/>
      <c r="LQG21" s="99"/>
      <c r="LQH21" s="99"/>
      <c r="LQI21" s="99"/>
      <c r="LQJ21" s="99"/>
      <c r="LQK21" s="99"/>
      <c r="LQL21" s="99"/>
      <c r="LQM21" s="99"/>
      <c r="LQN21" s="99"/>
      <c r="LQO21" s="99"/>
      <c r="LQP21" s="99"/>
      <c r="LQQ21" s="99"/>
      <c r="LQR21" s="99"/>
      <c r="LQS21" s="99"/>
      <c r="LQT21" s="99"/>
      <c r="LQU21" s="99"/>
      <c r="LQV21" s="99"/>
      <c r="LQW21" s="99"/>
      <c r="LQX21" s="99"/>
      <c r="LQY21" s="99"/>
      <c r="LQZ21" s="99"/>
      <c r="LRA21" s="99"/>
      <c r="LRB21" s="99"/>
      <c r="LRC21" s="99"/>
      <c r="LRD21" s="99"/>
      <c r="LRE21" s="99"/>
      <c r="LRF21" s="99"/>
      <c r="LRG21" s="99"/>
      <c r="LRH21" s="99"/>
      <c r="LRI21" s="99"/>
      <c r="LRJ21" s="99"/>
      <c r="LRK21" s="99"/>
      <c r="LRL21" s="99"/>
      <c r="LRM21" s="99"/>
      <c r="LRN21" s="99"/>
      <c r="LRO21" s="99"/>
      <c r="LRP21" s="99"/>
      <c r="LRQ21" s="99"/>
      <c r="LRR21" s="99"/>
      <c r="LRS21" s="99"/>
      <c r="LRT21" s="99"/>
      <c r="LRU21" s="99"/>
      <c r="LRV21" s="99"/>
      <c r="LRW21" s="99"/>
      <c r="LRX21" s="99"/>
      <c r="LRY21" s="99"/>
      <c r="LRZ21" s="99"/>
      <c r="LSA21" s="99"/>
      <c r="LSB21" s="99"/>
      <c r="LSC21" s="99"/>
      <c r="LSD21" s="99"/>
      <c r="LSE21" s="99"/>
      <c r="LSF21" s="99"/>
      <c r="LSG21" s="99"/>
      <c r="LSH21" s="99"/>
      <c r="LSI21" s="99"/>
      <c r="LSJ21" s="99"/>
      <c r="LSK21" s="99"/>
      <c r="LSL21" s="99"/>
      <c r="LSM21" s="99"/>
      <c r="LSN21" s="99"/>
      <c r="LSO21" s="99"/>
      <c r="LSP21" s="99"/>
      <c r="LSQ21" s="99"/>
      <c r="LSR21" s="99"/>
      <c r="LSS21" s="99"/>
      <c r="LST21" s="99"/>
      <c r="LSU21" s="99"/>
      <c r="LSV21" s="99"/>
      <c r="LSW21" s="99"/>
      <c r="LSX21" s="99"/>
      <c r="LSY21" s="99"/>
      <c r="LSZ21" s="99"/>
      <c r="LTA21" s="99"/>
      <c r="LTB21" s="99"/>
      <c r="LTC21" s="99"/>
      <c r="LTD21" s="99"/>
      <c r="LTE21" s="99"/>
      <c r="LTF21" s="99"/>
      <c r="LTG21" s="99"/>
      <c r="LTH21" s="99"/>
      <c r="LTI21" s="99"/>
      <c r="LTJ21" s="99"/>
      <c r="LTK21" s="99"/>
      <c r="LTL21" s="99"/>
      <c r="LTM21" s="99"/>
      <c r="LTN21" s="99"/>
      <c r="LTO21" s="99"/>
      <c r="LTP21" s="99"/>
      <c r="LTQ21" s="99"/>
      <c r="LTR21" s="99"/>
      <c r="LTS21" s="99"/>
      <c r="LTT21" s="99"/>
      <c r="LTU21" s="99"/>
      <c r="LTV21" s="99"/>
      <c r="LTW21" s="99"/>
      <c r="LTX21" s="99"/>
      <c r="LTY21" s="99"/>
      <c r="LTZ21" s="99"/>
      <c r="LUA21" s="99"/>
      <c r="LUB21" s="99"/>
      <c r="LUC21" s="99"/>
      <c r="LUD21" s="99"/>
      <c r="LUE21" s="99"/>
      <c r="LUF21" s="99"/>
      <c r="LUG21" s="99"/>
      <c r="LUH21" s="99"/>
      <c r="LUI21" s="99"/>
      <c r="LUJ21" s="99"/>
      <c r="LUK21" s="99"/>
      <c r="LUL21" s="99"/>
      <c r="LUM21" s="99"/>
      <c r="LUN21" s="99"/>
      <c r="LUO21" s="99"/>
      <c r="LUP21" s="99"/>
      <c r="LUQ21" s="99"/>
      <c r="LUR21" s="99"/>
      <c r="LUS21" s="99"/>
      <c r="LUT21" s="99"/>
      <c r="LUU21" s="99"/>
      <c r="LUV21" s="99"/>
      <c r="LUW21" s="99"/>
      <c r="LUX21" s="99"/>
      <c r="LUY21" s="99"/>
      <c r="LUZ21" s="99"/>
      <c r="LVA21" s="99"/>
      <c r="LVB21" s="99"/>
      <c r="LVC21" s="99"/>
      <c r="LVD21" s="99"/>
      <c r="LVE21" s="99"/>
      <c r="LVF21" s="99"/>
      <c r="LVG21" s="99"/>
      <c r="LVH21" s="99"/>
      <c r="LVI21" s="99"/>
      <c r="LVJ21" s="99"/>
      <c r="LVK21" s="99"/>
      <c r="LVL21" s="99"/>
      <c r="LVM21" s="99"/>
      <c r="LVN21" s="99"/>
      <c r="LVO21" s="99"/>
      <c r="LVP21" s="99"/>
      <c r="LVQ21" s="99"/>
      <c r="LVR21" s="99"/>
      <c r="LVS21" s="99"/>
      <c r="LVT21" s="99"/>
      <c r="LVU21" s="99"/>
      <c r="LVV21" s="99"/>
      <c r="LVW21" s="99"/>
      <c r="LVX21" s="99"/>
      <c r="LVY21" s="99"/>
      <c r="LVZ21" s="99"/>
      <c r="LWA21" s="99"/>
      <c r="LWB21" s="99"/>
      <c r="LWC21" s="99"/>
      <c r="LWD21" s="99"/>
      <c r="LWE21" s="99"/>
      <c r="LWF21" s="99"/>
      <c r="LWG21" s="99"/>
      <c r="LWH21" s="99"/>
      <c r="LWI21" s="99"/>
      <c r="LWJ21" s="99"/>
      <c r="LWK21" s="99"/>
      <c r="LWL21" s="99"/>
      <c r="LWM21" s="99"/>
      <c r="LWN21" s="99"/>
      <c r="LWO21" s="99"/>
      <c r="LWP21" s="99"/>
      <c r="LWQ21" s="99"/>
      <c r="LWR21" s="99"/>
      <c r="LWS21" s="99"/>
      <c r="LWT21" s="99"/>
      <c r="LWU21" s="99"/>
      <c r="LWV21" s="99"/>
      <c r="LWW21" s="99"/>
      <c r="LWX21" s="99"/>
      <c r="LWY21" s="99"/>
      <c r="LWZ21" s="99"/>
      <c r="LXA21" s="99"/>
      <c r="LXB21" s="99"/>
      <c r="LXC21" s="99"/>
      <c r="LXD21" s="99"/>
      <c r="LXE21" s="99"/>
      <c r="LXF21" s="99"/>
      <c r="LXG21" s="99"/>
      <c r="LXH21" s="99"/>
      <c r="LXI21" s="99"/>
      <c r="LXJ21" s="99"/>
      <c r="LXK21" s="99"/>
      <c r="LXL21" s="99"/>
      <c r="LXM21" s="99"/>
      <c r="LXN21" s="99"/>
      <c r="LXO21" s="99"/>
      <c r="LXP21" s="99"/>
      <c r="LXQ21" s="99"/>
      <c r="LXR21" s="99"/>
      <c r="LXS21" s="99"/>
      <c r="LXT21" s="99"/>
      <c r="LXU21" s="99"/>
      <c r="LXV21" s="99"/>
      <c r="LXW21" s="99"/>
      <c r="LXX21" s="99"/>
      <c r="LXY21" s="99"/>
      <c r="LXZ21" s="99"/>
      <c r="LYA21" s="99"/>
      <c r="LYB21" s="99"/>
      <c r="LYC21" s="99"/>
      <c r="LYD21" s="99"/>
      <c r="LYE21" s="99"/>
      <c r="LYF21" s="99"/>
      <c r="LYG21" s="99"/>
      <c r="LYH21" s="99"/>
      <c r="LYI21" s="99"/>
      <c r="LYJ21" s="99"/>
      <c r="LYK21" s="99"/>
      <c r="LYL21" s="99"/>
      <c r="LYM21" s="99"/>
      <c r="LYN21" s="99"/>
      <c r="LYO21" s="99"/>
      <c r="LYP21" s="99"/>
      <c r="LYQ21" s="99"/>
      <c r="LYR21" s="99"/>
      <c r="LYS21" s="99"/>
      <c r="LYT21" s="99"/>
      <c r="LYU21" s="99"/>
      <c r="LYV21" s="99"/>
      <c r="LYW21" s="99"/>
      <c r="LYX21" s="99"/>
      <c r="LYY21" s="99"/>
      <c r="LYZ21" s="99"/>
      <c r="LZA21" s="99"/>
      <c r="LZB21" s="99"/>
      <c r="LZC21" s="99"/>
      <c r="LZD21" s="99"/>
      <c r="LZE21" s="99"/>
      <c r="LZF21" s="99"/>
      <c r="LZG21" s="99"/>
      <c r="LZH21" s="99"/>
      <c r="LZI21" s="99"/>
      <c r="LZJ21" s="99"/>
      <c r="LZK21" s="99"/>
      <c r="LZL21" s="99"/>
      <c r="LZM21" s="99"/>
      <c r="LZN21" s="99"/>
      <c r="LZO21" s="99"/>
      <c r="LZP21" s="99"/>
      <c r="LZQ21" s="99"/>
      <c r="LZR21" s="99"/>
      <c r="LZS21" s="99"/>
      <c r="LZT21" s="99"/>
      <c r="LZU21" s="99"/>
      <c r="LZV21" s="99"/>
      <c r="LZW21" s="99"/>
      <c r="LZX21" s="99"/>
      <c r="LZY21" s="99"/>
      <c r="LZZ21" s="99"/>
      <c r="MAA21" s="99"/>
      <c r="MAB21" s="99"/>
      <c r="MAC21" s="99"/>
      <c r="MAD21" s="99"/>
      <c r="MAE21" s="99"/>
      <c r="MAF21" s="99"/>
      <c r="MAG21" s="99"/>
      <c r="MAH21" s="99"/>
      <c r="MAI21" s="99"/>
      <c r="MAJ21" s="99"/>
      <c r="MAK21" s="99"/>
      <c r="MAL21" s="99"/>
      <c r="MAM21" s="99"/>
      <c r="MAN21" s="99"/>
      <c r="MAO21" s="99"/>
      <c r="MAP21" s="99"/>
      <c r="MAQ21" s="99"/>
      <c r="MAR21" s="99"/>
      <c r="MAS21" s="99"/>
      <c r="MAT21" s="99"/>
      <c r="MAU21" s="99"/>
      <c r="MAV21" s="99"/>
      <c r="MAW21" s="99"/>
      <c r="MAX21" s="99"/>
      <c r="MAY21" s="99"/>
      <c r="MAZ21" s="99"/>
      <c r="MBA21" s="99"/>
      <c r="MBB21" s="99"/>
      <c r="MBC21" s="99"/>
      <c r="MBD21" s="99"/>
      <c r="MBE21" s="99"/>
      <c r="MBF21" s="99"/>
      <c r="MBG21" s="99"/>
      <c r="MBH21" s="99"/>
      <c r="MBI21" s="99"/>
      <c r="MBJ21" s="99"/>
      <c r="MBK21" s="99"/>
      <c r="MBL21" s="99"/>
      <c r="MBM21" s="99"/>
      <c r="MBN21" s="99"/>
      <c r="MBO21" s="99"/>
      <c r="MBP21" s="99"/>
      <c r="MBQ21" s="99"/>
      <c r="MBR21" s="99"/>
      <c r="MBS21" s="99"/>
      <c r="MBT21" s="99"/>
      <c r="MBU21" s="99"/>
      <c r="MBV21" s="99"/>
      <c r="MBW21" s="99"/>
      <c r="MBX21" s="99"/>
      <c r="MBY21" s="99"/>
      <c r="MBZ21" s="99"/>
      <c r="MCA21" s="99"/>
      <c r="MCB21" s="99"/>
      <c r="MCC21" s="99"/>
      <c r="MCD21" s="99"/>
      <c r="MCE21" s="99"/>
      <c r="MCF21" s="99"/>
      <c r="MCG21" s="99"/>
      <c r="MCH21" s="99"/>
      <c r="MCI21" s="99"/>
      <c r="MCJ21" s="99"/>
      <c r="MCK21" s="99"/>
      <c r="MCL21" s="99"/>
      <c r="MCM21" s="99"/>
      <c r="MCN21" s="99"/>
      <c r="MCO21" s="99"/>
      <c r="MCP21" s="99"/>
      <c r="MCQ21" s="99"/>
      <c r="MCR21" s="99"/>
      <c r="MCS21" s="99"/>
      <c r="MCT21" s="99"/>
      <c r="MCU21" s="99"/>
      <c r="MCV21" s="99"/>
      <c r="MCW21" s="99"/>
      <c r="MCX21" s="99"/>
      <c r="MCY21" s="99"/>
      <c r="MCZ21" s="99"/>
      <c r="MDA21" s="99"/>
      <c r="MDB21" s="99"/>
      <c r="MDC21" s="99"/>
      <c r="MDD21" s="99"/>
      <c r="MDE21" s="99"/>
      <c r="MDF21" s="99"/>
      <c r="MDG21" s="99"/>
      <c r="MDH21" s="99"/>
      <c r="MDI21" s="99"/>
      <c r="MDJ21" s="99"/>
      <c r="MDK21" s="99"/>
      <c r="MDL21" s="99"/>
      <c r="MDM21" s="99"/>
      <c r="MDN21" s="99"/>
      <c r="MDO21" s="99"/>
      <c r="MDP21" s="99"/>
      <c r="MDQ21" s="99"/>
      <c r="MDR21" s="99"/>
      <c r="MDS21" s="99"/>
      <c r="MDT21" s="99"/>
      <c r="MDU21" s="99"/>
      <c r="MDV21" s="99"/>
      <c r="MDW21" s="99"/>
      <c r="MDX21" s="99"/>
      <c r="MDY21" s="99"/>
      <c r="MDZ21" s="99"/>
      <c r="MEA21" s="99"/>
      <c r="MEB21" s="99"/>
      <c r="MEC21" s="99"/>
      <c r="MED21" s="99"/>
      <c r="MEE21" s="99"/>
      <c r="MEF21" s="99"/>
      <c r="MEG21" s="99"/>
      <c r="MEH21" s="99"/>
      <c r="MEI21" s="99"/>
      <c r="MEJ21" s="99"/>
      <c r="MEK21" s="99"/>
      <c r="MEL21" s="99"/>
      <c r="MEM21" s="99"/>
      <c r="MEN21" s="99"/>
      <c r="MEO21" s="99"/>
      <c r="MEP21" s="99"/>
      <c r="MEQ21" s="99"/>
      <c r="MER21" s="99"/>
      <c r="MES21" s="99"/>
      <c r="MET21" s="99"/>
      <c r="MEU21" s="99"/>
      <c r="MEV21" s="99"/>
      <c r="MEW21" s="99"/>
      <c r="MEX21" s="99"/>
      <c r="MEY21" s="99"/>
      <c r="MEZ21" s="99"/>
      <c r="MFA21" s="99"/>
      <c r="MFB21" s="99"/>
      <c r="MFC21" s="99"/>
      <c r="MFD21" s="99"/>
      <c r="MFE21" s="99"/>
      <c r="MFF21" s="99"/>
      <c r="MFG21" s="99"/>
      <c r="MFH21" s="99"/>
      <c r="MFI21" s="99"/>
      <c r="MFJ21" s="99"/>
      <c r="MFK21" s="99"/>
      <c r="MFL21" s="99"/>
      <c r="MFM21" s="99"/>
      <c r="MFN21" s="99"/>
      <c r="MFO21" s="99"/>
      <c r="MFP21" s="99"/>
      <c r="MFQ21" s="99"/>
      <c r="MFR21" s="99"/>
      <c r="MFS21" s="99"/>
      <c r="MFT21" s="99"/>
      <c r="MFU21" s="99"/>
      <c r="MFV21" s="99"/>
      <c r="MFW21" s="99"/>
      <c r="MFX21" s="99"/>
      <c r="MFY21" s="99"/>
      <c r="MFZ21" s="99"/>
      <c r="MGA21" s="99"/>
      <c r="MGB21" s="99"/>
      <c r="MGC21" s="99"/>
      <c r="MGD21" s="99"/>
      <c r="MGE21" s="99"/>
      <c r="MGF21" s="99"/>
      <c r="MGG21" s="99"/>
      <c r="MGH21" s="99"/>
      <c r="MGI21" s="99"/>
      <c r="MGJ21" s="99"/>
      <c r="MGK21" s="99"/>
      <c r="MGL21" s="99"/>
      <c r="MGM21" s="99"/>
      <c r="MGN21" s="99"/>
      <c r="MGO21" s="99"/>
      <c r="MGP21" s="99"/>
      <c r="MGQ21" s="99"/>
      <c r="MGR21" s="99"/>
      <c r="MGS21" s="99"/>
      <c r="MGT21" s="99"/>
      <c r="MGU21" s="99"/>
      <c r="MGV21" s="99"/>
      <c r="MGW21" s="99"/>
      <c r="MGX21" s="99"/>
      <c r="MGY21" s="99"/>
      <c r="MGZ21" s="99"/>
      <c r="MHA21" s="99"/>
      <c r="MHB21" s="99"/>
      <c r="MHC21" s="99"/>
      <c r="MHD21" s="99"/>
      <c r="MHE21" s="99"/>
      <c r="MHF21" s="99"/>
      <c r="MHG21" s="99"/>
      <c r="MHH21" s="99"/>
      <c r="MHI21" s="99"/>
      <c r="MHJ21" s="99"/>
      <c r="MHK21" s="99"/>
      <c r="MHL21" s="99"/>
      <c r="MHM21" s="99"/>
      <c r="MHN21" s="99"/>
      <c r="MHO21" s="99"/>
      <c r="MHP21" s="99"/>
      <c r="MHQ21" s="99"/>
      <c r="MHR21" s="99"/>
      <c r="MHS21" s="99"/>
      <c r="MHT21" s="99"/>
      <c r="MHU21" s="99"/>
      <c r="MHV21" s="99"/>
      <c r="MHW21" s="99"/>
      <c r="MHX21" s="99"/>
      <c r="MHY21" s="99"/>
      <c r="MHZ21" s="99"/>
      <c r="MIA21" s="99"/>
      <c r="MIB21" s="99"/>
      <c r="MIC21" s="99"/>
      <c r="MID21" s="99"/>
      <c r="MIE21" s="99"/>
      <c r="MIF21" s="99"/>
      <c r="MIG21" s="99"/>
      <c r="MIH21" s="99"/>
      <c r="MII21" s="99"/>
      <c r="MIJ21" s="99"/>
      <c r="MIK21" s="99"/>
      <c r="MIL21" s="99"/>
      <c r="MIM21" s="99"/>
      <c r="MIN21" s="99"/>
      <c r="MIO21" s="99"/>
      <c r="MIP21" s="99"/>
      <c r="MIQ21" s="99"/>
      <c r="MIR21" s="99"/>
      <c r="MIS21" s="99"/>
      <c r="MIT21" s="99"/>
      <c r="MIU21" s="99"/>
      <c r="MIV21" s="99"/>
      <c r="MIW21" s="99"/>
      <c r="MIX21" s="99"/>
      <c r="MIY21" s="99"/>
      <c r="MIZ21" s="99"/>
      <c r="MJA21" s="99"/>
      <c r="MJB21" s="99"/>
      <c r="MJC21" s="99"/>
      <c r="MJD21" s="99"/>
      <c r="MJE21" s="99"/>
      <c r="MJF21" s="99"/>
      <c r="MJG21" s="99"/>
      <c r="MJH21" s="99"/>
      <c r="MJI21" s="99"/>
      <c r="MJJ21" s="99"/>
      <c r="MJK21" s="99"/>
      <c r="MJL21" s="99"/>
      <c r="MJM21" s="99"/>
      <c r="MJN21" s="99"/>
      <c r="MJO21" s="99"/>
      <c r="MJP21" s="99"/>
      <c r="MJQ21" s="99"/>
      <c r="MJR21" s="99"/>
      <c r="MJS21" s="99"/>
      <c r="MJT21" s="99"/>
      <c r="MJU21" s="99"/>
      <c r="MJV21" s="99"/>
      <c r="MJW21" s="99"/>
      <c r="MJX21" s="99"/>
      <c r="MJY21" s="99"/>
      <c r="MJZ21" s="99"/>
      <c r="MKA21" s="99"/>
      <c r="MKB21" s="99"/>
      <c r="MKC21" s="99"/>
      <c r="MKD21" s="99"/>
      <c r="MKE21" s="99"/>
      <c r="MKF21" s="99"/>
      <c r="MKG21" s="99"/>
      <c r="MKH21" s="99"/>
      <c r="MKI21" s="99"/>
      <c r="MKJ21" s="99"/>
      <c r="MKK21" s="99"/>
      <c r="MKL21" s="99"/>
      <c r="MKM21" s="99"/>
      <c r="MKN21" s="99"/>
      <c r="MKO21" s="99"/>
      <c r="MKP21" s="99"/>
      <c r="MKQ21" s="99"/>
      <c r="MKR21" s="99"/>
      <c r="MKS21" s="99"/>
      <c r="MKT21" s="99"/>
      <c r="MKU21" s="99"/>
      <c r="MKV21" s="99"/>
      <c r="MKW21" s="99"/>
      <c r="MKX21" s="99"/>
      <c r="MKY21" s="99"/>
      <c r="MKZ21" s="99"/>
      <c r="MLA21" s="99"/>
      <c r="MLB21" s="99"/>
      <c r="MLC21" s="99"/>
      <c r="MLD21" s="99"/>
      <c r="MLE21" s="99"/>
      <c r="MLF21" s="99"/>
      <c r="MLG21" s="99"/>
      <c r="MLH21" s="99"/>
      <c r="MLI21" s="99"/>
      <c r="MLJ21" s="99"/>
      <c r="MLK21" s="99"/>
      <c r="MLL21" s="99"/>
      <c r="MLM21" s="99"/>
      <c r="MLN21" s="99"/>
      <c r="MLO21" s="99"/>
      <c r="MLP21" s="99"/>
      <c r="MLQ21" s="99"/>
      <c r="MLR21" s="99"/>
      <c r="MLS21" s="99"/>
      <c r="MLT21" s="99"/>
      <c r="MLU21" s="99"/>
      <c r="MLV21" s="99"/>
      <c r="MLW21" s="99"/>
      <c r="MLX21" s="99"/>
      <c r="MLY21" s="99"/>
      <c r="MLZ21" s="99"/>
      <c r="MMA21" s="99"/>
      <c r="MMB21" s="99"/>
      <c r="MMC21" s="99"/>
      <c r="MMD21" s="99"/>
      <c r="MME21" s="99"/>
      <c r="MMF21" s="99"/>
      <c r="MMG21" s="99"/>
      <c r="MMH21" s="99"/>
      <c r="MMI21" s="99"/>
      <c r="MMJ21" s="99"/>
      <c r="MMK21" s="99"/>
      <c r="MML21" s="99"/>
      <c r="MMM21" s="99"/>
      <c r="MMN21" s="99"/>
      <c r="MMO21" s="99"/>
      <c r="MMP21" s="99"/>
      <c r="MMQ21" s="99"/>
      <c r="MMR21" s="99"/>
      <c r="MMS21" s="99"/>
      <c r="MMT21" s="99"/>
      <c r="MMU21" s="99"/>
      <c r="MMV21" s="99"/>
      <c r="MMW21" s="99"/>
      <c r="MMX21" s="99"/>
      <c r="MMY21" s="99"/>
      <c r="MMZ21" s="99"/>
      <c r="MNA21" s="99"/>
      <c r="MNB21" s="99"/>
      <c r="MNC21" s="99"/>
      <c r="MND21" s="99"/>
      <c r="MNE21" s="99"/>
      <c r="MNF21" s="99"/>
      <c r="MNG21" s="99"/>
      <c r="MNH21" s="99"/>
      <c r="MNI21" s="99"/>
      <c r="MNJ21" s="99"/>
      <c r="MNK21" s="99"/>
      <c r="MNL21" s="99"/>
      <c r="MNM21" s="99"/>
      <c r="MNN21" s="99"/>
      <c r="MNO21" s="99"/>
      <c r="MNP21" s="99"/>
      <c r="MNQ21" s="99"/>
      <c r="MNR21" s="99"/>
      <c r="MNS21" s="99"/>
      <c r="MNT21" s="99"/>
      <c r="MNU21" s="99"/>
      <c r="MNV21" s="99"/>
      <c r="MNW21" s="99"/>
      <c r="MNX21" s="99"/>
      <c r="MNY21" s="99"/>
      <c r="MNZ21" s="99"/>
      <c r="MOA21" s="99"/>
      <c r="MOB21" s="99"/>
      <c r="MOC21" s="99"/>
      <c r="MOD21" s="99"/>
      <c r="MOE21" s="99"/>
      <c r="MOF21" s="99"/>
      <c r="MOG21" s="99"/>
      <c r="MOH21" s="99"/>
      <c r="MOI21" s="99"/>
      <c r="MOJ21" s="99"/>
      <c r="MOK21" s="99"/>
      <c r="MOL21" s="99"/>
      <c r="MOM21" s="99"/>
      <c r="MON21" s="99"/>
      <c r="MOO21" s="99"/>
      <c r="MOP21" s="99"/>
      <c r="MOQ21" s="99"/>
      <c r="MOR21" s="99"/>
      <c r="MOS21" s="99"/>
      <c r="MOT21" s="99"/>
      <c r="MOU21" s="99"/>
      <c r="MOV21" s="99"/>
      <c r="MOW21" s="99"/>
      <c r="MOX21" s="99"/>
      <c r="MOY21" s="99"/>
      <c r="MOZ21" s="99"/>
      <c r="MPA21" s="99"/>
      <c r="MPB21" s="99"/>
      <c r="MPC21" s="99"/>
      <c r="MPD21" s="99"/>
      <c r="MPE21" s="99"/>
      <c r="MPF21" s="99"/>
      <c r="MPG21" s="99"/>
      <c r="MPH21" s="99"/>
      <c r="MPI21" s="99"/>
      <c r="MPJ21" s="99"/>
      <c r="MPK21" s="99"/>
      <c r="MPL21" s="99"/>
      <c r="MPM21" s="99"/>
      <c r="MPN21" s="99"/>
      <c r="MPO21" s="99"/>
      <c r="MPP21" s="99"/>
      <c r="MPQ21" s="99"/>
      <c r="MPR21" s="99"/>
      <c r="MPS21" s="99"/>
      <c r="MPT21" s="99"/>
      <c r="MPU21" s="99"/>
      <c r="MPV21" s="99"/>
      <c r="MPW21" s="99"/>
      <c r="MPX21" s="99"/>
      <c r="MPY21" s="99"/>
      <c r="MPZ21" s="99"/>
      <c r="MQA21" s="99"/>
      <c r="MQB21" s="99"/>
      <c r="MQC21" s="99"/>
      <c r="MQD21" s="99"/>
      <c r="MQE21" s="99"/>
      <c r="MQF21" s="99"/>
      <c r="MQG21" s="99"/>
      <c r="MQH21" s="99"/>
      <c r="MQI21" s="99"/>
      <c r="MQJ21" s="99"/>
      <c r="MQK21" s="99"/>
      <c r="MQL21" s="99"/>
      <c r="MQM21" s="99"/>
      <c r="MQN21" s="99"/>
      <c r="MQO21" s="99"/>
      <c r="MQP21" s="99"/>
      <c r="MQQ21" s="99"/>
      <c r="MQR21" s="99"/>
      <c r="MQS21" s="99"/>
      <c r="MQT21" s="99"/>
      <c r="MQU21" s="99"/>
      <c r="MQV21" s="99"/>
      <c r="MQW21" s="99"/>
      <c r="MQX21" s="99"/>
      <c r="MQY21" s="99"/>
      <c r="MQZ21" s="99"/>
      <c r="MRA21" s="99"/>
      <c r="MRB21" s="99"/>
      <c r="MRC21" s="99"/>
      <c r="MRD21" s="99"/>
      <c r="MRE21" s="99"/>
      <c r="MRF21" s="99"/>
      <c r="MRG21" s="99"/>
      <c r="MRH21" s="99"/>
      <c r="MRI21" s="99"/>
      <c r="MRJ21" s="99"/>
      <c r="MRK21" s="99"/>
      <c r="MRL21" s="99"/>
      <c r="MRM21" s="99"/>
      <c r="MRN21" s="99"/>
      <c r="MRO21" s="99"/>
      <c r="MRP21" s="99"/>
      <c r="MRQ21" s="99"/>
      <c r="MRR21" s="99"/>
      <c r="MRS21" s="99"/>
      <c r="MRT21" s="99"/>
      <c r="MRU21" s="99"/>
      <c r="MRV21" s="99"/>
      <c r="MRW21" s="99"/>
      <c r="MRX21" s="99"/>
      <c r="MRY21" s="99"/>
      <c r="MRZ21" s="99"/>
      <c r="MSA21" s="99"/>
      <c r="MSB21" s="99"/>
      <c r="MSC21" s="99"/>
      <c r="MSD21" s="99"/>
      <c r="MSE21" s="99"/>
      <c r="MSF21" s="99"/>
      <c r="MSG21" s="99"/>
      <c r="MSH21" s="99"/>
      <c r="MSI21" s="99"/>
      <c r="MSJ21" s="99"/>
      <c r="MSK21" s="99"/>
      <c r="MSL21" s="99"/>
      <c r="MSM21" s="99"/>
      <c r="MSN21" s="99"/>
      <c r="MSO21" s="99"/>
      <c r="MSP21" s="99"/>
      <c r="MSQ21" s="99"/>
      <c r="MSR21" s="99"/>
      <c r="MSS21" s="99"/>
      <c r="MST21" s="99"/>
      <c r="MSU21" s="99"/>
      <c r="MSV21" s="99"/>
      <c r="MSW21" s="99"/>
      <c r="MSX21" s="99"/>
      <c r="MSY21" s="99"/>
      <c r="MSZ21" s="99"/>
      <c r="MTA21" s="99"/>
      <c r="MTB21" s="99"/>
      <c r="MTC21" s="99"/>
      <c r="MTD21" s="99"/>
      <c r="MTE21" s="99"/>
      <c r="MTF21" s="99"/>
      <c r="MTG21" s="99"/>
      <c r="MTH21" s="99"/>
      <c r="MTI21" s="99"/>
      <c r="MTJ21" s="99"/>
      <c r="MTK21" s="99"/>
      <c r="MTL21" s="99"/>
      <c r="MTM21" s="99"/>
      <c r="MTN21" s="99"/>
      <c r="MTO21" s="99"/>
      <c r="MTP21" s="99"/>
      <c r="MTQ21" s="99"/>
      <c r="MTR21" s="99"/>
      <c r="MTS21" s="99"/>
      <c r="MTT21" s="99"/>
      <c r="MTU21" s="99"/>
      <c r="MTV21" s="99"/>
      <c r="MTW21" s="99"/>
      <c r="MTX21" s="99"/>
      <c r="MTY21" s="99"/>
      <c r="MTZ21" s="99"/>
      <c r="MUA21" s="99"/>
      <c r="MUB21" s="99"/>
      <c r="MUC21" s="99"/>
      <c r="MUD21" s="99"/>
      <c r="MUE21" s="99"/>
      <c r="MUF21" s="99"/>
      <c r="MUG21" s="99"/>
      <c r="MUH21" s="99"/>
      <c r="MUI21" s="99"/>
      <c r="MUJ21" s="99"/>
      <c r="MUK21" s="99"/>
      <c r="MUL21" s="99"/>
      <c r="MUM21" s="99"/>
      <c r="MUN21" s="99"/>
      <c r="MUO21" s="99"/>
      <c r="MUP21" s="99"/>
      <c r="MUQ21" s="99"/>
      <c r="MUR21" s="99"/>
      <c r="MUS21" s="99"/>
      <c r="MUT21" s="99"/>
      <c r="MUU21" s="99"/>
      <c r="MUV21" s="99"/>
      <c r="MUW21" s="99"/>
      <c r="MUX21" s="99"/>
      <c r="MUY21" s="99"/>
      <c r="MUZ21" s="99"/>
      <c r="MVA21" s="99"/>
      <c r="MVB21" s="99"/>
      <c r="MVC21" s="99"/>
      <c r="MVD21" s="99"/>
      <c r="MVE21" s="99"/>
      <c r="MVF21" s="99"/>
      <c r="MVG21" s="99"/>
      <c r="MVH21" s="99"/>
      <c r="MVI21" s="99"/>
      <c r="MVJ21" s="99"/>
      <c r="MVK21" s="99"/>
      <c r="MVL21" s="99"/>
      <c r="MVM21" s="99"/>
      <c r="MVN21" s="99"/>
      <c r="MVO21" s="99"/>
      <c r="MVP21" s="99"/>
      <c r="MVQ21" s="99"/>
      <c r="MVR21" s="99"/>
      <c r="MVS21" s="99"/>
      <c r="MVT21" s="99"/>
      <c r="MVU21" s="99"/>
      <c r="MVV21" s="99"/>
      <c r="MVW21" s="99"/>
      <c r="MVX21" s="99"/>
      <c r="MVY21" s="99"/>
      <c r="MVZ21" s="99"/>
      <c r="MWA21" s="99"/>
      <c r="MWB21" s="99"/>
      <c r="MWC21" s="99"/>
      <c r="MWD21" s="99"/>
      <c r="MWE21" s="99"/>
      <c r="MWF21" s="99"/>
      <c r="MWG21" s="99"/>
      <c r="MWH21" s="99"/>
      <c r="MWI21" s="99"/>
      <c r="MWJ21" s="99"/>
      <c r="MWK21" s="99"/>
      <c r="MWL21" s="99"/>
      <c r="MWM21" s="99"/>
      <c r="MWN21" s="99"/>
      <c r="MWO21" s="99"/>
      <c r="MWP21" s="99"/>
      <c r="MWQ21" s="99"/>
      <c r="MWR21" s="99"/>
      <c r="MWS21" s="99"/>
      <c r="MWT21" s="99"/>
      <c r="MWU21" s="99"/>
      <c r="MWV21" s="99"/>
      <c r="MWW21" s="99"/>
      <c r="MWX21" s="99"/>
      <c r="MWY21" s="99"/>
      <c r="MWZ21" s="99"/>
      <c r="MXA21" s="99"/>
      <c r="MXB21" s="99"/>
      <c r="MXC21" s="99"/>
      <c r="MXD21" s="99"/>
      <c r="MXE21" s="99"/>
      <c r="MXF21" s="99"/>
      <c r="MXG21" s="99"/>
      <c r="MXH21" s="99"/>
      <c r="MXI21" s="99"/>
      <c r="MXJ21" s="99"/>
      <c r="MXK21" s="99"/>
      <c r="MXL21" s="99"/>
      <c r="MXM21" s="99"/>
      <c r="MXN21" s="99"/>
      <c r="MXO21" s="99"/>
      <c r="MXP21" s="99"/>
      <c r="MXQ21" s="99"/>
      <c r="MXR21" s="99"/>
      <c r="MXS21" s="99"/>
      <c r="MXT21" s="99"/>
      <c r="MXU21" s="99"/>
      <c r="MXV21" s="99"/>
      <c r="MXW21" s="99"/>
      <c r="MXX21" s="99"/>
      <c r="MXY21" s="99"/>
      <c r="MXZ21" s="99"/>
      <c r="MYA21" s="99"/>
      <c r="MYB21" s="99"/>
      <c r="MYC21" s="99"/>
      <c r="MYD21" s="99"/>
      <c r="MYE21" s="99"/>
      <c r="MYF21" s="99"/>
      <c r="MYG21" s="99"/>
      <c r="MYH21" s="99"/>
      <c r="MYI21" s="99"/>
      <c r="MYJ21" s="99"/>
      <c r="MYK21" s="99"/>
      <c r="MYL21" s="99"/>
      <c r="MYM21" s="99"/>
      <c r="MYN21" s="99"/>
      <c r="MYO21" s="99"/>
      <c r="MYP21" s="99"/>
      <c r="MYQ21" s="99"/>
      <c r="MYR21" s="99"/>
      <c r="MYS21" s="99"/>
      <c r="MYT21" s="99"/>
      <c r="MYU21" s="99"/>
      <c r="MYV21" s="99"/>
      <c r="MYW21" s="99"/>
      <c r="MYX21" s="99"/>
      <c r="MYY21" s="99"/>
      <c r="MYZ21" s="99"/>
      <c r="MZA21" s="99"/>
      <c r="MZB21" s="99"/>
      <c r="MZC21" s="99"/>
      <c r="MZD21" s="99"/>
      <c r="MZE21" s="99"/>
      <c r="MZF21" s="99"/>
      <c r="MZG21" s="99"/>
      <c r="MZH21" s="99"/>
      <c r="MZI21" s="99"/>
      <c r="MZJ21" s="99"/>
      <c r="MZK21" s="99"/>
      <c r="MZL21" s="99"/>
      <c r="MZM21" s="99"/>
      <c r="MZN21" s="99"/>
      <c r="MZO21" s="99"/>
      <c r="MZP21" s="99"/>
      <c r="MZQ21" s="99"/>
      <c r="MZR21" s="99"/>
      <c r="MZS21" s="99"/>
      <c r="MZT21" s="99"/>
      <c r="MZU21" s="99"/>
      <c r="MZV21" s="99"/>
      <c r="MZW21" s="99"/>
      <c r="MZX21" s="99"/>
      <c r="MZY21" s="99"/>
      <c r="MZZ21" s="99"/>
      <c r="NAA21" s="99"/>
      <c r="NAB21" s="99"/>
      <c r="NAC21" s="99"/>
      <c r="NAD21" s="99"/>
      <c r="NAE21" s="99"/>
      <c r="NAF21" s="99"/>
      <c r="NAG21" s="99"/>
      <c r="NAH21" s="99"/>
      <c r="NAI21" s="99"/>
      <c r="NAJ21" s="99"/>
      <c r="NAK21" s="99"/>
      <c r="NAL21" s="99"/>
      <c r="NAM21" s="99"/>
      <c r="NAN21" s="99"/>
      <c r="NAO21" s="99"/>
      <c r="NAP21" s="99"/>
      <c r="NAQ21" s="99"/>
      <c r="NAR21" s="99"/>
      <c r="NAS21" s="99"/>
      <c r="NAT21" s="99"/>
      <c r="NAU21" s="99"/>
      <c r="NAV21" s="99"/>
      <c r="NAW21" s="99"/>
      <c r="NAX21" s="99"/>
      <c r="NAY21" s="99"/>
      <c r="NAZ21" s="99"/>
      <c r="NBA21" s="99"/>
      <c r="NBB21" s="99"/>
      <c r="NBC21" s="99"/>
      <c r="NBD21" s="99"/>
      <c r="NBE21" s="99"/>
      <c r="NBF21" s="99"/>
      <c r="NBG21" s="99"/>
      <c r="NBH21" s="99"/>
      <c r="NBI21" s="99"/>
      <c r="NBJ21" s="99"/>
      <c r="NBK21" s="99"/>
      <c r="NBL21" s="99"/>
      <c r="NBM21" s="99"/>
      <c r="NBN21" s="99"/>
      <c r="NBO21" s="99"/>
      <c r="NBP21" s="99"/>
      <c r="NBQ21" s="99"/>
      <c r="NBR21" s="99"/>
      <c r="NBS21" s="99"/>
      <c r="NBT21" s="99"/>
      <c r="NBU21" s="99"/>
      <c r="NBV21" s="99"/>
      <c r="NBW21" s="99"/>
      <c r="NBX21" s="99"/>
      <c r="NBY21" s="99"/>
      <c r="NBZ21" s="99"/>
      <c r="NCA21" s="99"/>
      <c r="NCB21" s="99"/>
      <c r="NCC21" s="99"/>
      <c r="NCD21" s="99"/>
      <c r="NCE21" s="99"/>
      <c r="NCF21" s="99"/>
      <c r="NCG21" s="99"/>
      <c r="NCH21" s="99"/>
      <c r="NCI21" s="99"/>
      <c r="NCJ21" s="99"/>
      <c r="NCK21" s="99"/>
      <c r="NCL21" s="99"/>
      <c r="NCM21" s="99"/>
      <c r="NCN21" s="99"/>
      <c r="NCO21" s="99"/>
      <c r="NCP21" s="99"/>
      <c r="NCQ21" s="99"/>
      <c r="NCR21" s="99"/>
      <c r="NCS21" s="99"/>
      <c r="NCT21" s="99"/>
      <c r="NCU21" s="99"/>
      <c r="NCV21" s="99"/>
      <c r="NCW21" s="99"/>
      <c r="NCX21" s="99"/>
      <c r="NCY21" s="99"/>
      <c r="NCZ21" s="99"/>
      <c r="NDA21" s="99"/>
      <c r="NDB21" s="99"/>
      <c r="NDC21" s="99"/>
      <c r="NDD21" s="99"/>
      <c r="NDE21" s="99"/>
      <c r="NDF21" s="99"/>
      <c r="NDG21" s="99"/>
      <c r="NDH21" s="99"/>
      <c r="NDI21" s="99"/>
      <c r="NDJ21" s="99"/>
      <c r="NDK21" s="99"/>
      <c r="NDL21" s="99"/>
      <c r="NDM21" s="99"/>
      <c r="NDN21" s="99"/>
      <c r="NDO21" s="99"/>
      <c r="NDP21" s="99"/>
      <c r="NDQ21" s="99"/>
      <c r="NDR21" s="99"/>
      <c r="NDS21" s="99"/>
      <c r="NDT21" s="99"/>
      <c r="NDU21" s="99"/>
      <c r="NDV21" s="99"/>
      <c r="NDW21" s="99"/>
      <c r="NDX21" s="99"/>
      <c r="NDY21" s="99"/>
      <c r="NDZ21" s="99"/>
      <c r="NEA21" s="99"/>
      <c r="NEB21" s="99"/>
      <c r="NEC21" s="99"/>
      <c r="NED21" s="99"/>
      <c r="NEE21" s="99"/>
      <c r="NEF21" s="99"/>
      <c r="NEG21" s="99"/>
      <c r="NEH21" s="99"/>
      <c r="NEI21" s="99"/>
      <c r="NEJ21" s="99"/>
      <c r="NEK21" s="99"/>
      <c r="NEL21" s="99"/>
      <c r="NEM21" s="99"/>
      <c r="NEN21" s="99"/>
      <c r="NEO21" s="99"/>
      <c r="NEP21" s="99"/>
      <c r="NEQ21" s="99"/>
      <c r="NER21" s="99"/>
      <c r="NES21" s="99"/>
      <c r="NET21" s="99"/>
      <c r="NEU21" s="99"/>
      <c r="NEV21" s="99"/>
      <c r="NEW21" s="99"/>
      <c r="NEX21" s="99"/>
      <c r="NEY21" s="99"/>
      <c r="NEZ21" s="99"/>
      <c r="NFA21" s="99"/>
      <c r="NFB21" s="99"/>
      <c r="NFC21" s="99"/>
      <c r="NFD21" s="99"/>
      <c r="NFE21" s="99"/>
      <c r="NFF21" s="99"/>
      <c r="NFG21" s="99"/>
      <c r="NFH21" s="99"/>
      <c r="NFI21" s="99"/>
      <c r="NFJ21" s="99"/>
      <c r="NFK21" s="99"/>
      <c r="NFL21" s="99"/>
      <c r="NFM21" s="99"/>
      <c r="NFN21" s="99"/>
      <c r="NFO21" s="99"/>
      <c r="NFP21" s="99"/>
      <c r="NFQ21" s="99"/>
      <c r="NFR21" s="99"/>
      <c r="NFS21" s="99"/>
      <c r="NFT21" s="99"/>
      <c r="NFU21" s="99"/>
      <c r="NFV21" s="99"/>
      <c r="NFW21" s="99"/>
      <c r="NFX21" s="99"/>
      <c r="NFY21" s="99"/>
      <c r="NFZ21" s="99"/>
      <c r="NGA21" s="99"/>
      <c r="NGB21" s="99"/>
      <c r="NGC21" s="99"/>
      <c r="NGD21" s="99"/>
      <c r="NGE21" s="99"/>
      <c r="NGF21" s="99"/>
      <c r="NGG21" s="99"/>
      <c r="NGH21" s="99"/>
      <c r="NGI21" s="99"/>
      <c r="NGJ21" s="99"/>
      <c r="NGK21" s="99"/>
      <c r="NGL21" s="99"/>
      <c r="NGM21" s="99"/>
      <c r="NGN21" s="99"/>
      <c r="NGO21" s="99"/>
      <c r="NGP21" s="99"/>
      <c r="NGQ21" s="99"/>
      <c r="NGR21" s="99"/>
      <c r="NGS21" s="99"/>
      <c r="NGT21" s="99"/>
      <c r="NGU21" s="99"/>
      <c r="NGV21" s="99"/>
      <c r="NGW21" s="99"/>
      <c r="NGX21" s="99"/>
      <c r="NGY21" s="99"/>
      <c r="NGZ21" s="99"/>
      <c r="NHA21" s="99"/>
      <c r="NHB21" s="99"/>
      <c r="NHC21" s="99"/>
      <c r="NHD21" s="99"/>
      <c r="NHE21" s="99"/>
      <c r="NHF21" s="99"/>
      <c r="NHG21" s="99"/>
      <c r="NHH21" s="99"/>
      <c r="NHI21" s="99"/>
      <c r="NHJ21" s="99"/>
      <c r="NHK21" s="99"/>
      <c r="NHL21" s="99"/>
      <c r="NHM21" s="99"/>
      <c r="NHN21" s="99"/>
      <c r="NHO21" s="99"/>
      <c r="NHP21" s="99"/>
      <c r="NHQ21" s="99"/>
      <c r="NHR21" s="99"/>
      <c r="NHS21" s="99"/>
      <c r="NHT21" s="99"/>
      <c r="NHU21" s="99"/>
      <c r="NHV21" s="99"/>
      <c r="NHW21" s="99"/>
      <c r="NHX21" s="99"/>
      <c r="NHY21" s="99"/>
      <c r="NHZ21" s="99"/>
      <c r="NIA21" s="99"/>
      <c r="NIB21" s="99"/>
      <c r="NIC21" s="99"/>
      <c r="NID21" s="99"/>
      <c r="NIE21" s="99"/>
      <c r="NIF21" s="99"/>
      <c r="NIG21" s="99"/>
      <c r="NIH21" s="99"/>
      <c r="NII21" s="99"/>
      <c r="NIJ21" s="99"/>
      <c r="NIK21" s="99"/>
      <c r="NIL21" s="99"/>
      <c r="NIM21" s="99"/>
      <c r="NIN21" s="99"/>
      <c r="NIO21" s="99"/>
      <c r="NIP21" s="99"/>
      <c r="NIQ21" s="99"/>
      <c r="NIR21" s="99"/>
      <c r="NIS21" s="99"/>
      <c r="NIT21" s="99"/>
      <c r="NIU21" s="99"/>
      <c r="NIV21" s="99"/>
      <c r="NIW21" s="99"/>
      <c r="NIX21" s="99"/>
      <c r="NIY21" s="99"/>
      <c r="NIZ21" s="99"/>
      <c r="NJA21" s="99"/>
      <c r="NJB21" s="99"/>
      <c r="NJC21" s="99"/>
      <c r="NJD21" s="99"/>
      <c r="NJE21" s="99"/>
      <c r="NJF21" s="99"/>
      <c r="NJG21" s="99"/>
      <c r="NJH21" s="99"/>
      <c r="NJI21" s="99"/>
      <c r="NJJ21" s="99"/>
      <c r="NJK21" s="99"/>
      <c r="NJL21" s="99"/>
      <c r="NJM21" s="99"/>
      <c r="NJN21" s="99"/>
      <c r="NJO21" s="99"/>
      <c r="NJP21" s="99"/>
      <c r="NJQ21" s="99"/>
      <c r="NJR21" s="99"/>
      <c r="NJS21" s="99"/>
      <c r="NJT21" s="99"/>
      <c r="NJU21" s="99"/>
      <c r="NJV21" s="99"/>
      <c r="NJW21" s="99"/>
      <c r="NJX21" s="99"/>
      <c r="NJY21" s="99"/>
      <c r="NJZ21" s="99"/>
      <c r="NKA21" s="99"/>
      <c r="NKB21" s="99"/>
      <c r="NKC21" s="99"/>
      <c r="NKD21" s="99"/>
      <c r="NKE21" s="99"/>
      <c r="NKF21" s="99"/>
      <c r="NKG21" s="99"/>
      <c r="NKH21" s="99"/>
      <c r="NKI21" s="99"/>
      <c r="NKJ21" s="99"/>
      <c r="NKK21" s="99"/>
      <c r="NKL21" s="99"/>
      <c r="NKM21" s="99"/>
      <c r="NKN21" s="99"/>
      <c r="NKO21" s="99"/>
      <c r="NKP21" s="99"/>
      <c r="NKQ21" s="99"/>
      <c r="NKR21" s="99"/>
      <c r="NKS21" s="99"/>
      <c r="NKT21" s="99"/>
      <c r="NKU21" s="99"/>
      <c r="NKV21" s="99"/>
      <c r="NKW21" s="99"/>
      <c r="NKX21" s="99"/>
      <c r="NKY21" s="99"/>
      <c r="NKZ21" s="99"/>
      <c r="NLA21" s="99"/>
      <c r="NLB21" s="99"/>
      <c r="NLC21" s="99"/>
      <c r="NLD21" s="99"/>
      <c r="NLE21" s="99"/>
      <c r="NLF21" s="99"/>
      <c r="NLG21" s="99"/>
      <c r="NLH21" s="99"/>
      <c r="NLI21" s="99"/>
      <c r="NLJ21" s="99"/>
      <c r="NLK21" s="99"/>
      <c r="NLL21" s="99"/>
      <c r="NLM21" s="99"/>
      <c r="NLN21" s="99"/>
      <c r="NLO21" s="99"/>
      <c r="NLP21" s="99"/>
      <c r="NLQ21" s="99"/>
      <c r="NLR21" s="99"/>
      <c r="NLS21" s="99"/>
      <c r="NLT21" s="99"/>
      <c r="NLU21" s="99"/>
      <c r="NLV21" s="99"/>
      <c r="NLW21" s="99"/>
      <c r="NLX21" s="99"/>
      <c r="NLY21" s="99"/>
      <c r="NLZ21" s="99"/>
      <c r="NMA21" s="99"/>
      <c r="NMB21" s="99"/>
      <c r="NMC21" s="99"/>
      <c r="NMD21" s="99"/>
      <c r="NME21" s="99"/>
      <c r="NMF21" s="99"/>
      <c r="NMG21" s="99"/>
      <c r="NMH21" s="99"/>
      <c r="NMI21" s="99"/>
      <c r="NMJ21" s="99"/>
      <c r="NMK21" s="99"/>
      <c r="NML21" s="99"/>
      <c r="NMM21" s="99"/>
      <c r="NMN21" s="99"/>
      <c r="NMO21" s="99"/>
      <c r="NMP21" s="99"/>
      <c r="NMQ21" s="99"/>
      <c r="NMR21" s="99"/>
      <c r="NMS21" s="99"/>
      <c r="NMT21" s="99"/>
      <c r="NMU21" s="99"/>
      <c r="NMV21" s="99"/>
      <c r="NMW21" s="99"/>
      <c r="NMX21" s="99"/>
      <c r="NMY21" s="99"/>
      <c r="NMZ21" s="99"/>
      <c r="NNA21" s="99"/>
      <c r="NNB21" s="99"/>
      <c r="NNC21" s="99"/>
      <c r="NND21" s="99"/>
      <c r="NNE21" s="99"/>
      <c r="NNF21" s="99"/>
      <c r="NNG21" s="99"/>
      <c r="NNH21" s="99"/>
      <c r="NNI21" s="99"/>
      <c r="NNJ21" s="99"/>
      <c r="NNK21" s="99"/>
      <c r="NNL21" s="99"/>
      <c r="NNM21" s="99"/>
      <c r="NNN21" s="99"/>
      <c r="NNO21" s="99"/>
      <c r="NNP21" s="99"/>
      <c r="NNQ21" s="99"/>
      <c r="NNR21" s="99"/>
      <c r="NNS21" s="99"/>
      <c r="NNT21" s="99"/>
      <c r="NNU21" s="99"/>
      <c r="NNV21" s="99"/>
      <c r="NNW21" s="99"/>
      <c r="NNX21" s="99"/>
      <c r="NNY21" s="99"/>
      <c r="NNZ21" s="99"/>
      <c r="NOA21" s="99"/>
      <c r="NOB21" s="99"/>
      <c r="NOC21" s="99"/>
      <c r="NOD21" s="99"/>
      <c r="NOE21" s="99"/>
      <c r="NOF21" s="99"/>
      <c r="NOG21" s="99"/>
      <c r="NOH21" s="99"/>
      <c r="NOI21" s="99"/>
      <c r="NOJ21" s="99"/>
      <c r="NOK21" s="99"/>
      <c r="NOL21" s="99"/>
      <c r="NOM21" s="99"/>
      <c r="NON21" s="99"/>
      <c r="NOO21" s="99"/>
      <c r="NOP21" s="99"/>
      <c r="NOQ21" s="99"/>
      <c r="NOR21" s="99"/>
      <c r="NOS21" s="99"/>
      <c r="NOT21" s="99"/>
      <c r="NOU21" s="99"/>
      <c r="NOV21" s="99"/>
      <c r="NOW21" s="99"/>
      <c r="NOX21" s="99"/>
      <c r="NOY21" s="99"/>
      <c r="NOZ21" s="99"/>
      <c r="NPA21" s="99"/>
      <c r="NPB21" s="99"/>
      <c r="NPC21" s="99"/>
      <c r="NPD21" s="99"/>
      <c r="NPE21" s="99"/>
      <c r="NPF21" s="99"/>
      <c r="NPG21" s="99"/>
      <c r="NPH21" s="99"/>
      <c r="NPI21" s="99"/>
      <c r="NPJ21" s="99"/>
      <c r="NPK21" s="99"/>
      <c r="NPL21" s="99"/>
      <c r="NPM21" s="99"/>
      <c r="NPN21" s="99"/>
      <c r="NPO21" s="99"/>
      <c r="NPP21" s="99"/>
      <c r="NPQ21" s="99"/>
      <c r="NPR21" s="99"/>
      <c r="NPS21" s="99"/>
      <c r="NPT21" s="99"/>
      <c r="NPU21" s="99"/>
      <c r="NPV21" s="99"/>
      <c r="NPW21" s="99"/>
      <c r="NPX21" s="99"/>
      <c r="NPY21" s="99"/>
      <c r="NPZ21" s="99"/>
      <c r="NQA21" s="99"/>
      <c r="NQB21" s="99"/>
      <c r="NQC21" s="99"/>
      <c r="NQD21" s="99"/>
      <c r="NQE21" s="99"/>
      <c r="NQF21" s="99"/>
      <c r="NQG21" s="99"/>
      <c r="NQH21" s="99"/>
      <c r="NQI21" s="99"/>
      <c r="NQJ21" s="99"/>
      <c r="NQK21" s="99"/>
      <c r="NQL21" s="99"/>
      <c r="NQM21" s="99"/>
      <c r="NQN21" s="99"/>
      <c r="NQO21" s="99"/>
      <c r="NQP21" s="99"/>
      <c r="NQQ21" s="99"/>
      <c r="NQR21" s="99"/>
      <c r="NQS21" s="99"/>
      <c r="NQT21" s="99"/>
      <c r="NQU21" s="99"/>
      <c r="NQV21" s="99"/>
      <c r="NQW21" s="99"/>
      <c r="NQX21" s="99"/>
      <c r="NQY21" s="99"/>
      <c r="NQZ21" s="99"/>
      <c r="NRA21" s="99"/>
      <c r="NRB21" s="99"/>
      <c r="NRC21" s="99"/>
      <c r="NRD21" s="99"/>
      <c r="NRE21" s="99"/>
      <c r="NRF21" s="99"/>
      <c r="NRG21" s="99"/>
      <c r="NRH21" s="99"/>
      <c r="NRI21" s="99"/>
      <c r="NRJ21" s="99"/>
      <c r="NRK21" s="99"/>
      <c r="NRL21" s="99"/>
      <c r="NRM21" s="99"/>
      <c r="NRN21" s="99"/>
      <c r="NRO21" s="99"/>
      <c r="NRP21" s="99"/>
      <c r="NRQ21" s="99"/>
      <c r="NRR21" s="99"/>
      <c r="NRS21" s="99"/>
      <c r="NRT21" s="99"/>
      <c r="NRU21" s="99"/>
      <c r="NRV21" s="99"/>
      <c r="NRW21" s="99"/>
      <c r="NRX21" s="99"/>
      <c r="NRY21" s="99"/>
      <c r="NRZ21" s="99"/>
      <c r="NSA21" s="99"/>
      <c r="NSB21" s="99"/>
      <c r="NSC21" s="99"/>
      <c r="NSD21" s="99"/>
      <c r="NSE21" s="99"/>
      <c r="NSF21" s="99"/>
      <c r="NSG21" s="99"/>
      <c r="NSH21" s="99"/>
      <c r="NSI21" s="99"/>
      <c r="NSJ21" s="99"/>
      <c r="NSK21" s="99"/>
      <c r="NSL21" s="99"/>
      <c r="NSM21" s="99"/>
      <c r="NSN21" s="99"/>
      <c r="NSO21" s="99"/>
      <c r="NSP21" s="99"/>
      <c r="NSQ21" s="99"/>
      <c r="NSR21" s="99"/>
      <c r="NSS21" s="99"/>
      <c r="NST21" s="99"/>
      <c r="NSU21" s="99"/>
      <c r="NSV21" s="99"/>
      <c r="NSW21" s="99"/>
      <c r="NSX21" s="99"/>
      <c r="NSY21" s="99"/>
      <c r="NSZ21" s="99"/>
      <c r="NTA21" s="99"/>
      <c r="NTB21" s="99"/>
      <c r="NTC21" s="99"/>
      <c r="NTD21" s="99"/>
      <c r="NTE21" s="99"/>
      <c r="NTF21" s="99"/>
      <c r="NTG21" s="99"/>
      <c r="NTH21" s="99"/>
      <c r="NTI21" s="99"/>
      <c r="NTJ21" s="99"/>
      <c r="NTK21" s="99"/>
      <c r="NTL21" s="99"/>
      <c r="NTM21" s="99"/>
      <c r="NTN21" s="99"/>
      <c r="NTO21" s="99"/>
      <c r="NTP21" s="99"/>
      <c r="NTQ21" s="99"/>
      <c r="NTR21" s="99"/>
      <c r="NTS21" s="99"/>
      <c r="NTT21" s="99"/>
      <c r="NTU21" s="99"/>
      <c r="NTV21" s="99"/>
      <c r="NTW21" s="99"/>
      <c r="NTX21" s="99"/>
      <c r="NTY21" s="99"/>
      <c r="NTZ21" s="99"/>
      <c r="NUA21" s="99"/>
      <c r="NUB21" s="99"/>
      <c r="NUC21" s="99"/>
      <c r="NUD21" s="99"/>
      <c r="NUE21" s="99"/>
      <c r="NUF21" s="99"/>
      <c r="NUG21" s="99"/>
      <c r="NUH21" s="99"/>
      <c r="NUI21" s="99"/>
      <c r="NUJ21" s="99"/>
      <c r="NUK21" s="99"/>
      <c r="NUL21" s="99"/>
      <c r="NUM21" s="99"/>
      <c r="NUN21" s="99"/>
      <c r="NUO21" s="99"/>
      <c r="NUP21" s="99"/>
      <c r="NUQ21" s="99"/>
      <c r="NUR21" s="99"/>
      <c r="NUS21" s="99"/>
      <c r="NUT21" s="99"/>
      <c r="NUU21" s="99"/>
      <c r="NUV21" s="99"/>
      <c r="NUW21" s="99"/>
      <c r="NUX21" s="99"/>
      <c r="NUY21" s="99"/>
      <c r="NUZ21" s="99"/>
      <c r="NVA21" s="99"/>
      <c r="NVB21" s="99"/>
      <c r="NVC21" s="99"/>
      <c r="NVD21" s="99"/>
      <c r="NVE21" s="99"/>
      <c r="NVF21" s="99"/>
      <c r="NVG21" s="99"/>
      <c r="NVH21" s="99"/>
      <c r="NVI21" s="99"/>
      <c r="NVJ21" s="99"/>
      <c r="NVK21" s="99"/>
      <c r="NVL21" s="99"/>
      <c r="NVM21" s="99"/>
      <c r="NVN21" s="99"/>
      <c r="NVO21" s="99"/>
      <c r="NVP21" s="99"/>
      <c r="NVQ21" s="99"/>
      <c r="NVR21" s="99"/>
      <c r="NVS21" s="99"/>
      <c r="NVT21" s="99"/>
      <c r="NVU21" s="99"/>
      <c r="NVV21" s="99"/>
      <c r="NVW21" s="99"/>
      <c r="NVX21" s="99"/>
      <c r="NVY21" s="99"/>
      <c r="NVZ21" s="99"/>
      <c r="NWA21" s="99"/>
      <c r="NWB21" s="99"/>
      <c r="NWC21" s="99"/>
      <c r="NWD21" s="99"/>
      <c r="NWE21" s="99"/>
      <c r="NWF21" s="99"/>
      <c r="NWG21" s="99"/>
      <c r="NWH21" s="99"/>
      <c r="NWI21" s="99"/>
      <c r="NWJ21" s="99"/>
      <c r="NWK21" s="99"/>
      <c r="NWL21" s="99"/>
      <c r="NWM21" s="99"/>
      <c r="NWN21" s="99"/>
      <c r="NWO21" s="99"/>
      <c r="NWP21" s="99"/>
      <c r="NWQ21" s="99"/>
      <c r="NWR21" s="99"/>
      <c r="NWS21" s="99"/>
      <c r="NWT21" s="99"/>
      <c r="NWU21" s="99"/>
      <c r="NWV21" s="99"/>
      <c r="NWW21" s="99"/>
      <c r="NWX21" s="99"/>
      <c r="NWY21" s="99"/>
      <c r="NWZ21" s="99"/>
      <c r="NXA21" s="99"/>
      <c r="NXB21" s="99"/>
      <c r="NXC21" s="99"/>
      <c r="NXD21" s="99"/>
      <c r="NXE21" s="99"/>
      <c r="NXF21" s="99"/>
      <c r="NXG21" s="99"/>
      <c r="NXH21" s="99"/>
      <c r="NXI21" s="99"/>
      <c r="NXJ21" s="99"/>
      <c r="NXK21" s="99"/>
      <c r="NXL21" s="99"/>
      <c r="NXM21" s="99"/>
      <c r="NXN21" s="99"/>
      <c r="NXO21" s="99"/>
      <c r="NXP21" s="99"/>
      <c r="NXQ21" s="99"/>
      <c r="NXR21" s="99"/>
      <c r="NXS21" s="99"/>
      <c r="NXT21" s="99"/>
      <c r="NXU21" s="99"/>
      <c r="NXV21" s="99"/>
      <c r="NXW21" s="99"/>
      <c r="NXX21" s="99"/>
      <c r="NXY21" s="99"/>
      <c r="NXZ21" s="99"/>
      <c r="NYA21" s="99"/>
      <c r="NYB21" s="99"/>
      <c r="NYC21" s="99"/>
      <c r="NYD21" s="99"/>
      <c r="NYE21" s="99"/>
      <c r="NYF21" s="99"/>
      <c r="NYG21" s="99"/>
      <c r="NYH21" s="99"/>
      <c r="NYI21" s="99"/>
      <c r="NYJ21" s="99"/>
      <c r="NYK21" s="99"/>
      <c r="NYL21" s="99"/>
      <c r="NYM21" s="99"/>
      <c r="NYN21" s="99"/>
      <c r="NYO21" s="99"/>
      <c r="NYP21" s="99"/>
      <c r="NYQ21" s="99"/>
      <c r="NYR21" s="99"/>
      <c r="NYS21" s="99"/>
      <c r="NYT21" s="99"/>
      <c r="NYU21" s="99"/>
      <c r="NYV21" s="99"/>
      <c r="NYW21" s="99"/>
      <c r="NYX21" s="99"/>
      <c r="NYY21" s="99"/>
      <c r="NYZ21" s="99"/>
      <c r="NZA21" s="99"/>
      <c r="NZB21" s="99"/>
      <c r="NZC21" s="99"/>
      <c r="NZD21" s="99"/>
      <c r="NZE21" s="99"/>
      <c r="NZF21" s="99"/>
      <c r="NZG21" s="99"/>
      <c r="NZH21" s="99"/>
      <c r="NZI21" s="99"/>
      <c r="NZJ21" s="99"/>
      <c r="NZK21" s="99"/>
      <c r="NZL21" s="99"/>
      <c r="NZM21" s="99"/>
      <c r="NZN21" s="99"/>
      <c r="NZO21" s="99"/>
      <c r="NZP21" s="99"/>
      <c r="NZQ21" s="99"/>
      <c r="NZR21" s="99"/>
      <c r="NZS21" s="99"/>
      <c r="NZT21" s="99"/>
      <c r="NZU21" s="99"/>
      <c r="NZV21" s="99"/>
      <c r="NZW21" s="99"/>
      <c r="NZX21" s="99"/>
      <c r="NZY21" s="99"/>
      <c r="NZZ21" s="99"/>
      <c r="OAA21" s="99"/>
      <c r="OAB21" s="99"/>
      <c r="OAC21" s="99"/>
      <c r="OAD21" s="99"/>
      <c r="OAE21" s="99"/>
      <c r="OAF21" s="99"/>
      <c r="OAG21" s="99"/>
      <c r="OAH21" s="99"/>
      <c r="OAI21" s="99"/>
      <c r="OAJ21" s="99"/>
      <c r="OAK21" s="99"/>
      <c r="OAL21" s="99"/>
      <c r="OAM21" s="99"/>
      <c r="OAN21" s="99"/>
      <c r="OAO21" s="99"/>
      <c r="OAP21" s="99"/>
      <c r="OAQ21" s="99"/>
      <c r="OAR21" s="99"/>
      <c r="OAS21" s="99"/>
      <c r="OAT21" s="99"/>
      <c r="OAU21" s="99"/>
      <c r="OAV21" s="99"/>
      <c r="OAW21" s="99"/>
      <c r="OAX21" s="99"/>
      <c r="OAY21" s="99"/>
      <c r="OAZ21" s="99"/>
      <c r="OBA21" s="99"/>
      <c r="OBB21" s="99"/>
      <c r="OBC21" s="99"/>
      <c r="OBD21" s="99"/>
      <c r="OBE21" s="99"/>
      <c r="OBF21" s="99"/>
      <c r="OBG21" s="99"/>
      <c r="OBH21" s="99"/>
      <c r="OBI21" s="99"/>
      <c r="OBJ21" s="99"/>
      <c r="OBK21" s="99"/>
      <c r="OBL21" s="99"/>
      <c r="OBM21" s="99"/>
      <c r="OBN21" s="99"/>
      <c r="OBO21" s="99"/>
      <c r="OBP21" s="99"/>
      <c r="OBQ21" s="99"/>
      <c r="OBR21" s="99"/>
      <c r="OBS21" s="99"/>
      <c r="OBT21" s="99"/>
      <c r="OBU21" s="99"/>
      <c r="OBV21" s="99"/>
      <c r="OBW21" s="99"/>
      <c r="OBX21" s="99"/>
      <c r="OBY21" s="99"/>
      <c r="OBZ21" s="99"/>
      <c r="OCA21" s="99"/>
      <c r="OCB21" s="99"/>
      <c r="OCC21" s="99"/>
      <c r="OCD21" s="99"/>
      <c r="OCE21" s="99"/>
      <c r="OCF21" s="99"/>
      <c r="OCG21" s="99"/>
      <c r="OCH21" s="99"/>
      <c r="OCI21" s="99"/>
      <c r="OCJ21" s="99"/>
      <c r="OCK21" s="99"/>
      <c r="OCL21" s="99"/>
      <c r="OCM21" s="99"/>
      <c r="OCN21" s="99"/>
      <c r="OCO21" s="99"/>
      <c r="OCP21" s="99"/>
      <c r="OCQ21" s="99"/>
      <c r="OCR21" s="99"/>
      <c r="OCS21" s="99"/>
      <c r="OCT21" s="99"/>
      <c r="OCU21" s="99"/>
      <c r="OCV21" s="99"/>
      <c r="OCW21" s="99"/>
      <c r="OCX21" s="99"/>
      <c r="OCY21" s="99"/>
      <c r="OCZ21" s="99"/>
      <c r="ODA21" s="99"/>
      <c r="ODB21" s="99"/>
      <c r="ODC21" s="99"/>
      <c r="ODD21" s="99"/>
      <c r="ODE21" s="99"/>
      <c r="ODF21" s="99"/>
      <c r="ODG21" s="99"/>
      <c r="ODH21" s="99"/>
      <c r="ODI21" s="99"/>
      <c r="ODJ21" s="99"/>
      <c r="ODK21" s="99"/>
      <c r="ODL21" s="99"/>
      <c r="ODM21" s="99"/>
      <c r="ODN21" s="99"/>
      <c r="ODO21" s="99"/>
      <c r="ODP21" s="99"/>
      <c r="ODQ21" s="99"/>
      <c r="ODR21" s="99"/>
      <c r="ODS21" s="99"/>
      <c r="ODT21" s="99"/>
      <c r="ODU21" s="99"/>
      <c r="ODV21" s="99"/>
      <c r="ODW21" s="99"/>
      <c r="ODX21" s="99"/>
      <c r="ODY21" s="99"/>
      <c r="ODZ21" s="99"/>
      <c r="OEA21" s="99"/>
      <c r="OEB21" s="99"/>
      <c r="OEC21" s="99"/>
      <c r="OED21" s="99"/>
      <c r="OEE21" s="99"/>
      <c r="OEF21" s="99"/>
      <c r="OEG21" s="99"/>
      <c r="OEH21" s="99"/>
      <c r="OEI21" s="99"/>
      <c r="OEJ21" s="99"/>
      <c r="OEK21" s="99"/>
      <c r="OEL21" s="99"/>
      <c r="OEM21" s="99"/>
      <c r="OEN21" s="99"/>
      <c r="OEO21" s="99"/>
      <c r="OEP21" s="99"/>
      <c r="OEQ21" s="99"/>
      <c r="OER21" s="99"/>
      <c r="OES21" s="99"/>
      <c r="OET21" s="99"/>
      <c r="OEU21" s="99"/>
      <c r="OEV21" s="99"/>
      <c r="OEW21" s="99"/>
      <c r="OEX21" s="99"/>
      <c r="OEY21" s="99"/>
      <c r="OEZ21" s="99"/>
      <c r="OFA21" s="99"/>
      <c r="OFB21" s="99"/>
      <c r="OFC21" s="99"/>
      <c r="OFD21" s="99"/>
      <c r="OFE21" s="99"/>
      <c r="OFF21" s="99"/>
      <c r="OFG21" s="99"/>
      <c r="OFH21" s="99"/>
      <c r="OFI21" s="99"/>
      <c r="OFJ21" s="99"/>
      <c r="OFK21" s="99"/>
      <c r="OFL21" s="99"/>
      <c r="OFM21" s="99"/>
      <c r="OFN21" s="99"/>
      <c r="OFO21" s="99"/>
      <c r="OFP21" s="99"/>
      <c r="OFQ21" s="99"/>
      <c r="OFR21" s="99"/>
      <c r="OFS21" s="99"/>
      <c r="OFT21" s="99"/>
      <c r="OFU21" s="99"/>
      <c r="OFV21" s="99"/>
      <c r="OFW21" s="99"/>
      <c r="OFX21" s="99"/>
      <c r="OFY21" s="99"/>
      <c r="OFZ21" s="99"/>
      <c r="OGA21" s="99"/>
      <c r="OGB21" s="99"/>
      <c r="OGC21" s="99"/>
      <c r="OGD21" s="99"/>
      <c r="OGE21" s="99"/>
      <c r="OGF21" s="99"/>
      <c r="OGG21" s="99"/>
      <c r="OGH21" s="99"/>
      <c r="OGI21" s="99"/>
      <c r="OGJ21" s="99"/>
      <c r="OGK21" s="99"/>
      <c r="OGL21" s="99"/>
      <c r="OGM21" s="99"/>
      <c r="OGN21" s="99"/>
      <c r="OGO21" s="99"/>
      <c r="OGP21" s="99"/>
      <c r="OGQ21" s="99"/>
      <c r="OGR21" s="99"/>
      <c r="OGS21" s="99"/>
      <c r="OGT21" s="99"/>
      <c r="OGU21" s="99"/>
      <c r="OGV21" s="99"/>
      <c r="OGW21" s="99"/>
      <c r="OGX21" s="99"/>
      <c r="OGY21" s="99"/>
      <c r="OGZ21" s="99"/>
      <c r="OHA21" s="99"/>
      <c r="OHB21" s="99"/>
      <c r="OHC21" s="99"/>
      <c r="OHD21" s="99"/>
      <c r="OHE21" s="99"/>
      <c r="OHF21" s="99"/>
      <c r="OHG21" s="99"/>
      <c r="OHH21" s="99"/>
      <c r="OHI21" s="99"/>
      <c r="OHJ21" s="99"/>
      <c r="OHK21" s="99"/>
      <c r="OHL21" s="99"/>
      <c r="OHM21" s="99"/>
      <c r="OHN21" s="99"/>
      <c r="OHO21" s="99"/>
      <c r="OHP21" s="99"/>
      <c r="OHQ21" s="99"/>
      <c r="OHR21" s="99"/>
      <c r="OHS21" s="99"/>
      <c r="OHT21" s="99"/>
      <c r="OHU21" s="99"/>
      <c r="OHV21" s="99"/>
      <c r="OHW21" s="99"/>
      <c r="OHX21" s="99"/>
      <c r="OHY21" s="99"/>
      <c r="OHZ21" s="99"/>
      <c r="OIA21" s="99"/>
      <c r="OIB21" s="99"/>
      <c r="OIC21" s="99"/>
      <c r="OID21" s="99"/>
      <c r="OIE21" s="99"/>
      <c r="OIF21" s="99"/>
      <c r="OIG21" s="99"/>
      <c r="OIH21" s="99"/>
      <c r="OII21" s="99"/>
      <c r="OIJ21" s="99"/>
      <c r="OIK21" s="99"/>
      <c r="OIL21" s="99"/>
      <c r="OIM21" s="99"/>
      <c r="OIN21" s="99"/>
      <c r="OIO21" s="99"/>
      <c r="OIP21" s="99"/>
      <c r="OIQ21" s="99"/>
      <c r="OIR21" s="99"/>
      <c r="OIS21" s="99"/>
      <c r="OIT21" s="99"/>
      <c r="OIU21" s="99"/>
      <c r="OIV21" s="99"/>
      <c r="OIW21" s="99"/>
      <c r="OIX21" s="99"/>
      <c r="OIY21" s="99"/>
      <c r="OIZ21" s="99"/>
      <c r="OJA21" s="99"/>
      <c r="OJB21" s="99"/>
      <c r="OJC21" s="99"/>
      <c r="OJD21" s="99"/>
      <c r="OJE21" s="99"/>
      <c r="OJF21" s="99"/>
      <c r="OJG21" s="99"/>
      <c r="OJH21" s="99"/>
      <c r="OJI21" s="99"/>
      <c r="OJJ21" s="99"/>
      <c r="OJK21" s="99"/>
      <c r="OJL21" s="99"/>
      <c r="OJM21" s="99"/>
      <c r="OJN21" s="99"/>
      <c r="OJO21" s="99"/>
      <c r="OJP21" s="99"/>
      <c r="OJQ21" s="99"/>
      <c r="OJR21" s="99"/>
      <c r="OJS21" s="99"/>
      <c r="OJT21" s="99"/>
      <c r="OJU21" s="99"/>
      <c r="OJV21" s="99"/>
      <c r="OJW21" s="99"/>
      <c r="OJX21" s="99"/>
      <c r="OJY21" s="99"/>
      <c r="OJZ21" s="99"/>
      <c r="OKA21" s="99"/>
      <c r="OKB21" s="99"/>
      <c r="OKC21" s="99"/>
      <c r="OKD21" s="99"/>
      <c r="OKE21" s="99"/>
      <c r="OKF21" s="99"/>
      <c r="OKG21" s="99"/>
      <c r="OKH21" s="99"/>
      <c r="OKI21" s="99"/>
      <c r="OKJ21" s="99"/>
      <c r="OKK21" s="99"/>
      <c r="OKL21" s="99"/>
      <c r="OKM21" s="99"/>
      <c r="OKN21" s="99"/>
      <c r="OKO21" s="99"/>
      <c r="OKP21" s="99"/>
      <c r="OKQ21" s="99"/>
      <c r="OKR21" s="99"/>
      <c r="OKS21" s="99"/>
      <c r="OKT21" s="99"/>
      <c r="OKU21" s="99"/>
      <c r="OKV21" s="99"/>
      <c r="OKW21" s="99"/>
      <c r="OKX21" s="99"/>
      <c r="OKY21" s="99"/>
      <c r="OKZ21" s="99"/>
      <c r="OLA21" s="99"/>
      <c r="OLB21" s="99"/>
      <c r="OLC21" s="99"/>
      <c r="OLD21" s="99"/>
      <c r="OLE21" s="99"/>
      <c r="OLF21" s="99"/>
      <c r="OLG21" s="99"/>
      <c r="OLH21" s="99"/>
      <c r="OLI21" s="99"/>
      <c r="OLJ21" s="99"/>
      <c r="OLK21" s="99"/>
      <c r="OLL21" s="99"/>
      <c r="OLM21" s="99"/>
      <c r="OLN21" s="99"/>
      <c r="OLO21" s="99"/>
      <c r="OLP21" s="99"/>
      <c r="OLQ21" s="99"/>
      <c r="OLR21" s="99"/>
      <c r="OLS21" s="99"/>
      <c r="OLT21" s="99"/>
      <c r="OLU21" s="99"/>
      <c r="OLV21" s="99"/>
      <c r="OLW21" s="99"/>
      <c r="OLX21" s="99"/>
      <c r="OLY21" s="99"/>
      <c r="OLZ21" s="99"/>
      <c r="OMA21" s="99"/>
      <c r="OMB21" s="99"/>
      <c r="OMC21" s="99"/>
      <c r="OMD21" s="99"/>
      <c r="OME21" s="99"/>
      <c r="OMF21" s="99"/>
      <c r="OMG21" s="99"/>
      <c r="OMH21" s="99"/>
      <c r="OMI21" s="99"/>
      <c r="OMJ21" s="99"/>
      <c r="OMK21" s="99"/>
      <c r="OML21" s="99"/>
      <c r="OMM21" s="99"/>
      <c r="OMN21" s="99"/>
      <c r="OMO21" s="99"/>
      <c r="OMP21" s="99"/>
      <c r="OMQ21" s="99"/>
      <c r="OMR21" s="99"/>
      <c r="OMS21" s="99"/>
      <c r="OMT21" s="99"/>
      <c r="OMU21" s="99"/>
      <c r="OMV21" s="99"/>
      <c r="OMW21" s="99"/>
      <c r="OMX21" s="99"/>
      <c r="OMY21" s="99"/>
      <c r="OMZ21" s="99"/>
      <c r="ONA21" s="99"/>
      <c r="ONB21" s="99"/>
      <c r="ONC21" s="99"/>
      <c r="OND21" s="99"/>
      <c r="ONE21" s="99"/>
      <c r="ONF21" s="99"/>
      <c r="ONG21" s="99"/>
      <c r="ONH21" s="99"/>
      <c r="ONI21" s="99"/>
      <c r="ONJ21" s="99"/>
      <c r="ONK21" s="99"/>
      <c r="ONL21" s="99"/>
      <c r="ONM21" s="99"/>
      <c r="ONN21" s="99"/>
      <c r="ONO21" s="99"/>
      <c r="ONP21" s="99"/>
      <c r="ONQ21" s="99"/>
      <c r="ONR21" s="99"/>
      <c r="ONS21" s="99"/>
      <c r="ONT21" s="99"/>
      <c r="ONU21" s="99"/>
      <c r="ONV21" s="99"/>
      <c r="ONW21" s="99"/>
      <c r="ONX21" s="99"/>
      <c r="ONY21" s="99"/>
      <c r="ONZ21" s="99"/>
      <c r="OOA21" s="99"/>
      <c r="OOB21" s="99"/>
      <c r="OOC21" s="99"/>
      <c r="OOD21" s="99"/>
      <c r="OOE21" s="99"/>
      <c r="OOF21" s="99"/>
      <c r="OOG21" s="99"/>
      <c r="OOH21" s="99"/>
      <c r="OOI21" s="99"/>
      <c r="OOJ21" s="99"/>
      <c r="OOK21" s="99"/>
      <c r="OOL21" s="99"/>
      <c r="OOM21" s="99"/>
      <c r="OON21" s="99"/>
      <c r="OOO21" s="99"/>
      <c r="OOP21" s="99"/>
      <c r="OOQ21" s="99"/>
      <c r="OOR21" s="99"/>
      <c r="OOS21" s="99"/>
      <c r="OOT21" s="99"/>
      <c r="OOU21" s="99"/>
      <c r="OOV21" s="99"/>
      <c r="OOW21" s="99"/>
      <c r="OOX21" s="99"/>
      <c r="OOY21" s="99"/>
      <c r="OOZ21" s="99"/>
      <c r="OPA21" s="99"/>
      <c r="OPB21" s="99"/>
      <c r="OPC21" s="99"/>
      <c r="OPD21" s="99"/>
      <c r="OPE21" s="99"/>
      <c r="OPF21" s="99"/>
      <c r="OPG21" s="99"/>
      <c r="OPH21" s="99"/>
      <c r="OPI21" s="99"/>
      <c r="OPJ21" s="99"/>
      <c r="OPK21" s="99"/>
      <c r="OPL21" s="99"/>
      <c r="OPM21" s="99"/>
      <c r="OPN21" s="99"/>
      <c r="OPO21" s="99"/>
      <c r="OPP21" s="99"/>
      <c r="OPQ21" s="99"/>
      <c r="OPR21" s="99"/>
      <c r="OPS21" s="99"/>
      <c r="OPT21" s="99"/>
      <c r="OPU21" s="99"/>
      <c r="OPV21" s="99"/>
      <c r="OPW21" s="99"/>
      <c r="OPX21" s="99"/>
      <c r="OPY21" s="99"/>
      <c r="OPZ21" s="99"/>
      <c r="OQA21" s="99"/>
      <c r="OQB21" s="99"/>
      <c r="OQC21" s="99"/>
      <c r="OQD21" s="99"/>
      <c r="OQE21" s="99"/>
      <c r="OQF21" s="99"/>
      <c r="OQG21" s="99"/>
      <c r="OQH21" s="99"/>
      <c r="OQI21" s="99"/>
      <c r="OQJ21" s="99"/>
      <c r="OQK21" s="99"/>
      <c r="OQL21" s="99"/>
      <c r="OQM21" s="99"/>
      <c r="OQN21" s="99"/>
      <c r="OQO21" s="99"/>
      <c r="OQP21" s="99"/>
      <c r="OQQ21" s="99"/>
      <c r="OQR21" s="99"/>
      <c r="OQS21" s="99"/>
      <c r="OQT21" s="99"/>
      <c r="OQU21" s="99"/>
      <c r="OQV21" s="99"/>
      <c r="OQW21" s="99"/>
      <c r="OQX21" s="99"/>
      <c r="OQY21" s="99"/>
      <c r="OQZ21" s="99"/>
      <c r="ORA21" s="99"/>
      <c r="ORB21" s="99"/>
      <c r="ORC21" s="99"/>
      <c r="ORD21" s="99"/>
      <c r="ORE21" s="99"/>
      <c r="ORF21" s="99"/>
      <c r="ORG21" s="99"/>
      <c r="ORH21" s="99"/>
      <c r="ORI21" s="99"/>
      <c r="ORJ21" s="99"/>
      <c r="ORK21" s="99"/>
      <c r="ORL21" s="99"/>
      <c r="ORM21" s="99"/>
      <c r="ORN21" s="99"/>
      <c r="ORO21" s="99"/>
      <c r="ORP21" s="99"/>
      <c r="ORQ21" s="99"/>
      <c r="ORR21" s="99"/>
      <c r="ORS21" s="99"/>
      <c r="ORT21" s="99"/>
      <c r="ORU21" s="99"/>
      <c r="ORV21" s="99"/>
      <c r="ORW21" s="99"/>
      <c r="ORX21" s="99"/>
      <c r="ORY21" s="99"/>
      <c r="ORZ21" s="99"/>
      <c r="OSA21" s="99"/>
      <c r="OSB21" s="99"/>
      <c r="OSC21" s="99"/>
      <c r="OSD21" s="99"/>
      <c r="OSE21" s="99"/>
      <c r="OSF21" s="99"/>
      <c r="OSG21" s="99"/>
      <c r="OSH21" s="99"/>
      <c r="OSI21" s="99"/>
      <c r="OSJ21" s="99"/>
      <c r="OSK21" s="99"/>
      <c r="OSL21" s="99"/>
      <c r="OSM21" s="99"/>
      <c r="OSN21" s="99"/>
      <c r="OSO21" s="99"/>
      <c r="OSP21" s="99"/>
      <c r="OSQ21" s="99"/>
      <c r="OSR21" s="99"/>
      <c r="OSS21" s="99"/>
      <c r="OST21" s="99"/>
      <c r="OSU21" s="99"/>
      <c r="OSV21" s="99"/>
      <c r="OSW21" s="99"/>
      <c r="OSX21" s="99"/>
      <c r="OSY21" s="99"/>
      <c r="OSZ21" s="99"/>
      <c r="OTA21" s="99"/>
      <c r="OTB21" s="99"/>
      <c r="OTC21" s="99"/>
      <c r="OTD21" s="99"/>
      <c r="OTE21" s="99"/>
      <c r="OTF21" s="99"/>
      <c r="OTG21" s="99"/>
      <c r="OTH21" s="99"/>
      <c r="OTI21" s="99"/>
      <c r="OTJ21" s="99"/>
      <c r="OTK21" s="99"/>
      <c r="OTL21" s="99"/>
      <c r="OTM21" s="99"/>
      <c r="OTN21" s="99"/>
      <c r="OTO21" s="99"/>
      <c r="OTP21" s="99"/>
      <c r="OTQ21" s="99"/>
      <c r="OTR21" s="99"/>
      <c r="OTS21" s="99"/>
      <c r="OTT21" s="99"/>
      <c r="OTU21" s="99"/>
      <c r="OTV21" s="99"/>
      <c r="OTW21" s="99"/>
      <c r="OTX21" s="99"/>
      <c r="OTY21" s="99"/>
      <c r="OTZ21" s="99"/>
      <c r="OUA21" s="99"/>
      <c r="OUB21" s="99"/>
      <c r="OUC21" s="99"/>
      <c r="OUD21" s="99"/>
      <c r="OUE21" s="99"/>
      <c r="OUF21" s="99"/>
      <c r="OUG21" s="99"/>
      <c r="OUH21" s="99"/>
      <c r="OUI21" s="99"/>
      <c r="OUJ21" s="99"/>
      <c r="OUK21" s="99"/>
      <c r="OUL21" s="99"/>
      <c r="OUM21" s="99"/>
      <c r="OUN21" s="99"/>
      <c r="OUO21" s="99"/>
      <c r="OUP21" s="99"/>
      <c r="OUQ21" s="99"/>
      <c r="OUR21" s="99"/>
      <c r="OUS21" s="99"/>
      <c r="OUT21" s="99"/>
      <c r="OUU21" s="99"/>
      <c r="OUV21" s="99"/>
      <c r="OUW21" s="99"/>
      <c r="OUX21" s="99"/>
      <c r="OUY21" s="99"/>
      <c r="OUZ21" s="99"/>
      <c r="OVA21" s="99"/>
      <c r="OVB21" s="99"/>
      <c r="OVC21" s="99"/>
      <c r="OVD21" s="99"/>
      <c r="OVE21" s="99"/>
      <c r="OVF21" s="99"/>
      <c r="OVG21" s="99"/>
      <c r="OVH21" s="99"/>
      <c r="OVI21" s="99"/>
      <c r="OVJ21" s="99"/>
      <c r="OVK21" s="99"/>
      <c r="OVL21" s="99"/>
      <c r="OVM21" s="99"/>
      <c r="OVN21" s="99"/>
      <c r="OVO21" s="99"/>
      <c r="OVP21" s="99"/>
      <c r="OVQ21" s="99"/>
      <c r="OVR21" s="99"/>
      <c r="OVS21" s="99"/>
      <c r="OVT21" s="99"/>
      <c r="OVU21" s="99"/>
      <c r="OVV21" s="99"/>
      <c r="OVW21" s="99"/>
      <c r="OVX21" s="99"/>
      <c r="OVY21" s="99"/>
      <c r="OVZ21" s="99"/>
      <c r="OWA21" s="99"/>
      <c r="OWB21" s="99"/>
      <c r="OWC21" s="99"/>
      <c r="OWD21" s="99"/>
      <c r="OWE21" s="99"/>
      <c r="OWF21" s="99"/>
      <c r="OWG21" s="99"/>
      <c r="OWH21" s="99"/>
      <c r="OWI21" s="99"/>
      <c r="OWJ21" s="99"/>
      <c r="OWK21" s="99"/>
      <c r="OWL21" s="99"/>
      <c r="OWM21" s="99"/>
      <c r="OWN21" s="99"/>
      <c r="OWO21" s="99"/>
      <c r="OWP21" s="99"/>
      <c r="OWQ21" s="99"/>
      <c r="OWR21" s="99"/>
      <c r="OWS21" s="99"/>
      <c r="OWT21" s="99"/>
      <c r="OWU21" s="99"/>
      <c r="OWV21" s="99"/>
      <c r="OWW21" s="99"/>
      <c r="OWX21" s="99"/>
      <c r="OWY21" s="99"/>
      <c r="OWZ21" s="99"/>
      <c r="OXA21" s="99"/>
      <c r="OXB21" s="99"/>
      <c r="OXC21" s="99"/>
      <c r="OXD21" s="99"/>
      <c r="OXE21" s="99"/>
      <c r="OXF21" s="99"/>
      <c r="OXG21" s="99"/>
      <c r="OXH21" s="99"/>
      <c r="OXI21" s="99"/>
      <c r="OXJ21" s="99"/>
      <c r="OXK21" s="99"/>
      <c r="OXL21" s="99"/>
      <c r="OXM21" s="99"/>
      <c r="OXN21" s="99"/>
      <c r="OXO21" s="99"/>
      <c r="OXP21" s="99"/>
      <c r="OXQ21" s="99"/>
      <c r="OXR21" s="99"/>
      <c r="OXS21" s="99"/>
      <c r="OXT21" s="99"/>
      <c r="OXU21" s="99"/>
      <c r="OXV21" s="99"/>
      <c r="OXW21" s="99"/>
      <c r="OXX21" s="99"/>
      <c r="OXY21" s="99"/>
      <c r="OXZ21" s="99"/>
      <c r="OYA21" s="99"/>
      <c r="OYB21" s="99"/>
      <c r="OYC21" s="99"/>
      <c r="OYD21" s="99"/>
      <c r="OYE21" s="99"/>
      <c r="OYF21" s="99"/>
      <c r="OYG21" s="99"/>
      <c r="OYH21" s="99"/>
      <c r="OYI21" s="99"/>
      <c r="OYJ21" s="99"/>
      <c r="OYK21" s="99"/>
      <c r="OYL21" s="99"/>
      <c r="OYM21" s="99"/>
      <c r="OYN21" s="99"/>
      <c r="OYO21" s="99"/>
      <c r="OYP21" s="99"/>
      <c r="OYQ21" s="99"/>
      <c r="OYR21" s="99"/>
      <c r="OYS21" s="99"/>
      <c r="OYT21" s="99"/>
      <c r="OYU21" s="99"/>
      <c r="OYV21" s="99"/>
      <c r="OYW21" s="99"/>
      <c r="OYX21" s="99"/>
      <c r="OYY21" s="99"/>
      <c r="OYZ21" s="99"/>
      <c r="OZA21" s="99"/>
      <c r="OZB21" s="99"/>
      <c r="OZC21" s="99"/>
      <c r="OZD21" s="99"/>
      <c r="OZE21" s="99"/>
      <c r="OZF21" s="99"/>
      <c r="OZG21" s="99"/>
      <c r="OZH21" s="99"/>
      <c r="OZI21" s="99"/>
      <c r="OZJ21" s="99"/>
      <c r="OZK21" s="99"/>
      <c r="OZL21" s="99"/>
      <c r="OZM21" s="99"/>
      <c r="OZN21" s="99"/>
      <c r="OZO21" s="99"/>
      <c r="OZP21" s="99"/>
      <c r="OZQ21" s="99"/>
      <c r="OZR21" s="99"/>
      <c r="OZS21" s="99"/>
      <c r="OZT21" s="99"/>
      <c r="OZU21" s="99"/>
      <c r="OZV21" s="99"/>
      <c r="OZW21" s="99"/>
      <c r="OZX21" s="99"/>
      <c r="OZY21" s="99"/>
      <c r="OZZ21" s="99"/>
      <c r="PAA21" s="99"/>
      <c r="PAB21" s="99"/>
      <c r="PAC21" s="99"/>
      <c r="PAD21" s="99"/>
      <c r="PAE21" s="99"/>
      <c r="PAF21" s="99"/>
      <c r="PAG21" s="99"/>
      <c r="PAH21" s="99"/>
      <c r="PAI21" s="99"/>
      <c r="PAJ21" s="99"/>
      <c r="PAK21" s="99"/>
      <c r="PAL21" s="99"/>
      <c r="PAM21" s="99"/>
      <c r="PAN21" s="99"/>
      <c r="PAO21" s="99"/>
      <c r="PAP21" s="99"/>
      <c r="PAQ21" s="99"/>
      <c r="PAR21" s="99"/>
      <c r="PAS21" s="99"/>
      <c r="PAT21" s="99"/>
      <c r="PAU21" s="99"/>
      <c r="PAV21" s="99"/>
      <c r="PAW21" s="99"/>
      <c r="PAX21" s="99"/>
      <c r="PAY21" s="99"/>
      <c r="PAZ21" s="99"/>
      <c r="PBA21" s="99"/>
      <c r="PBB21" s="99"/>
      <c r="PBC21" s="99"/>
      <c r="PBD21" s="99"/>
      <c r="PBE21" s="99"/>
      <c r="PBF21" s="99"/>
      <c r="PBG21" s="99"/>
      <c r="PBH21" s="99"/>
      <c r="PBI21" s="99"/>
      <c r="PBJ21" s="99"/>
      <c r="PBK21" s="99"/>
      <c r="PBL21" s="99"/>
      <c r="PBM21" s="99"/>
      <c r="PBN21" s="99"/>
      <c r="PBO21" s="99"/>
      <c r="PBP21" s="99"/>
      <c r="PBQ21" s="99"/>
      <c r="PBR21" s="99"/>
      <c r="PBS21" s="99"/>
      <c r="PBT21" s="99"/>
      <c r="PBU21" s="99"/>
      <c r="PBV21" s="99"/>
      <c r="PBW21" s="99"/>
      <c r="PBX21" s="99"/>
      <c r="PBY21" s="99"/>
      <c r="PBZ21" s="99"/>
      <c r="PCA21" s="99"/>
      <c r="PCB21" s="99"/>
      <c r="PCC21" s="99"/>
      <c r="PCD21" s="99"/>
      <c r="PCE21" s="99"/>
      <c r="PCF21" s="99"/>
      <c r="PCG21" s="99"/>
      <c r="PCH21" s="99"/>
      <c r="PCI21" s="99"/>
      <c r="PCJ21" s="99"/>
      <c r="PCK21" s="99"/>
      <c r="PCL21" s="99"/>
      <c r="PCM21" s="99"/>
      <c r="PCN21" s="99"/>
      <c r="PCO21" s="99"/>
      <c r="PCP21" s="99"/>
      <c r="PCQ21" s="99"/>
      <c r="PCR21" s="99"/>
      <c r="PCS21" s="99"/>
      <c r="PCT21" s="99"/>
      <c r="PCU21" s="99"/>
      <c r="PCV21" s="99"/>
      <c r="PCW21" s="99"/>
      <c r="PCX21" s="99"/>
      <c r="PCY21" s="99"/>
      <c r="PCZ21" s="99"/>
      <c r="PDA21" s="99"/>
      <c r="PDB21" s="99"/>
      <c r="PDC21" s="99"/>
      <c r="PDD21" s="99"/>
      <c r="PDE21" s="99"/>
      <c r="PDF21" s="99"/>
      <c r="PDG21" s="99"/>
      <c r="PDH21" s="99"/>
      <c r="PDI21" s="99"/>
      <c r="PDJ21" s="99"/>
      <c r="PDK21" s="99"/>
      <c r="PDL21" s="99"/>
      <c r="PDM21" s="99"/>
      <c r="PDN21" s="99"/>
      <c r="PDO21" s="99"/>
      <c r="PDP21" s="99"/>
      <c r="PDQ21" s="99"/>
      <c r="PDR21" s="99"/>
      <c r="PDS21" s="99"/>
      <c r="PDT21" s="99"/>
      <c r="PDU21" s="99"/>
      <c r="PDV21" s="99"/>
      <c r="PDW21" s="99"/>
      <c r="PDX21" s="99"/>
      <c r="PDY21" s="99"/>
      <c r="PDZ21" s="99"/>
      <c r="PEA21" s="99"/>
      <c r="PEB21" s="99"/>
      <c r="PEC21" s="99"/>
      <c r="PED21" s="99"/>
      <c r="PEE21" s="99"/>
      <c r="PEF21" s="99"/>
      <c r="PEG21" s="99"/>
      <c r="PEH21" s="99"/>
      <c r="PEI21" s="99"/>
      <c r="PEJ21" s="99"/>
      <c r="PEK21" s="99"/>
      <c r="PEL21" s="99"/>
      <c r="PEM21" s="99"/>
      <c r="PEN21" s="99"/>
      <c r="PEO21" s="99"/>
      <c r="PEP21" s="99"/>
      <c r="PEQ21" s="99"/>
      <c r="PER21" s="99"/>
      <c r="PES21" s="99"/>
      <c r="PET21" s="99"/>
      <c r="PEU21" s="99"/>
      <c r="PEV21" s="99"/>
      <c r="PEW21" s="99"/>
      <c r="PEX21" s="99"/>
      <c r="PEY21" s="99"/>
      <c r="PEZ21" s="99"/>
      <c r="PFA21" s="99"/>
      <c r="PFB21" s="99"/>
      <c r="PFC21" s="99"/>
      <c r="PFD21" s="99"/>
      <c r="PFE21" s="99"/>
      <c r="PFF21" s="99"/>
      <c r="PFG21" s="99"/>
      <c r="PFH21" s="99"/>
      <c r="PFI21" s="99"/>
      <c r="PFJ21" s="99"/>
      <c r="PFK21" s="99"/>
      <c r="PFL21" s="99"/>
      <c r="PFM21" s="99"/>
      <c r="PFN21" s="99"/>
      <c r="PFO21" s="99"/>
      <c r="PFP21" s="99"/>
      <c r="PFQ21" s="99"/>
      <c r="PFR21" s="99"/>
      <c r="PFS21" s="99"/>
      <c r="PFT21" s="99"/>
      <c r="PFU21" s="99"/>
      <c r="PFV21" s="99"/>
      <c r="PFW21" s="99"/>
      <c r="PFX21" s="99"/>
      <c r="PFY21" s="99"/>
      <c r="PFZ21" s="99"/>
      <c r="PGA21" s="99"/>
      <c r="PGB21" s="99"/>
      <c r="PGC21" s="99"/>
      <c r="PGD21" s="99"/>
      <c r="PGE21" s="99"/>
      <c r="PGF21" s="99"/>
      <c r="PGG21" s="99"/>
      <c r="PGH21" s="99"/>
      <c r="PGI21" s="99"/>
      <c r="PGJ21" s="99"/>
      <c r="PGK21" s="99"/>
      <c r="PGL21" s="99"/>
      <c r="PGM21" s="99"/>
      <c r="PGN21" s="99"/>
      <c r="PGO21" s="99"/>
      <c r="PGP21" s="99"/>
      <c r="PGQ21" s="99"/>
      <c r="PGR21" s="99"/>
      <c r="PGS21" s="99"/>
      <c r="PGT21" s="99"/>
      <c r="PGU21" s="99"/>
      <c r="PGV21" s="99"/>
      <c r="PGW21" s="99"/>
      <c r="PGX21" s="99"/>
      <c r="PGY21" s="99"/>
      <c r="PGZ21" s="99"/>
      <c r="PHA21" s="99"/>
      <c r="PHB21" s="99"/>
      <c r="PHC21" s="99"/>
      <c r="PHD21" s="99"/>
      <c r="PHE21" s="99"/>
      <c r="PHF21" s="99"/>
      <c r="PHG21" s="99"/>
      <c r="PHH21" s="99"/>
      <c r="PHI21" s="99"/>
      <c r="PHJ21" s="99"/>
      <c r="PHK21" s="99"/>
      <c r="PHL21" s="99"/>
      <c r="PHM21" s="99"/>
      <c r="PHN21" s="99"/>
      <c r="PHO21" s="99"/>
      <c r="PHP21" s="99"/>
      <c r="PHQ21" s="99"/>
      <c r="PHR21" s="99"/>
      <c r="PHS21" s="99"/>
      <c r="PHT21" s="99"/>
      <c r="PHU21" s="99"/>
      <c r="PHV21" s="99"/>
      <c r="PHW21" s="99"/>
      <c r="PHX21" s="99"/>
      <c r="PHY21" s="99"/>
      <c r="PHZ21" s="99"/>
      <c r="PIA21" s="99"/>
      <c r="PIB21" s="99"/>
      <c r="PIC21" s="99"/>
      <c r="PID21" s="99"/>
      <c r="PIE21" s="99"/>
      <c r="PIF21" s="99"/>
      <c r="PIG21" s="99"/>
      <c r="PIH21" s="99"/>
      <c r="PII21" s="99"/>
      <c r="PIJ21" s="99"/>
      <c r="PIK21" s="99"/>
      <c r="PIL21" s="99"/>
      <c r="PIM21" s="99"/>
      <c r="PIN21" s="99"/>
      <c r="PIO21" s="99"/>
      <c r="PIP21" s="99"/>
      <c r="PIQ21" s="99"/>
      <c r="PIR21" s="99"/>
      <c r="PIS21" s="99"/>
      <c r="PIT21" s="99"/>
      <c r="PIU21" s="99"/>
      <c r="PIV21" s="99"/>
      <c r="PIW21" s="99"/>
      <c r="PIX21" s="99"/>
      <c r="PIY21" s="99"/>
      <c r="PIZ21" s="99"/>
      <c r="PJA21" s="99"/>
      <c r="PJB21" s="99"/>
      <c r="PJC21" s="99"/>
      <c r="PJD21" s="99"/>
      <c r="PJE21" s="99"/>
      <c r="PJF21" s="99"/>
      <c r="PJG21" s="99"/>
      <c r="PJH21" s="99"/>
      <c r="PJI21" s="99"/>
      <c r="PJJ21" s="99"/>
      <c r="PJK21" s="99"/>
      <c r="PJL21" s="99"/>
      <c r="PJM21" s="99"/>
      <c r="PJN21" s="99"/>
      <c r="PJO21" s="99"/>
      <c r="PJP21" s="99"/>
      <c r="PJQ21" s="99"/>
      <c r="PJR21" s="99"/>
      <c r="PJS21" s="99"/>
      <c r="PJT21" s="99"/>
      <c r="PJU21" s="99"/>
      <c r="PJV21" s="99"/>
      <c r="PJW21" s="99"/>
      <c r="PJX21" s="99"/>
      <c r="PJY21" s="99"/>
      <c r="PJZ21" s="99"/>
      <c r="PKA21" s="99"/>
      <c r="PKB21" s="99"/>
      <c r="PKC21" s="99"/>
      <c r="PKD21" s="99"/>
      <c r="PKE21" s="99"/>
      <c r="PKF21" s="99"/>
      <c r="PKG21" s="99"/>
      <c r="PKH21" s="99"/>
      <c r="PKI21" s="99"/>
      <c r="PKJ21" s="99"/>
      <c r="PKK21" s="99"/>
      <c r="PKL21" s="99"/>
      <c r="PKM21" s="99"/>
      <c r="PKN21" s="99"/>
      <c r="PKO21" s="99"/>
      <c r="PKP21" s="99"/>
      <c r="PKQ21" s="99"/>
      <c r="PKR21" s="99"/>
      <c r="PKS21" s="99"/>
      <c r="PKT21" s="99"/>
      <c r="PKU21" s="99"/>
      <c r="PKV21" s="99"/>
      <c r="PKW21" s="99"/>
      <c r="PKX21" s="99"/>
      <c r="PKY21" s="99"/>
      <c r="PKZ21" s="99"/>
      <c r="PLA21" s="99"/>
      <c r="PLB21" s="99"/>
      <c r="PLC21" s="99"/>
      <c r="PLD21" s="99"/>
      <c r="PLE21" s="99"/>
      <c r="PLF21" s="99"/>
      <c r="PLG21" s="99"/>
      <c r="PLH21" s="99"/>
      <c r="PLI21" s="99"/>
      <c r="PLJ21" s="99"/>
      <c r="PLK21" s="99"/>
      <c r="PLL21" s="99"/>
      <c r="PLM21" s="99"/>
      <c r="PLN21" s="99"/>
      <c r="PLO21" s="99"/>
      <c r="PLP21" s="99"/>
      <c r="PLQ21" s="99"/>
      <c r="PLR21" s="99"/>
      <c r="PLS21" s="99"/>
      <c r="PLT21" s="99"/>
      <c r="PLU21" s="99"/>
      <c r="PLV21" s="99"/>
      <c r="PLW21" s="99"/>
      <c r="PLX21" s="99"/>
      <c r="PLY21" s="99"/>
      <c r="PLZ21" s="99"/>
      <c r="PMA21" s="99"/>
      <c r="PMB21" s="99"/>
      <c r="PMC21" s="99"/>
      <c r="PMD21" s="99"/>
      <c r="PME21" s="99"/>
      <c r="PMF21" s="99"/>
      <c r="PMG21" s="99"/>
      <c r="PMH21" s="99"/>
      <c r="PMI21" s="99"/>
      <c r="PMJ21" s="99"/>
      <c r="PMK21" s="99"/>
      <c r="PML21" s="99"/>
      <c r="PMM21" s="99"/>
      <c r="PMN21" s="99"/>
      <c r="PMO21" s="99"/>
      <c r="PMP21" s="99"/>
      <c r="PMQ21" s="99"/>
      <c r="PMR21" s="99"/>
      <c r="PMS21" s="99"/>
      <c r="PMT21" s="99"/>
      <c r="PMU21" s="99"/>
      <c r="PMV21" s="99"/>
      <c r="PMW21" s="99"/>
      <c r="PMX21" s="99"/>
      <c r="PMY21" s="99"/>
      <c r="PMZ21" s="99"/>
      <c r="PNA21" s="99"/>
      <c r="PNB21" s="99"/>
      <c r="PNC21" s="99"/>
      <c r="PND21" s="99"/>
      <c r="PNE21" s="99"/>
      <c r="PNF21" s="99"/>
      <c r="PNG21" s="99"/>
      <c r="PNH21" s="99"/>
      <c r="PNI21" s="99"/>
      <c r="PNJ21" s="99"/>
      <c r="PNK21" s="99"/>
      <c r="PNL21" s="99"/>
      <c r="PNM21" s="99"/>
      <c r="PNN21" s="99"/>
      <c r="PNO21" s="99"/>
      <c r="PNP21" s="99"/>
      <c r="PNQ21" s="99"/>
      <c r="PNR21" s="99"/>
      <c r="PNS21" s="99"/>
      <c r="PNT21" s="99"/>
      <c r="PNU21" s="99"/>
      <c r="PNV21" s="99"/>
      <c r="PNW21" s="99"/>
      <c r="PNX21" s="99"/>
      <c r="PNY21" s="99"/>
      <c r="PNZ21" s="99"/>
      <c r="POA21" s="99"/>
      <c r="POB21" s="99"/>
      <c r="POC21" s="99"/>
      <c r="POD21" s="99"/>
      <c r="POE21" s="99"/>
      <c r="POF21" s="99"/>
      <c r="POG21" s="99"/>
      <c r="POH21" s="99"/>
      <c r="POI21" s="99"/>
      <c r="POJ21" s="99"/>
      <c r="POK21" s="99"/>
      <c r="POL21" s="99"/>
      <c r="POM21" s="99"/>
      <c r="PON21" s="99"/>
      <c r="POO21" s="99"/>
      <c r="POP21" s="99"/>
      <c r="POQ21" s="99"/>
      <c r="POR21" s="99"/>
      <c r="POS21" s="99"/>
      <c r="POT21" s="99"/>
      <c r="POU21" s="99"/>
      <c r="POV21" s="99"/>
      <c r="POW21" s="99"/>
      <c r="POX21" s="99"/>
      <c r="POY21" s="99"/>
      <c r="POZ21" s="99"/>
      <c r="PPA21" s="99"/>
      <c r="PPB21" s="99"/>
      <c r="PPC21" s="99"/>
      <c r="PPD21" s="99"/>
      <c r="PPE21" s="99"/>
      <c r="PPF21" s="99"/>
      <c r="PPG21" s="99"/>
      <c r="PPH21" s="99"/>
      <c r="PPI21" s="99"/>
      <c r="PPJ21" s="99"/>
      <c r="PPK21" s="99"/>
      <c r="PPL21" s="99"/>
      <c r="PPM21" s="99"/>
      <c r="PPN21" s="99"/>
      <c r="PPO21" s="99"/>
      <c r="PPP21" s="99"/>
      <c r="PPQ21" s="99"/>
      <c r="PPR21" s="99"/>
      <c r="PPS21" s="99"/>
      <c r="PPT21" s="99"/>
      <c r="PPU21" s="99"/>
      <c r="PPV21" s="99"/>
      <c r="PPW21" s="99"/>
      <c r="PPX21" s="99"/>
      <c r="PPY21" s="99"/>
      <c r="PPZ21" s="99"/>
      <c r="PQA21" s="99"/>
      <c r="PQB21" s="99"/>
      <c r="PQC21" s="99"/>
      <c r="PQD21" s="99"/>
      <c r="PQE21" s="99"/>
      <c r="PQF21" s="99"/>
      <c r="PQG21" s="99"/>
      <c r="PQH21" s="99"/>
      <c r="PQI21" s="99"/>
      <c r="PQJ21" s="99"/>
      <c r="PQK21" s="99"/>
      <c r="PQL21" s="99"/>
      <c r="PQM21" s="99"/>
      <c r="PQN21" s="99"/>
      <c r="PQO21" s="99"/>
      <c r="PQP21" s="99"/>
      <c r="PQQ21" s="99"/>
      <c r="PQR21" s="99"/>
      <c r="PQS21" s="99"/>
      <c r="PQT21" s="99"/>
      <c r="PQU21" s="99"/>
      <c r="PQV21" s="99"/>
      <c r="PQW21" s="99"/>
      <c r="PQX21" s="99"/>
      <c r="PQY21" s="99"/>
      <c r="PQZ21" s="99"/>
      <c r="PRA21" s="99"/>
      <c r="PRB21" s="99"/>
      <c r="PRC21" s="99"/>
      <c r="PRD21" s="99"/>
      <c r="PRE21" s="99"/>
      <c r="PRF21" s="99"/>
      <c r="PRG21" s="99"/>
      <c r="PRH21" s="99"/>
      <c r="PRI21" s="99"/>
      <c r="PRJ21" s="99"/>
      <c r="PRK21" s="99"/>
      <c r="PRL21" s="99"/>
      <c r="PRM21" s="99"/>
      <c r="PRN21" s="99"/>
      <c r="PRO21" s="99"/>
      <c r="PRP21" s="99"/>
      <c r="PRQ21" s="99"/>
      <c r="PRR21" s="99"/>
      <c r="PRS21" s="99"/>
      <c r="PRT21" s="99"/>
      <c r="PRU21" s="99"/>
      <c r="PRV21" s="99"/>
      <c r="PRW21" s="99"/>
      <c r="PRX21" s="99"/>
      <c r="PRY21" s="99"/>
      <c r="PRZ21" s="99"/>
      <c r="PSA21" s="99"/>
      <c r="PSB21" s="99"/>
      <c r="PSC21" s="99"/>
      <c r="PSD21" s="99"/>
      <c r="PSE21" s="99"/>
      <c r="PSF21" s="99"/>
      <c r="PSG21" s="99"/>
      <c r="PSH21" s="99"/>
      <c r="PSI21" s="99"/>
      <c r="PSJ21" s="99"/>
      <c r="PSK21" s="99"/>
      <c r="PSL21" s="99"/>
      <c r="PSM21" s="99"/>
      <c r="PSN21" s="99"/>
      <c r="PSO21" s="99"/>
      <c r="PSP21" s="99"/>
      <c r="PSQ21" s="99"/>
      <c r="PSR21" s="99"/>
      <c r="PSS21" s="99"/>
      <c r="PST21" s="99"/>
      <c r="PSU21" s="99"/>
      <c r="PSV21" s="99"/>
      <c r="PSW21" s="99"/>
      <c r="PSX21" s="99"/>
      <c r="PSY21" s="99"/>
      <c r="PSZ21" s="99"/>
      <c r="PTA21" s="99"/>
      <c r="PTB21" s="99"/>
      <c r="PTC21" s="99"/>
      <c r="PTD21" s="99"/>
      <c r="PTE21" s="99"/>
      <c r="PTF21" s="99"/>
      <c r="PTG21" s="99"/>
      <c r="PTH21" s="99"/>
      <c r="PTI21" s="99"/>
      <c r="PTJ21" s="99"/>
      <c r="PTK21" s="99"/>
      <c r="PTL21" s="99"/>
      <c r="PTM21" s="99"/>
      <c r="PTN21" s="99"/>
      <c r="PTO21" s="99"/>
      <c r="PTP21" s="99"/>
      <c r="PTQ21" s="99"/>
      <c r="PTR21" s="99"/>
      <c r="PTS21" s="99"/>
      <c r="PTT21" s="99"/>
      <c r="PTU21" s="99"/>
      <c r="PTV21" s="99"/>
      <c r="PTW21" s="99"/>
      <c r="PTX21" s="99"/>
      <c r="PTY21" s="99"/>
      <c r="PTZ21" s="99"/>
      <c r="PUA21" s="99"/>
      <c r="PUB21" s="99"/>
      <c r="PUC21" s="99"/>
      <c r="PUD21" s="99"/>
      <c r="PUE21" s="99"/>
      <c r="PUF21" s="99"/>
      <c r="PUG21" s="99"/>
      <c r="PUH21" s="99"/>
      <c r="PUI21" s="99"/>
      <c r="PUJ21" s="99"/>
      <c r="PUK21" s="99"/>
      <c r="PUL21" s="99"/>
      <c r="PUM21" s="99"/>
      <c r="PUN21" s="99"/>
      <c r="PUO21" s="99"/>
      <c r="PUP21" s="99"/>
      <c r="PUQ21" s="99"/>
      <c r="PUR21" s="99"/>
      <c r="PUS21" s="99"/>
      <c r="PUT21" s="99"/>
      <c r="PUU21" s="99"/>
      <c r="PUV21" s="99"/>
      <c r="PUW21" s="99"/>
      <c r="PUX21" s="99"/>
      <c r="PUY21" s="99"/>
      <c r="PUZ21" s="99"/>
      <c r="PVA21" s="99"/>
      <c r="PVB21" s="99"/>
      <c r="PVC21" s="99"/>
      <c r="PVD21" s="99"/>
      <c r="PVE21" s="99"/>
      <c r="PVF21" s="99"/>
      <c r="PVG21" s="99"/>
      <c r="PVH21" s="99"/>
      <c r="PVI21" s="99"/>
      <c r="PVJ21" s="99"/>
      <c r="PVK21" s="99"/>
      <c r="PVL21" s="99"/>
      <c r="PVM21" s="99"/>
      <c r="PVN21" s="99"/>
      <c r="PVO21" s="99"/>
      <c r="PVP21" s="99"/>
      <c r="PVQ21" s="99"/>
      <c r="PVR21" s="99"/>
      <c r="PVS21" s="99"/>
      <c r="PVT21" s="99"/>
      <c r="PVU21" s="99"/>
      <c r="PVV21" s="99"/>
      <c r="PVW21" s="99"/>
      <c r="PVX21" s="99"/>
      <c r="PVY21" s="99"/>
      <c r="PVZ21" s="99"/>
      <c r="PWA21" s="99"/>
      <c r="PWB21" s="99"/>
      <c r="PWC21" s="99"/>
      <c r="PWD21" s="99"/>
      <c r="PWE21" s="99"/>
      <c r="PWF21" s="99"/>
      <c r="PWG21" s="99"/>
      <c r="PWH21" s="99"/>
      <c r="PWI21" s="99"/>
      <c r="PWJ21" s="99"/>
      <c r="PWK21" s="99"/>
      <c r="PWL21" s="99"/>
      <c r="PWM21" s="99"/>
      <c r="PWN21" s="99"/>
      <c r="PWO21" s="99"/>
      <c r="PWP21" s="99"/>
      <c r="PWQ21" s="99"/>
      <c r="PWR21" s="99"/>
      <c r="PWS21" s="99"/>
      <c r="PWT21" s="99"/>
      <c r="PWU21" s="99"/>
      <c r="PWV21" s="99"/>
      <c r="PWW21" s="99"/>
      <c r="PWX21" s="99"/>
      <c r="PWY21" s="99"/>
      <c r="PWZ21" s="99"/>
      <c r="PXA21" s="99"/>
      <c r="PXB21" s="99"/>
      <c r="PXC21" s="99"/>
      <c r="PXD21" s="99"/>
      <c r="PXE21" s="99"/>
      <c r="PXF21" s="99"/>
      <c r="PXG21" s="99"/>
      <c r="PXH21" s="99"/>
      <c r="PXI21" s="99"/>
      <c r="PXJ21" s="99"/>
      <c r="PXK21" s="99"/>
      <c r="PXL21" s="99"/>
      <c r="PXM21" s="99"/>
      <c r="PXN21" s="99"/>
      <c r="PXO21" s="99"/>
      <c r="PXP21" s="99"/>
      <c r="PXQ21" s="99"/>
      <c r="PXR21" s="99"/>
      <c r="PXS21" s="99"/>
      <c r="PXT21" s="99"/>
      <c r="PXU21" s="99"/>
      <c r="PXV21" s="99"/>
      <c r="PXW21" s="99"/>
      <c r="PXX21" s="99"/>
      <c r="PXY21" s="99"/>
      <c r="PXZ21" s="99"/>
      <c r="PYA21" s="99"/>
      <c r="PYB21" s="99"/>
      <c r="PYC21" s="99"/>
      <c r="PYD21" s="99"/>
      <c r="PYE21" s="99"/>
      <c r="PYF21" s="99"/>
      <c r="PYG21" s="99"/>
      <c r="PYH21" s="99"/>
      <c r="PYI21" s="99"/>
      <c r="PYJ21" s="99"/>
      <c r="PYK21" s="99"/>
      <c r="PYL21" s="99"/>
      <c r="PYM21" s="99"/>
      <c r="PYN21" s="99"/>
      <c r="PYO21" s="99"/>
      <c r="PYP21" s="99"/>
      <c r="PYQ21" s="99"/>
      <c r="PYR21" s="99"/>
      <c r="PYS21" s="99"/>
      <c r="PYT21" s="99"/>
      <c r="PYU21" s="99"/>
      <c r="PYV21" s="99"/>
      <c r="PYW21" s="99"/>
      <c r="PYX21" s="99"/>
      <c r="PYY21" s="99"/>
      <c r="PYZ21" s="99"/>
      <c r="PZA21" s="99"/>
      <c r="PZB21" s="99"/>
      <c r="PZC21" s="99"/>
      <c r="PZD21" s="99"/>
      <c r="PZE21" s="99"/>
      <c r="PZF21" s="99"/>
      <c r="PZG21" s="99"/>
      <c r="PZH21" s="99"/>
      <c r="PZI21" s="99"/>
      <c r="PZJ21" s="99"/>
      <c r="PZK21" s="99"/>
      <c r="PZL21" s="99"/>
      <c r="PZM21" s="99"/>
      <c r="PZN21" s="99"/>
      <c r="PZO21" s="99"/>
      <c r="PZP21" s="99"/>
      <c r="PZQ21" s="99"/>
      <c r="PZR21" s="99"/>
      <c r="PZS21" s="99"/>
      <c r="PZT21" s="99"/>
      <c r="PZU21" s="99"/>
      <c r="PZV21" s="99"/>
      <c r="PZW21" s="99"/>
      <c r="PZX21" s="99"/>
      <c r="PZY21" s="99"/>
      <c r="PZZ21" s="99"/>
      <c r="QAA21" s="99"/>
      <c r="QAB21" s="99"/>
      <c r="QAC21" s="99"/>
      <c r="QAD21" s="99"/>
      <c r="QAE21" s="99"/>
      <c r="QAF21" s="99"/>
      <c r="QAG21" s="99"/>
      <c r="QAH21" s="99"/>
      <c r="QAI21" s="99"/>
      <c r="QAJ21" s="99"/>
      <c r="QAK21" s="99"/>
      <c r="QAL21" s="99"/>
      <c r="QAM21" s="99"/>
      <c r="QAN21" s="99"/>
      <c r="QAO21" s="99"/>
      <c r="QAP21" s="99"/>
      <c r="QAQ21" s="99"/>
      <c r="QAR21" s="99"/>
      <c r="QAS21" s="99"/>
      <c r="QAT21" s="99"/>
      <c r="QAU21" s="99"/>
      <c r="QAV21" s="99"/>
      <c r="QAW21" s="99"/>
      <c r="QAX21" s="99"/>
      <c r="QAY21" s="99"/>
      <c r="QAZ21" s="99"/>
    </row>
    <row r="22" spans="1:11544" x14ac:dyDescent="0.25">
      <c r="A22" s="156" t="s">
        <v>332</v>
      </c>
      <c r="B22" s="157" t="s">
        <v>333</v>
      </c>
      <c r="C22" s="156" t="s">
        <v>95</v>
      </c>
      <c r="D22" s="185"/>
      <c r="E22" s="185"/>
      <c r="F22" s="94">
        <f t="shared" si="3"/>
        <v>187.92542372881354</v>
      </c>
      <c r="G22" s="94">
        <f>SUM(G23:G43)</f>
        <v>5.5</v>
      </c>
      <c r="H22" s="94">
        <f>SUM(H23:H43)</f>
        <v>75.050169491525409</v>
      </c>
      <c r="I22" s="94">
        <f>SUM(I23:I43)</f>
        <v>107.37525423728815</v>
      </c>
      <c r="J22" s="94"/>
      <c r="K22" s="94">
        <f t="shared" si="4"/>
        <v>45.283234633449041</v>
      </c>
      <c r="L22" s="94">
        <f t="shared" si="5"/>
        <v>187.92542372881354</v>
      </c>
      <c r="M22" s="94">
        <f>SUM(M23:M43)</f>
        <v>21.305084745762713</v>
      </c>
      <c r="N22" s="217">
        <f>SUM(N23:N43)</f>
        <v>38.777966101694915</v>
      </c>
      <c r="O22" s="94">
        <f>SUM(O23:O43)</f>
        <v>60.245762711864401</v>
      </c>
      <c r="P22" s="94">
        <f>SUM(P23:P43)</f>
        <v>44.996610169491525</v>
      </c>
      <c r="Q22" s="94">
        <f>SUM(Q23:Q43)</f>
        <v>22.6</v>
      </c>
      <c r="R22" s="94">
        <f>N22+O22+P22+Q22+M22</f>
        <v>187.92542372881354</v>
      </c>
      <c r="U22" s="125"/>
    </row>
    <row r="23" spans="1:11544" x14ac:dyDescent="0.25">
      <c r="A23" s="153" t="s">
        <v>1163</v>
      </c>
      <c r="B23" s="154" t="s">
        <v>512</v>
      </c>
      <c r="C23" s="155" t="s">
        <v>513</v>
      </c>
      <c r="D23" s="187">
        <v>2016</v>
      </c>
      <c r="E23" s="187">
        <v>2021</v>
      </c>
      <c r="F23" s="95">
        <f t="shared" si="3"/>
        <v>29.720338983050848</v>
      </c>
      <c r="G23" s="95"/>
      <c r="H23" s="95">
        <f t="shared" ref="H23:H69" si="9">F23*0.4</f>
        <v>11.888135593220341</v>
      </c>
      <c r="I23" s="95">
        <f t="shared" ref="I23:I69" si="10">F23-G23-H23</f>
        <v>17.832203389830507</v>
      </c>
      <c r="J23" s="95"/>
      <c r="K23" s="95">
        <f t="shared" si="4"/>
        <v>7.161527465795384</v>
      </c>
      <c r="L23" s="95">
        <f t="shared" si="5"/>
        <v>29.720338983050848</v>
      </c>
      <c r="M23" s="95"/>
      <c r="N23" s="218">
        <v>3.7203389830508473</v>
      </c>
      <c r="O23" s="95">
        <v>3.745762711864407</v>
      </c>
      <c r="P23" s="95">
        <v>8.7542372881355934</v>
      </c>
      <c r="Q23" s="95">
        <v>13.5</v>
      </c>
      <c r="R23" s="95">
        <f t="shared" si="8"/>
        <v>29.720338983050848</v>
      </c>
      <c r="U23" s="125"/>
    </row>
    <row r="24" spans="1:11544" s="120" customFormat="1" ht="47.25" x14ac:dyDescent="0.25">
      <c r="A24" s="153" t="s">
        <v>1164</v>
      </c>
      <c r="B24" s="159" t="s">
        <v>338</v>
      </c>
      <c r="C24" s="160" t="s">
        <v>339</v>
      </c>
      <c r="D24" s="187">
        <v>2017</v>
      </c>
      <c r="E24" s="187">
        <v>2017</v>
      </c>
      <c r="F24" s="95">
        <f t="shared" si="3"/>
        <v>6.7957627118644073</v>
      </c>
      <c r="G24" s="95"/>
      <c r="H24" s="95">
        <f t="shared" si="9"/>
        <v>2.7183050847457633</v>
      </c>
      <c r="I24" s="95">
        <f t="shared" si="10"/>
        <v>4.077457627118644</v>
      </c>
      <c r="J24" s="95"/>
      <c r="K24" s="95">
        <f t="shared" si="4"/>
        <v>1.6375331835817848</v>
      </c>
      <c r="L24" s="95">
        <f t="shared" si="5"/>
        <v>6.7957627118644073</v>
      </c>
      <c r="M24" s="95">
        <v>6.7957627118644073</v>
      </c>
      <c r="N24" s="218"/>
      <c r="O24" s="95"/>
      <c r="P24" s="95"/>
      <c r="Q24" s="95"/>
      <c r="R24" s="95">
        <f t="shared" si="8"/>
        <v>6.7957627118644073</v>
      </c>
      <c r="S24" s="99"/>
      <c r="T24" s="99"/>
      <c r="U24" s="125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  <c r="MS24" s="99"/>
      <c r="MT24" s="99"/>
      <c r="MU24" s="99"/>
      <c r="MV24" s="99"/>
      <c r="MW24" s="99"/>
      <c r="MX24" s="99"/>
      <c r="MY24" s="99"/>
      <c r="MZ24" s="99"/>
      <c r="NA24" s="99"/>
      <c r="NB24" s="99"/>
      <c r="NC24" s="99"/>
      <c r="ND24" s="99"/>
      <c r="NE24" s="99"/>
      <c r="NF24" s="99"/>
      <c r="NG24" s="99"/>
      <c r="NH24" s="99"/>
      <c r="NI24" s="99"/>
      <c r="NJ24" s="99"/>
      <c r="NK24" s="99"/>
      <c r="NL24" s="99"/>
      <c r="NM24" s="99"/>
      <c r="NN24" s="99"/>
      <c r="NO24" s="99"/>
      <c r="NP24" s="99"/>
      <c r="NQ24" s="99"/>
      <c r="NR24" s="99"/>
      <c r="NS24" s="99"/>
      <c r="NT24" s="99"/>
      <c r="NU24" s="99"/>
      <c r="NV24" s="99"/>
      <c r="NW24" s="99"/>
      <c r="NX24" s="99"/>
      <c r="NY24" s="99"/>
      <c r="NZ24" s="99"/>
      <c r="OA24" s="99"/>
      <c r="OB24" s="99"/>
      <c r="OC24" s="99"/>
      <c r="OD24" s="99"/>
      <c r="OE24" s="99"/>
      <c r="OF24" s="99"/>
      <c r="OG24" s="99"/>
      <c r="OH24" s="99"/>
      <c r="OI24" s="99"/>
      <c r="OJ24" s="99"/>
      <c r="OK24" s="99"/>
      <c r="OL24" s="99"/>
      <c r="OM24" s="99"/>
      <c r="ON24" s="99"/>
      <c r="OO24" s="99"/>
      <c r="OP24" s="99"/>
      <c r="OQ24" s="99"/>
      <c r="OR24" s="99"/>
      <c r="OS24" s="99"/>
      <c r="OT24" s="99"/>
      <c r="OU24" s="99"/>
      <c r="OV24" s="99"/>
      <c r="OW24" s="99"/>
      <c r="OX24" s="99"/>
      <c r="OY24" s="99"/>
      <c r="OZ24" s="99"/>
      <c r="PA24" s="99"/>
      <c r="PB24" s="99"/>
      <c r="PC24" s="99"/>
      <c r="PD24" s="99"/>
      <c r="PE24" s="99"/>
      <c r="PF24" s="99"/>
      <c r="PG24" s="99"/>
      <c r="PH24" s="99"/>
      <c r="PI24" s="99"/>
      <c r="PJ24" s="99"/>
      <c r="PK24" s="99"/>
      <c r="PL24" s="99"/>
      <c r="PM24" s="99"/>
      <c r="PN24" s="99"/>
      <c r="PO24" s="99"/>
      <c r="PP24" s="99"/>
      <c r="PQ24" s="99"/>
      <c r="PR24" s="99"/>
      <c r="PS24" s="99"/>
      <c r="PT24" s="99"/>
      <c r="PU24" s="99"/>
      <c r="PV24" s="99"/>
      <c r="PW24" s="99"/>
      <c r="PX24" s="99"/>
      <c r="PY24" s="99"/>
      <c r="PZ24" s="99"/>
      <c r="QA24" s="99"/>
      <c r="QB24" s="99"/>
      <c r="QC24" s="99"/>
      <c r="QD24" s="99"/>
      <c r="QE24" s="99"/>
      <c r="QF24" s="99"/>
      <c r="QG24" s="99"/>
      <c r="QH24" s="99"/>
      <c r="QI24" s="99"/>
      <c r="QJ24" s="99"/>
      <c r="QK24" s="99"/>
      <c r="QL24" s="99"/>
      <c r="QM24" s="99"/>
      <c r="QN24" s="99"/>
      <c r="QO24" s="99"/>
      <c r="QP24" s="99"/>
      <c r="QQ24" s="99"/>
      <c r="QR24" s="99"/>
      <c r="QS24" s="99"/>
      <c r="QT24" s="99"/>
      <c r="QU24" s="99"/>
      <c r="QV24" s="99"/>
      <c r="QW24" s="99"/>
      <c r="QX24" s="99"/>
      <c r="QY24" s="99"/>
      <c r="QZ24" s="99"/>
      <c r="RA24" s="99"/>
      <c r="RB24" s="99"/>
      <c r="RC24" s="99"/>
      <c r="RD24" s="99"/>
      <c r="RE24" s="99"/>
      <c r="RF24" s="99"/>
      <c r="RG24" s="99"/>
      <c r="RH24" s="99"/>
      <c r="RI24" s="99"/>
      <c r="RJ24" s="99"/>
      <c r="RK24" s="99"/>
      <c r="RL24" s="99"/>
      <c r="RM24" s="99"/>
      <c r="RN24" s="99"/>
      <c r="RO24" s="99"/>
      <c r="RP24" s="99"/>
      <c r="RQ24" s="99"/>
      <c r="RR24" s="99"/>
      <c r="RS24" s="99"/>
      <c r="RT24" s="99"/>
      <c r="RU24" s="99"/>
      <c r="RV24" s="99"/>
      <c r="RW24" s="99"/>
      <c r="RX24" s="99"/>
      <c r="RY24" s="99"/>
      <c r="RZ24" s="99"/>
      <c r="SA24" s="99"/>
      <c r="SB24" s="99"/>
      <c r="SC24" s="99"/>
      <c r="SD24" s="99"/>
      <c r="SE24" s="99"/>
      <c r="SF24" s="99"/>
      <c r="SG24" s="99"/>
      <c r="SH24" s="99"/>
      <c r="SI24" s="99"/>
      <c r="SJ24" s="99"/>
      <c r="SK24" s="99"/>
      <c r="SL24" s="99"/>
      <c r="SM24" s="99"/>
      <c r="SN24" s="99"/>
      <c r="SO24" s="99"/>
      <c r="SP24" s="99"/>
      <c r="SQ24" s="99"/>
      <c r="SR24" s="99"/>
      <c r="SS24" s="99"/>
      <c r="ST24" s="99"/>
      <c r="SU24" s="99"/>
      <c r="SV24" s="99"/>
      <c r="SW24" s="99"/>
      <c r="SX24" s="99"/>
      <c r="SY24" s="99"/>
      <c r="SZ24" s="99"/>
      <c r="TA24" s="99"/>
      <c r="TB24" s="99"/>
      <c r="TC24" s="99"/>
      <c r="TD24" s="99"/>
      <c r="TE24" s="99"/>
      <c r="TF24" s="99"/>
      <c r="TG24" s="99"/>
      <c r="TH24" s="99"/>
      <c r="TI24" s="99"/>
      <c r="TJ24" s="99"/>
      <c r="TK24" s="99"/>
      <c r="TL24" s="99"/>
      <c r="TM24" s="99"/>
      <c r="TN24" s="99"/>
      <c r="TO24" s="99"/>
      <c r="TP24" s="99"/>
      <c r="TQ24" s="99"/>
      <c r="TR24" s="99"/>
      <c r="TS24" s="99"/>
      <c r="TT24" s="99"/>
      <c r="TU24" s="99"/>
      <c r="TV24" s="99"/>
      <c r="TW24" s="99"/>
      <c r="TX24" s="99"/>
      <c r="TY24" s="99"/>
      <c r="TZ24" s="99"/>
      <c r="UA24" s="99"/>
      <c r="UB24" s="99"/>
      <c r="UC24" s="99"/>
      <c r="UD24" s="99"/>
      <c r="UE24" s="99"/>
      <c r="UF24" s="99"/>
      <c r="UG24" s="99"/>
      <c r="UH24" s="99"/>
      <c r="UI24" s="99"/>
      <c r="UJ24" s="99"/>
      <c r="UK24" s="99"/>
      <c r="UL24" s="99"/>
      <c r="UM24" s="99"/>
      <c r="UN24" s="99"/>
      <c r="UO24" s="99"/>
      <c r="UP24" s="99"/>
      <c r="UQ24" s="99"/>
      <c r="UR24" s="99"/>
      <c r="US24" s="99"/>
      <c r="UT24" s="99"/>
      <c r="UU24" s="99"/>
      <c r="UV24" s="99"/>
      <c r="UW24" s="99"/>
      <c r="UX24" s="99"/>
      <c r="UY24" s="99"/>
      <c r="UZ24" s="99"/>
      <c r="VA24" s="99"/>
      <c r="VB24" s="99"/>
      <c r="VC24" s="99"/>
      <c r="VD24" s="99"/>
      <c r="VE24" s="99"/>
      <c r="VF24" s="99"/>
      <c r="VG24" s="99"/>
      <c r="VH24" s="99"/>
      <c r="VI24" s="99"/>
      <c r="VJ24" s="99"/>
      <c r="VK24" s="99"/>
      <c r="VL24" s="99"/>
      <c r="VM24" s="99"/>
      <c r="VN24" s="99"/>
      <c r="VO24" s="99"/>
      <c r="VP24" s="99"/>
      <c r="VQ24" s="99"/>
      <c r="VR24" s="99"/>
      <c r="VS24" s="99"/>
      <c r="VT24" s="99"/>
      <c r="VU24" s="99"/>
      <c r="VV24" s="99"/>
      <c r="VW24" s="99"/>
      <c r="VX24" s="99"/>
      <c r="VY24" s="99"/>
      <c r="VZ24" s="99"/>
      <c r="WA24" s="99"/>
      <c r="WB24" s="99"/>
      <c r="WC24" s="99"/>
      <c r="WD24" s="99"/>
      <c r="WE24" s="99"/>
      <c r="WF24" s="99"/>
      <c r="WG24" s="99"/>
      <c r="WH24" s="99"/>
      <c r="WI24" s="99"/>
      <c r="WJ24" s="99"/>
      <c r="WK24" s="99"/>
      <c r="WL24" s="99"/>
      <c r="WM24" s="99"/>
      <c r="WN24" s="99"/>
      <c r="WO24" s="99"/>
      <c r="WP24" s="99"/>
      <c r="WQ24" s="99"/>
      <c r="WR24" s="99"/>
      <c r="WS24" s="99"/>
      <c r="WT24" s="99"/>
      <c r="WU24" s="99"/>
      <c r="WV24" s="99"/>
      <c r="WW24" s="99"/>
      <c r="WX24" s="99"/>
      <c r="WY24" s="99"/>
      <c r="WZ24" s="99"/>
      <c r="XA24" s="99"/>
      <c r="XB24" s="99"/>
      <c r="XC24" s="99"/>
      <c r="XD24" s="99"/>
      <c r="XE24" s="99"/>
      <c r="XF24" s="99"/>
      <c r="XG24" s="99"/>
      <c r="XH24" s="99"/>
      <c r="XI24" s="99"/>
      <c r="XJ24" s="99"/>
      <c r="XK24" s="99"/>
      <c r="XL24" s="99"/>
      <c r="XM24" s="99"/>
      <c r="XN24" s="99"/>
      <c r="XO24" s="99"/>
      <c r="XP24" s="99"/>
      <c r="XQ24" s="99"/>
      <c r="XR24" s="99"/>
      <c r="XS24" s="99"/>
      <c r="XT24" s="99"/>
      <c r="XU24" s="99"/>
      <c r="XV24" s="99"/>
      <c r="XW24" s="99"/>
      <c r="XX24" s="99"/>
      <c r="XY24" s="99"/>
      <c r="XZ24" s="99"/>
      <c r="YA24" s="99"/>
      <c r="YB24" s="99"/>
      <c r="YC24" s="99"/>
      <c r="YD24" s="99"/>
      <c r="YE24" s="99"/>
      <c r="YF24" s="99"/>
      <c r="YG24" s="99"/>
      <c r="YH24" s="99"/>
      <c r="YI24" s="99"/>
      <c r="YJ24" s="99"/>
      <c r="YK24" s="99"/>
      <c r="YL24" s="99"/>
      <c r="YM24" s="99"/>
      <c r="YN24" s="99"/>
      <c r="YO24" s="99"/>
      <c r="YP24" s="99"/>
      <c r="YQ24" s="99"/>
      <c r="YR24" s="99"/>
      <c r="YS24" s="99"/>
      <c r="YT24" s="99"/>
      <c r="YU24" s="99"/>
      <c r="YV24" s="99"/>
      <c r="YW24" s="99"/>
      <c r="YX24" s="99"/>
      <c r="YY24" s="99"/>
      <c r="YZ24" s="99"/>
      <c r="ZA24" s="99"/>
      <c r="ZB24" s="99"/>
      <c r="ZC24" s="99"/>
      <c r="ZD24" s="99"/>
      <c r="ZE24" s="99"/>
      <c r="ZF24" s="99"/>
      <c r="ZG24" s="99"/>
      <c r="ZH24" s="99"/>
      <c r="ZI24" s="99"/>
      <c r="ZJ24" s="99"/>
      <c r="ZK24" s="99"/>
      <c r="ZL24" s="99"/>
      <c r="ZM24" s="99"/>
      <c r="ZN24" s="99"/>
      <c r="ZO24" s="99"/>
      <c r="ZP24" s="99"/>
      <c r="ZQ24" s="99"/>
      <c r="ZR24" s="99"/>
      <c r="ZS24" s="99"/>
      <c r="ZT24" s="99"/>
      <c r="ZU24" s="99"/>
      <c r="ZV24" s="99"/>
      <c r="ZW24" s="99"/>
      <c r="ZX24" s="99"/>
      <c r="ZY24" s="99"/>
      <c r="ZZ24" s="99"/>
      <c r="AAA24" s="99"/>
      <c r="AAB24" s="99"/>
      <c r="AAC24" s="99"/>
      <c r="AAD24" s="99"/>
      <c r="AAE24" s="99"/>
      <c r="AAF24" s="99"/>
      <c r="AAG24" s="99"/>
      <c r="AAH24" s="99"/>
      <c r="AAI24" s="99"/>
      <c r="AAJ24" s="99"/>
      <c r="AAK24" s="99"/>
      <c r="AAL24" s="99"/>
      <c r="AAM24" s="99"/>
      <c r="AAN24" s="99"/>
      <c r="AAO24" s="99"/>
      <c r="AAP24" s="99"/>
      <c r="AAQ24" s="99"/>
      <c r="AAR24" s="99"/>
      <c r="AAS24" s="99"/>
      <c r="AAT24" s="99"/>
      <c r="AAU24" s="99"/>
      <c r="AAV24" s="99"/>
      <c r="AAW24" s="99"/>
      <c r="AAX24" s="99"/>
      <c r="AAY24" s="99"/>
      <c r="AAZ24" s="99"/>
      <c r="ABA24" s="99"/>
      <c r="ABB24" s="99"/>
      <c r="ABC24" s="99"/>
      <c r="ABD24" s="99"/>
      <c r="ABE24" s="99"/>
      <c r="ABF24" s="99"/>
      <c r="ABG24" s="99"/>
      <c r="ABH24" s="99"/>
      <c r="ABI24" s="99"/>
      <c r="ABJ24" s="99"/>
      <c r="ABK24" s="99"/>
      <c r="ABL24" s="99"/>
      <c r="ABM24" s="99"/>
      <c r="ABN24" s="99"/>
      <c r="ABO24" s="99"/>
      <c r="ABP24" s="99"/>
      <c r="ABQ24" s="99"/>
      <c r="ABR24" s="99"/>
      <c r="ABS24" s="99"/>
      <c r="ABT24" s="99"/>
      <c r="ABU24" s="99"/>
      <c r="ABV24" s="99"/>
      <c r="ABW24" s="99"/>
      <c r="ABX24" s="99"/>
      <c r="ABY24" s="99"/>
      <c r="ABZ24" s="99"/>
      <c r="ACA24" s="99"/>
      <c r="ACB24" s="99"/>
      <c r="ACC24" s="99"/>
      <c r="ACD24" s="99"/>
      <c r="ACE24" s="99"/>
      <c r="ACF24" s="99"/>
      <c r="ACG24" s="99"/>
      <c r="ACH24" s="99"/>
      <c r="ACI24" s="99"/>
      <c r="ACJ24" s="99"/>
      <c r="ACK24" s="99"/>
      <c r="ACL24" s="99"/>
      <c r="ACM24" s="99"/>
      <c r="ACN24" s="99"/>
      <c r="ACO24" s="99"/>
      <c r="ACP24" s="99"/>
      <c r="ACQ24" s="99"/>
      <c r="ACR24" s="99"/>
      <c r="ACS24" s="99"/>
      <c r="ACT24" s="99"/>
      <c r="ACU24" s="99"/>
      <c r="ACV24" s="99"/>
      <c r="ACW24" s="99"/>
      <c r="ACX24" s="99"/>
      <c r="ACY24" s="99"/>
      <c r="ACZ24" s="99"/>
      <c r="ADA24" s="99"/>
      <c r="ADB24" s="99"/>
      <c r="ADC24" s="99"/>
      <c r="ADD24" s="99"/>
      <c r="ADE24" s="99"/>
      <c r="ADF24" s="99"/>
      <c r="ADG24" s="99"/>
      <c r="ADH24" s="99"/>
      <c r="ADI24" s="99"/>
      <c r="ADJ24" s="99"/>
      <c r="ADK24" s="99"/>
      <c r="ADL24" s="99"/>
      <c r="ADM24" s="99"/>
      <c r="ADN24" s="99"/>
      <c r="ADO24" s="99"/>
      <c r="ADP24" s="99"/>
      <c r="ADQ24" s="99"/>
      <c r="ADR24" s="99"/>
      <c r="ADS24" s="99"/>
      <c r="ADT24" s="99"/>
      <c r="ADU24" s="99"/>
      <c r="ADV24" s="99"/>
      <c r="ADW24" s="99"/>
      <c r="ADX24" s="99"/>
      <c r="ADY24" s="99"/>
      <c r="ADZ24" s="99"/>
      <c r="AEA24" s="99"/>
      <c r="AEB24" s="99"/>
      <c r="AEC24" s="99"/>
      <c r="AED24" s="99"/>
      <c r="AEE24" s="99"/>
      <c r="AEF24" s="99"/>
      <c r="AEG24" s="99"/>
      <c r="AEH24" s="99"/>
      <c r="AEI24" s="99"/>
      <c r="AEJ24" s="99"/>
      <c r="AEK24" s="99"/>
      <c r="AEL24" s="99"/>
      <c r="AEM24" s="99"/>
      <c r="AEN24" s="99"/>
      <c r="AEO24" s="99"/>
      <c r="AEP24" s="99"/>
      <c r="AEQ24" s="99"/>
      <c r="AER24" s="99"/>
      <c r="AES24" s="99"/>
      <c r="AET24" s="99"/>
      <c r="AEU24" s="99"/>
      <c r="AEV24" s="99"/>
      <c r="AEW24" s="99"/>
      <c r="AEX24" s="99"/>
      <c r="AEY24" s="99"/>
      <c r="AEZ24" s="99"/>
      <c r="AFA24" s="99"/>
      <c r="AFB24" s="99"/>
      <c r="AFC24" s="99"/>
      <c r="AFD24" s="99"/>
      <c r="AFE24" s="99"/>
      <c r="AFF24" s="99"/>
      <c r="AFG24" s="99"/>
      <c r="AFH24" s="99"/>
      <c r="AFI24" s="99"/>
      <c r="AFJ24" s="99"/>
      <c r="AFK24" s="99"/>
      <c r="AFL24" s="99"/>
      <c r="AFM24" s="99"/>
      <c r="AFN24" s="99"/>
      <c r="AFO24" s="99"/>
      <c r="AFP24" s="99"/>
      <c r="AFQ24" s="99"/>
      <c r="AFR24" s="99"/>
      <c r="AFS24" s="99"/>
      <c r="AFT24" s="99"/>
      <c r="AFU24" s="99"/>
      <c r="AFV24" s="99"/>
      <c r="AFW24" s="99"/>
      <c r="AFX24" s="99"/>
      <c r="AFY24" s="99"/>
      <c r="AFZ24" s="99"/>
      <c r="AGA24" s="99"/>
      <c r="AGB24" s="99"/>
      <c r="AGC24" s="99"/>
      <c r="AGD24" s="99"/>
      <c r="AGE24" s="99"/>
      <c r="AGF24" s="99"/>
      <c r="AGG24" s="99"/>
      <c r="AGH24" s="99"/>
      <c r="AGI24" s="99"/>
      <c r="AGJ24" s="99"/>
      <c r="AGK24" s="99"/>
      <c r="AGL24" s="99"/>
      <c r="AGM24" s="99"/>
      <c r="AGN24" s="99"/>
      <c r="AGO24" s="99"/>
      <c r="AGP24" s="99"/>
      <c r="AGQ24" s="99"/>
      <c r="AGR24" s="99"/>
      <c r="AGS24" s="99"/>
      <c r="AGT24" s="99"/>
      <c r="AGU24" s="99"/>
      <c r="AGV24" s="99"/>
      <c r="AGW24" s="99"/>
      <c r="AGX24" s="99"/>
      <c r="AGY24" s="99"/>
      <c r="AGZ24" s="99"/>
      <c r="AHA24" s="99"/>
      <c r="AHB24" s="99"/>
      <c r="AHC24" s="99"/>
      <c r="AHD24" s="99"/>
      <c r="AHE24" s="99"/>
      <c r="AHF24" s="99"/>
      <c r="AHG24" s="99"/>
      <c r="AHH24" s="99"/>
      <c r="AHI24" s="99"/>
      <c r="AHJ24" s="99"/>
      <c r="AHK24" s="99"/>
      <c r="AHL24" s="99"/>
      <c r="AHM24" s="99"/>
      <c r="AHN24" s="99"/>
      <c r="AHO24" s="99"/>
      <c r="AHP24" s="99"/>
      <c r="AHQ24" s="99"/>
      <c r="AHR24" s="99"/>
      <c r="AHS24" s="99"/>
      <c r="AHT24" s="99"/>
      <c r="AHU24" s="99"/>
      <c r="AHV24" s="99"/>
      <c r="AHW24" s="99"/>
      <c r="AHX24" s="99"/>
      <c r="AHY24" s="99"/>
      <c r="AHZ24" s="99"/>
      <c r="AIA24" s="99"/>
      <c r="AIB24" s="99"/>
      <c r="AIC24" s="99"/>
      <c r="AID24" s="99"/>
      <c r="AIE24" s="99"/>
      <c r="AIF24" s="99"/>
      <c r="AIG24" s="99"/>
      <c r="AIH24" s="99"/>
      <c r="AII24" s="99"/>
      <c r="AIJ24" s="99"/>
      <c r="AIK24" s="99"/>
      <c r="AIL24" s="99"/>
      <c r="AIM24" s="99"/>
      <c r="AIN24" s="99"/>
      <c r="AIO24" s="99"/>
      <c r="AIP24" s="99"/>
      <c r="AIQ24" s="99"/>
      <c r="AIR24" s="99"/>
      <c r="AIS24" s="99"/>
      <c r="AIT24" s="99"/>
      <c r="AIU24" s="99"/>
      <c r="AIV24" s="99"/>
      <c r="AIW24" s="99"/>
      <c r="AIX24" s="99"/>
      <c r="AIY24" s="99"/>
      <c r="AIZ24" s="99"/>
      <c r="AJA24" s="99"/>
      <c r="AJB24" s="99"/>
      <c r="AJC24" s="99"/>
      <c r="AJD24" s="99"/>
      <c r="AJE24" s="99"/>
      <c r="AJF24" s="99"/>
      <c r="AJG24" s="99"/>
      <c r="AJH24" s="99"/>
      <c r="AJI24" s="99"/>
      <c r="AJJ24" s="99"/>
      <c r="AJK24" s="99"/>
      <c r="AJL24" s="99"/>
      <c r="AJM24" s="99"/>
      <c r="AJN24" s="99"/>
      <c r="AJO24" s="99"/>
      <c r="AJP24" s="99"/>
      <c r="AJQ24" s="99"/>
      <c r="AJR24" s="99"/>
      <c r="AJS24" s="99"/>
      <c r="AJT24" s="99"/>
      <c r="AJU24" s="99"/>
      <c r="AJV24" s="99"/>
      <c r="AJW24" s="99"/>
      <c r="AJX24" s="99"/>
      <c r="AJY24" s="99"/>
      <c r="AJZ24" s="99"/>
      <c r="AKA24" s="99"/>
      <c r="AKB24" s="99"/>
      <c r="AKC24" s="99"/>
      <c r="AKD24" s="99"/>
      <c r="AKE24" s="99"/>
      <c r="AKF24" s="99"/>
      <c r="AKG24" s="99"/>
      <c r="AKH24" s="99"/>
      <c r="AKI24" s="99"/>
      <c r="AKJ24" s="99"/>
      <c r="AKK24" s="99"/>
      <c r="AKL24" s="99"/>
      <c r="AKM24" s="99"/>
      <c r="AKN24" s="99"/>
      <c r="AKO24" s="99"/>
      <c r="AKP24" s="99"/>
      <c r="AKQ24" s="99"/>
      <c r="AKR24" s="99"/>
      <c r="AKS24" s="99"/>
      <c r="AKT24" s="99"/>
      <c r="AKU24" s="99"/>
      <c r="AKV24" s="99"/>
      <c r="AKW24" s="99"/>
      <c r="AKX24" s="99"/>
      <c r="AKY24" s="99"/>
      <c r="AKZ24" s="99"/>
      <c r="ALA24" s="99"/>
      <c r="ALB24" s="99"/>
      <c r="ALC24" s="99"/>
      <c r="ALD24" s="99"/>
      <c r="ALE24" s="99"/>
      <c r="ALF24" s="99"/>
      <c r="ALG24" s="99"/>
      <c r="ALH24" s="99"/>
      <c r="ALI24" s="99"/>
      <c r="ALJ24" s="99"/>
      <c r="ALK24" s="99"/>
      <c r="ALL24" s="99"/>
      <c r="ALM24" s="99"/>
      <c r="ALN24" s="99"/>
      <c r="ALO24" s="99"/>
      <c r="ALP24" s="99"/>
      <c r="ALQ24" s="99"/>
      <c r="ALR24" s="99"/>
      <c r="ALS24" s="99"/>
      <c r="ALT24" s="99"/>
      <c r="ALU24" s="99"/>
      <c r="ALV24" s="99"/>
      <c r="ALW24" s="99"/>
      <c r="ALX24" s="99"/>
      <c r="ALY24" s="99"/>
      <c r="ALZ24" s="99"/>
      <c r="AMA24" s="99"/>
      <c r="AMB24" s="99"/>
      <c r="AMC24" s="99"/>
      <c r="AMD24" s="99"/>
      <c r="AME24" s="99"/>
      <c r="AMF24" s="99"/>
      <c r="AMG24" s="99"/>
      <c r="AMH24" s="99"/>
      <c r="AMI24" s="99"/>
      <c r="AMJ24" s="99"/>
      <c r="AMK24" s="99"/>
      <c r="AML24" s="99"/>
      <c r="AMM24" s="99"/>
      <c r="AMN24" s="99"/>
      <c r="AMO24" s="99"/>
      <c r="AMP24" s="99"/>
      <c r="AMQ24" s="99"/>
      <c r="AMR24" s="99"/>
      <c r="AMS24" s="99"/>
      <c r="AMT24" s="99"/>
      <c r="AMU24" s="99"/>
      <c r="AMV24" s="99"/>
      <c r="AMW24" s="99"/>
      <c r="AMX24" s="99"/>
      <c r="AMY24" s="99"/>
      <c r="AMZ24" s="99"/>
      <c r="ANA24" s="99"/>
      <c r="ANB24" s="99"/>
      <c r="ANC24" s="99"/>
      <c r="AND24" s="99"/>
      <c r="ANE24" s="99"/>
      <c r="ANF24" s="99"/>
      <c r="ANG24" s="99"/>
      <c r="ANH24" s="99"/>
      <c r="ANI24" s="99"/>
      <c r="ANJ24" s="99"/>
      <c r="ANK24" s="99"/>
      <c r="ANL24" s="99"/>
      <c r="ANM24" s="99"/>
      <c r="ANN24" s="99"/>
      <c r="ANO24" s="99"/>
      <c r="ANP24" s="99"/>
      <c r="ANQ24" s="99"/>
      <c r="ANR24" s="99"/>
      <c r="ANS24" s="99"/>
      <c r="ANT24" s="99"/>
      <c r="ANU24" s="99"/>
      <c r="ANV24" s="99"/>
      <c r="ANW24" s="99"/>
      <c r="ANX24" s="99"/>
      <c r="ANY24" s="99"/>
      <c r="ANZ24" s="99"/>
      <c r="AOA24" s="99"/>
      <c r="AOB24" s="99"/>
      <c r="AOC24" s="99"/>
      <c r="AOD24" s="99"/>
      <c r="AOE24" s="99"/>
      <c r="AOF24" s="99"/>
      <c r="AOG24" s="99"/>
      <c r="AOH24" s="99"/>
      <c r="AOI24" s="99"/>
      <c r="AOJ24" s="99"/>
      <c r="AOK24" s="99"/>
      <c r="AOL24" s="99"/>
      <c r="AOM24" s="99"/>
      <c r="AON24" s="99"/>
      <c r="AOO24" s="99"/>
      <c r="AOP24" s="99"/>
      <c r="AOQ24" s="99"/>
      <c r="AOR24" s="99"/>
      <c r="AOS24" s="99"/>
      <c r="AOT24" s="99"/>
      <c r="AOU24" s="99"/>
      <c r="AOV24" s="99"/>
      <c r="AOW24" s="99"/>
      <c r="AOX24" s="99"/>
      <c r="AOY24" s="99"/>
      <c r="AOZ24" s="99"/>
      <c r="APA24" s="99"/>
      <c r="APB24" s="99"/>
      <c r="APC24" s="99"/>
      <c r="APD24" s="99"/>
      <c r="APE24" s="99"/>
      <c r="APF24" s="99"/>
      <c r="APG24" s="99"/>
      <c r="APH24" s="99"/>
      <c r="API24" s="99"/>
      <c r="APJ24" s="99"/>
      <c r="APK24" s="99"/>
      <c r="APL24" s="99"/>
      <c r="APM24" s="99"/>
      <c r="APN24" s="99"/>
      <c r="APO24" s="99"/>
      <c r="APP24" s="99"/>
      <c r="APQ24" s="99"/>
      <c r="APR24" s="99"/>
      <c r="APS24" s="99"/>
      <c r="APT24" s="99"/>
      <c r="APU24" s="99"/>
      <c r="APV24" s="99"/>
      <c r="APW24" s="99"/>
      <c r="APX24" s="99"/>
      <c r="APY24" s="99"/>
      <c r="APZ24" s="99"/>
      <c r="AQA24" s="99"/>
      <c r="AQB24" s="99"/>
      <c r="AQC24" s="99"/>
      <c r="AQD24" s="99"/>
      <c r="AQE24" s="99"/>
      <c r="AQF24" s="99"/>
      <c r="AQG24" s="99"/>
      <c r="AQH24" s="99"/>
      <c r="AQI24" s="99"/>
      <c r="AQJ24" s="99"/>
      <c r="AQK24" s="99"/>
      <c r="AQL24" s="99"/>
      <c r="AQM24" s="99"/>
      <c r="AQN24" s="99"/>
      <c r="AQO24" s="99"/>
      <c r="AQP24" s="99"/>
      <c r="AQQ24" s="99"/>
      <c r="AQR24" s="99"/>
      <c r="AQS24" s="99"/>
      <c r="AQT24" s="99"/>
      <c r="AQU24" s="99"/>
      <c r="AQV24" s="99"/>
      <c r="AQW24" s="99"/>
      <c r="AQX24" s="99"/>
      <c r="AQY24" s="99"/>
      <c r="AQZ24" s="99"/>
      <c r="ARA24" s="99"/>
      <c r="ARB24" s="99"/>
      <c r="ARC24" s="99"/>
      <c r="ARD24" s="99"/>
      <c r="ARE24" s="99"/>
      <c r="ARF24" s="99"/>
      <c r="ARG24" s="99"/>
      <c r="ARH24" s="99"/>
      <c r="ARI24" s="99"/>
      <c r="ARJ24" s="99"/>
      <c r="ARK24" s="99"/>
      <c r="ARL24" s="99"/>
      <c r="ARM24" s="99"/>
      <c r="ARN24" s="99"/>
      <c r="ARO24" s="99"/>
      <c r="ARP24" s="99"/>
      <c r="ARQ24" s="99"/>
      <c r="ARR24" s="99"/>
      <c r="ARS24" s="99"/>
      <c r="ART24" s="99"/>
      <c r="ARU24" s="99"/>
      <c r="ARV24" s="99"/>
      <c r="ARW24" s="99"/>
      <c r="ARX24" s="99"/>
      <c r="ARY24" s="99"/>
      <c r="ARZ24" s="99"/>
      <c r="ASA24" s="99"/>
      <c r="ASB24" s="99"/>
      <c r="ASC24" s="99"/>
      <c r="ASD24" s="99"/>
      <c r="ASE24" s="99"/>
      <c r="ASF24" s="99"/>
      <c r="ASG24" s="99"/>
      <c r="ASH24" s="99"/>
      <c r="ASI24" s="99"/>
      <c r="ASJ24" s="99"/>
      <c r="ASK24" s="99"/>
      <c r="ASL24" s="99"/>
      <c r="ASM24" s="99"/>
      <c r="ASN24" s="99"/>
      <c r="ASO24" s="99"/>
      <c r="ASP24" s="99"/>
      <c r="ASQ24" s="99"/>
      <c r="ASR24" s="99"/>
      <c r="ASS24" s="99"/>
      <c r="AST24" s="99"/>
      <c r="ASU24" s="99"/>
      <c r="ASV24" s="99"/>
      <c r="ASW24" s="99"/>
      <c r="ASX24" s="99"/>
      <c r="ASY24" s="99"/>
      <c r="ASZ24" s="99"/>
      <c r="ATA24" s="99"/>
      <c r="ATB24" s="99"/>
      <c r="ATC24" s="99"/>
      <c r="ATD24" s="99"/>
      <c r="ATE24" s="99"/>
      <c r="ATF24" s="99"/>
      <c r="ATG24" s="99"/>
      <c r="ATH24" s="99"/>
      <c r="ATI24" s="99"/>
      <c r="ATJ24" s="99"/>
      <c r="ATK24" s="99"/>
      <c r="ATL24" s="99"/>
      <c r="ATM24" s="99"/>
      <c r="ATN24" s="99"/>
      <c r="ATO24" s="99"/>
      <c r="ATP24" s="99"/>
      <c r="ATQ24" s="99"/>
      <c r="ATR24" s="99"/>
      <c r="ATS24" s="99"/>
      <c r="ATT24" s="99"/>
      <c r="ATU24" s="99"/>
      <c r="ATV24" s="99"/>
      <c r="ATW24" s="99"/>
      <c r="ATX24" s="99"/>
      <c r="ATY24" s="99"/>
      <c r="ATZ24" s="99"/>
      <c r="AUA24" s="99"/>
      <c r="AUB24" s="99"/>
      <c r="AUC24" s="99"/>
      <c r="AUD24" s="99"/>
      <c r="AUE24" s="99"/>
      <c r="AUF24" s="99"/>
      <c r="AUG24" s="99"/>
      <c r="AUH24" s="99"/>
      <c r="AUI24" s="99"/>
      <c r="AUJ24" s="99"/>
      <c r="AUK24" s="99"/>
      <c r="AUL24" s="99"/>
      <c r="AUM24" s="99"/>
      <c r="AUN24" s="99"/>
      <c r="AUO24" s="99"/>
      <c r="AUP24" s="99"/>
      <c r="AUQ24" s="99"/>
      <c r="AUR24" s="99"/>
      <c r="AUS24" s="99"/>
      <c r="AUT24" s="99"/>
      <c r="AUU24" s="99"/>
      <c r="AUV24" s="99"/>
      <c r="AUW24" s="99"/>
      <c r="AUX24" s="99"/>
      <c r="AUY24" s="99"/>
      <c r="AUZ24" s="99"/>
      <c r="AVA24" s="99"/>
      <c r="AVB24" s="99"/>
      <c r="AVC24" s="99"/>
      <c r="AVD24" s="99"/>
      <c r="AVE24" s="99"/>
      <c r="AVF24" s="99"/>
      <c r="AVG24" s="99"/>
      <c r="AVH24" s="99"/>
      <c r="AVI24" s="99"/>
      <c r="AVJ24" s="99"/>
      <c r="AVK24" s="99"/>
      <c r="AVL24" s="99"/>
      <c r="AVM24" s="99"/>
      <c r="AVN24" s="99"/>
      <c r="AVO24" s="99"/>
      <c r="AVP24" s="99"/>
      <c r="AVQ24" s="99"/>
      <c r="AVR24" s="99"/>
      <c r="AVS24" s="99"/>
      <c r="AVT24" s="99"/>
      <c r="AVU24" s="99"/>
      <c r="AVV24" s="99"/>
      <c r="AVW24" s="99"/>
      <c r="AVX24" s="99"/>
      <c r="AVY24" s="99"/>
      <c r="AVZ24" s="99"/>
      <c r="AWA24" s="99"/>
      <c r="AWB24" s="99"/>
      <c r="AWC24" s="99"/>
      <c r="AWD24" s="99"/>
      <c r="AWE24" s="99"/>
      <c r="AWF24" s="99"/>
      <c r="AWG24" s="99"/>
      <c r="AWH24" s="99"/>
      <c r="AWI24" s="99"/>
      <c r="AWJ24" s="99"/>
      <c r="AWK24" s="99"/>
      <c r="AWL24" s="99"/>
      <c r="AWM24" s="99"/>
      <c r="AWN24" s="99"/>
      <c r="AWO24" s="99"/>
      <c r="AWP24" s="99"/>
      <c r="AWQ24" s="99"/>
      <c r="AWR24" s="99"/>
      <c r="AWS24" s="99"/>
      <c r="AWT24" s="99"/>
      <c r="AWU24" s="99"/>
      <c r="AWV24" s="99"/>
      <c r="AWW24" s="99"/>
      <c r="AWX24" s="99"/>
      <c r="AWY24" s="99"/>
      <c r="AWZ24" s="99"/>
      <c r="AXA24" s="99"/>
      <c r="AXB24" s="99"/>
      <c r="AXC24" s="99"/>
      <c r="AXD24" s="99"/>
      <c r="AXE24" s="99"/>
      <c r="AXF24" s="99"/>
      <c r="AXG24" s="99"/>
      <c r="AXH24" s="99"/>
      <c r="AXI24" s="99"/>
      <c r="AXJ24" s="99"/>
      <c r="AXK24" s="99"/>
      <c r="AXL24" s="99"/>
      <c r="AXM24" s="99"/>
      <c r="AXN24" s="99"/>
      <c r="AXO24" s="99"/>
      <c r="AXP24" s="99"/>
      <c r="AXQ24" s="99"/>
      <c r="AXR24" s="99"/>
      <c r="AXS24" s="99"/>
      <c r="AXT24" s="99"/>
      <c r="AXU24" s="99"/>
      <c r="AXV24" s="99"/>
      <c r="AXW24" s="99"/>
      <c r="AXX24" s="99"/>
      <c r="AXY24" s="99"/>
      <c r="AXZ24" s="99"/>
      <c r="AYA24" s="99"/>
      <c r="AYB24" s="99"/>
      <c r="AYC24" s="99"/>
      <c r="AYD24" s="99"/>
      <c r="AYE24" s="99"/>
      <c r="AYF24" s="99"/>
      <c r="AYG24" s="99"/>
      <c r="AYH24" s="99"/>
      <c r="AYI24" s="99"/>
      <c r="AYJ24" s="99"/>
      <c r="AYK24" s="99"/>
      <c r="AYL24" s="99"/>
      <c r="AYM24" s="99"/>
      <c r="AYN24" s="99"/>
      <c r="AYO24" s="99"/>
      <c r="AYP24" s="99"/>
      <c r="AYQ24" s="99"/>
      <c r="AYR24" s="99"/>
      <c r="AYS24" s="99"/>
      <c r="AYT24" s="99"/>
      <c r="AYU24" s="99"/>
      <c r="AYV24" s="99"/>
      <c r="AYW24" s="99"/>
      <c r="AYX24" s="99"/>
      <c r="AYY24" s="99"/>
      <c r="AYZ24" s="99"/>
      <c r="AZA24" s="99"/>
      <c r="AZB24" s="99"/>
      <c r="AZC24" s="99"/>
      <c r="AZD24" s="99"/>
      <c r="AZE24" s="99"/>
      <c r="AZF24" s="99"/>
      <c r="AZG24" s="99"/>
      <c r="AZH24" s="99"/>
      <c r="AZI24" s="99"/>
      <c r="AZJ24" s="99"/>
      <c r="AZK24" s="99"/>
      <c r="AZL24" s="99"/>
      <c r="AZM24" s="99"/>
      <c r="AZN24" s="99"/>
      <c r="AZO24" s="99"/>
      <c r="AZP24" s="99"/>
      <c r="AZQ24" s="99"/>
      <c r="AZR24" s="99"/>
      <c r="AZS24" s="99"/>
      <c r="AZT24" s="99"/>
      <c r="AZU24" s="99"/>
      <c r="AZV24" s="99"/>
      <c r="AZW24" s="99"/>
      <c r="AZX24" s="99"/>
      <c r="AZY24" s="99"/>
      <c r="AZZ24" s="99"/>
      <c r="BAA24" s="99"/>
      <c r="BAB24" s="99"/>
      <c r="BAC24" s="99"/>
      <c r="BAD24" s="99"/>
      <c r="BAE24" s="99"/>
      <c r="BAF24" s="99"/>
      <c r="BAG24" s="99"/>
      <c r="BAH24" s="99"/>
      <c r="BAI24" s="99"/>
      <c r="BAJ24" s="99"/>
      <c r="BAK24" s="99"/>
      <c r="BAL24" s="99"/>
      <c r="BAM24" s="99"/>
      <c r="BAN24" s="99"/>
      <c r="BAO24" s="99"/>
      <c r="BAP24" s="99"/>
      <c r="BAQ24" s="99"/>
      <c r="BAR24" s="99"/>
      <c r="BAS24" s="99"/>
      <c r="BAT24" s="99"/>
      <c r="BAU24" s="99"/>
      <c r="BAV24" s="99"/>
      <c r="BAW24" s="99"/>
      <c r="BAX24" s="99"/>
      <c r="BAY24" s="99"/>
      <c r="BAZ24" s="99"/>
      <c r="BBA24" s="99"/>
      <c r="BBB24" s="99"/>
      <c r="BBC24" s="99"/>
      <c r="BBD24" s="99"/>
      <c r="BBE24" s="99"/>
      <c r="BBF24" s="99"/>
      <c r="BBG24" s="99"/>
      <c r="BBH24" s="99"/>
      <c r="BBI24" s="99"/>
      <c r="BBJ24" s="99"/>
      <c r="BBK24" s="99"/>
      <c r="BBL24" s="99"/>
      <c r="BBM24" s="99"/>
      <c r="BBN24" s="99"/>
      <c r="BBO24" s="99"/>
      <c r="BBP24" s="99"/>
      <c r="BBQ24" s="99"/>
      <c r="BBR24" s="99"/>
      <c r="BBS24" s="99"/>
      <c r="BBT24" s="99"/>
      <c r="BBU24" s="99"/>
      <c r="BBV24" s="99"/>
      <c r="BBW24" s="99"/>
      <c r="BBX24" s="99"/>
      <c r="BBY24" s="99"/>
      <c r="BBZ24" s="99"/>
      <c r="BCA24" s="99"/>
      <c r="BCB24" s="99"/>
      <c r="BCC24" s="99"/>
      <c r="BCD24" s="99"/>
      <c r="BCE24" s="99"/>
      <c r="BCF24" s="99"/>
      <c r="BCG24" s="99"/>
      <c r="BCH24" s="99"/>
      <c r="BCI24" s="99"/>
      <c r="BCJ24" s="99"/>
      <c r="BCK24" s="99"/>
      <c r="BCL24" s="99"/>
      <c r="BCM24" s="99"/>
      <c r="BCN24" s="99"/>
      <c r="BCO24" s="99"/>
      <c r="BCP24" s="99"/>
      <c r="BCQ24" s="99"/>
      <c r="BCR24" s="99"/>
      <c r="BCS24" s="99"/>
      <c r="BCT24" s="99"/>
      <c r="BCU24" s="99"/>
      <c r="BCV24" s="99"/>
      <c r="BCW24" s="99"/>
      <c r="BCX24" s="99"/>
      <c r="BCY24" s="99"/>
      <c r="BCZ24" s="99"/>
      <c r="BDA24" s="99"/>
      <c r="BDB24" s="99"/>
      <c r="BDC24" s="99"/>
      <c r="BDD24" s="99"/>
      <c r="BDE24" s="99"/>
      <c r="BDF24" s="99"/>
      <c r="BDG24" s="99"/>
      <c r="BDH24" s="99"/>
      <c r="BDI24" s="99"/>
      <c r="BDJ24" s="99"/>
      <c r="BDK24" s="99"/>
      <c r="BDL24" s="99"/>
      <c r="BDM24" s="99"/>
      <c r="BDN24" s="99"/>
      <c r="BDO24" s="99"/>
      <c r="BDP24" s="99"/>
      <c r="BDQ24" s="99"/>
      <c r="BDR24" s="99"/>
      <c r="BDS24" s="99"/>
      <c r="BDT24" s="99"/>
      <c r="BDU24" s="99"/>
      <c r="BDV24" s="99"/>
      <c r="BDW24" s="99"/>
      <c r="BDX24" s="99"/>
      <c r="BDY24" s="99"/>
      <c r="BDZ24" s="99"/>
      <c r="BEA24" s="99"/>
      <c r="BEB24" s="99"/>
      <c r="BEC24" s="99"/>
      <c r="BED24" s="99"/>
      <c r="BEE24" s="99"/>
      <c r="BEF24" s="99"/>
      <c r="BEG24" s="99"/>
      <c r="BEH24" s="99"/>
      <c r="BEI24" s="99"/>
      <c r="BEJ24" s="99"/>
      <c r="BEK24" s="99"/>
      <c r="BEL24" s="99"/>
      <c r="BEM24" s="99"/>
      <c r="BEN24" s="99"/>
      <c r="BEO24" s="99"/>
      <c r="BEP24" s="99"/>
      <c r="BEQ24" s="99"/>
      <c r="BER24" s="99"/>
      <c r="BES24" s="99"/>
      <c r="BET24" s="99"/>
      <c r="BEU24" s="99"/>
      <c r="BEV24" s="99"/>
      <c r="BEW24" s="99"/>
      <c r="BEX24" s="99"/>
      <c r="BEY24" s="99"/>
      <c r="BEZ24" s="99"/>
      <c r="BFA24" s="99"/>
      <c r="BFB24" s="99"/>
      <c r="BFC24" s="99"/>
      <c r="BFD24" s="99"/>
      <c r="BFE24" s="99"/>
      <c r="BFF24" s="99"/>
      <c r="BFG24" s="99"/>
      <c r="BFH24" s="99"/>
      <c r="BFI24" s="99"/>
      <c r="BFJ24" s="99"/>
      <c r="BFK24" s="99"/>
      <c r="BFL24" s="99"/>
      <c r="BFM24" s="99"/>
      <c r="BFN24" s="99"/>
      <c r="BFO24" s="99"/>
      <c r="BFP24" s="99"/>
      <c r="BFQ24" s="99"/>
      <c r="BFR24" s="99"/>
      <c r="BFS24" s="99"/>
      <c r="BFT24" s="99"/>
      <c r="BFU24" s="99"/>
      <c r="BFV24" s="99"/>
      <c r="BFW24" s="99"/>
      <c r="BFX24" s="99"/>
      <c r="BFY24" s="99"/>
      <c r="BFZ24" s="99"/>
      <c r="BGA24" s="99"/>
      <c r="BGB24" s="99"/>
      <c r="BGC24" s="99"/>
      <c r="BGD24" s="99"/>
      <c r="BGE24" s="99"/>
      <c r="BGF24" s="99"/>
      <c r="BGG24" s="99"/>
      <c r="BGH24" s="99"/>
      <c r="BGI24" s="99"/>
      <c r="BGJ24" s="99"/>
      <c r="BGK24" s="99"/>
      <c r="BGL24" s="99"/>
      <c r="BGM24" s="99"/>
      <c r="BGN24" s="99"/>
      <c r="BGO24" s="99"/>
      <c r="BGP24" s="99"/>
      <c r="BGQ24" s="99"/>
      <c r="BGR24" s="99"/>
      <c r="BGS24" s="99"/>
      <c r="BGT24" s="99"/>
      <c r="BGU24" s="99"/>
      <c r="BGV24" s="99"/>
      <c r="BGW24" s="99"/>
      <c r="BGX24" s="99"/>
      <c r="BGY24" s="99"/>
      <c r="BGZ24" s="99"/>
      <c r="BHA24" s="99"/>
      <c r="BHB24" s="99"/>
      <c r="BHC24" s="99"/>
      <c r="BHD24" s="99"/>
      <c r="BHE24" s="99"/>
      <c r="BHF24" s="99"/>
      <c r="BHG24" s="99"/>
      <c r="BHH24" s="99"/>
      <c r="BHI24" s="99"/>
      <c r="BHJ24" s="99"/>
      <c r="BHK24" s="99"/>
      <c r="BHL24" s="99"/>
      <c r="BHM24" s="99"/>
      <c r="BHN24" s="99"/>
      <c r="BHO24" s="99"/>
      <c r="BHP24" s="99"/>
      <c r="BHQ24" s="99"/>
      <c r="BHR24" s="99"/>
      <c r="BHS24" s="99"/>
      <c r="BHT24" s="99"/>
      <c r="BHU24" s="99"/>
      <c r="BHV24" s="99"/>
      <c r="BHW24" s="99"/>
      <c r="BHX24" s="99"/>
      <c r="BHY24" s="99"/>
      <c r="BHZ24" s="99"/>
      <c r="BIA24" s="99"/>
      <c r="BIB24" s="99"/>
      <c r="BIC24" s="99"/>
      <c r="BID24" s="99"/>
      <c r="BIE24" s="99"/>
      <c r="BIF24" s="99"/>
      <c r="BIG24" s="99"/>
      <c r="BIH24" s="99"/>
      <c r="BII24" s="99"/>
      <c r="BIJ24" s="99"/>
      <c r="BIK24" s="99"/>
      <c r="BIL24" s="99"/>
      <c r="BIM24" s="99"/>
      <c r="BIN24" s="99"/>
      <c r="BIO24" s="99"/>
      <c r="BIP24" s="99"/>
      <c r="BIQ24" s="99"/>
      <c r="BIR24" s="99"/>
      <c r="BIS24" s="99"/>
      <c r="BIT24" s="99"/>
      <c r="BIU24" s="99"/>
      <c r="BIV24" s="99"/>
      <c r="BIW24" s="99"/>
      <c r="BIX24" s="99"/>
      <c r="BIY24" s="99"/>
      <c r="BIZ24" s="99"/>
      <c r="BJA24" s="99"/>
      <c r="BJB24" s="99"/>
      <c r="BJC24" s="99"/>
      <c r="BJD24" s="99"/>
      <c r="BJE24" s="99"/>
      <c r="BJF24" s="99"/>
      <c r="BJG24" s="99"/>
      <c r="BJH24" s="99"/>
      <c r="BJI24" s="99"/>
      <c r="BJJ24" s="99"/>
      <c r="BJK24" s="99"/>
      <c r="BJL24" s="99"/>
      <c r="BJM24" s="99"/>
      <c r="BJN24" s="99"/>
      <c r="BJO24" s="99"/>
      <c r="BJP24" s="99"/>
      <c r="BJQ24" s="99"/>
      <c r="BJR24" s="99"/>
      <c r="BJS24" s="99"/>
      <c r="BJT24" s="99"/>
      <c r="BJU24" s="99"/>
      <c r="BJV24" s="99"/>
      <c r="BJW24" s="99"/>
      <c r="BJX24" s="99"/>
      <c r="BJY24" s="99"/>
      <c r="BJZ24" s="99"/>
      <c r="BKA24" s="99"/>
      <c r="BKB24" s="99"/>
      <c r="BKC24" s="99"/>
      <c r="BKD24" s="99"/>
      <c r="BKE24" s="99"/>
      <c r="BKF24" s="99"/>
      <c r="BKG24" s="99"/>
      <c r="BKH24" s="99"/>
      <c r="BKI24" s="99"/>
      <c r="BKJ24" s="99"/>
      <c r="BKK24" s="99"/>
      <c r="BKL24" s="99"/>
      <c r="BKM24" s="99"/>
      <c r="BKN24" s="99"/>
      <c r="BKO24" s="99"/>
      <c r="BKP24" s="99"/>
      <c r="BKQ24" s="99"/>
      <c r="BKR24" s="99"/>
      <c r="BKS24" s="99"/>
      <c r="BKT24" s="99"/>
      <c r="BKU24" s="99"/>
      <c r="BKV24" s="99"/>
      <c r="BKW24" s="99"/>
      <c r="BKX24" s="99"/>
      <c r="BKY24" s="99"/>
      <c r="BKZ24" s="99"/>
      <c r="BLA24" s="99"/>
      <c r="BLB24" s="99"/>
      <c r="BLC24" s="99"/>
      <c r="BLD24" s="99"/>
      <c r="BLE24" s="99"/>
      <c r="BLF24" s="99"/>
      <c r="BLG24" s="99"/>
      <c r="BLH24" s="99"/>
      <c r="BLI24" s="99"/>
      <c r="BLJ24" s="99"/>
      <c r="BLK24" s="99"/>
      <c r="BLL24" s="99"/>
      <c r="BLM24" s="99"/>
      <c r="BLN24" s="99"/>
      <c r="BLO24" s="99"/>
      <c r="BLP24" s="99"/>
      <c r="BLQ24" s="99"/>
      <c r="BLR24" s="99"/>
      <c r="BLS24" s="99"/>
      <c r="BLT24" s="99"/>
      <c r="BLU24" s="99"/>
      <c r="BLV24" s="99"/>
      <c r="BLW24" s="99"/>
      <c r="BLX24" s="99"/>
      <c r="BLY24" s="99"/>
      <c r="BLZ24" s="99"/>
      <c r="BMA24" s="99"/>
      <c r="BMB24" s="99"/>
      <c r="BMC24" s="99"/>
      <c r="BMD24" s="99"/>
      <c r="BME24" s="99"/>
      <c r="BMF24" s="99"/>
      <c r="BMG24" s="99"/>
      <c r="BMH24" s="99"/>
      <c r="BMI24" s="99"/>
      <c r="BMJ24" s="99"/>
      <c r="BMK24" s="99"/>
      <c r="BML24" s="99"/>
      <c r="BMM24" s="99"/>
      <c r="BMN24" s="99"/>
      <c r="BMO24" s="99"/>
      <c r="BMP24" s="99"/>
      <c r="BMQ24" s="99"/>
      <c r="BMR24" s="99"/>
      <c r="BMS24" s="99"/>
      <c r="BMT24" s="99"/>
      <c r="BMU24" s="99"/>
      <c r="BMV24" s="99"/>
      <c r="BMW24" s="99"/>
      <c r="BMX24" s="99"/>
      <c r="BMY24" s="99"/>
      <c r="BMZ24" s="99"/>
      <c r="BNA24" s="99"/>
      <c r="BNB24" s="99"/>
      <c r="BNC24" s="99"/>
      <c r="BND24" s="99"/>
      <c r="BNE24" s="99"/>
      <c r="BNF24" s="99"/>
      <c r="BNG24" s="99"/>
      <c r="BNH24" s="99"/>
      <c r="BNI24" s="99"/>
      <c r="BNJ24" s="99"/>
      <c r="BNK24" s="99"/>
      <c r="BNL24" s="99"/>
      <c r="BNM24" s="99"/>
      <c r="BNN24" s="99"/>
      <c r="BNO24" s="99"/>
      <c r="BNP24" s="99"/>
      <c r="BNQ24" s="99"/>
      <c r="BNR24" s="99"/>
      <c r="BNS24" s="99"/>
      <c r="BNT24" s="99"/>
      <c r="BNU24" s="99"/>
      <c r="BNV24" s="99"/>
      <c r="BNW24" s="99"/>
      <c r="BNX24" s="99"/>
      <c r="BNY24" s="99"/>
      <c r="BNZ24" s="99"/>
      <c r="BOA24" s="99"/>
      <c r="BOB24" s="99"/>
      <c r="BOC24" s="99"/>
      <c r="BOD24" s="99"/>
      <c r="BOE24" s="99"/>
      <c r="BOF24" s="99"/>
      <c r="BOG24" s="99"/>
      <c r="BOH24" s="99"/>
      <c r="BOI24" s="99"/>
      <c r="BOJ24" s="99"/>
      <c r="BOK24" s="99"/>
      <c r="BOL24" s="99"/>
      <c r="BOM24" s="99"/>
      <c r="BON24" s="99"/>
      <c r="BOO24" s="99"/>
      <c r="BOP24" s="99"/>
      <c r="BOQ24" s="99"/>
      <c r="BOR24" s="99"/>
      <c r="BOS24" s="99"/>
      <c r="BOT24" s="99"/>
      <c r="BOU24" s="99"/>
      <c r="BOV24" s="99"/>
      <c r="BOW24" s="99"/>
      <c r="BOX24" s="99"/>
      <c r="BOY24" s="99"/>
      <c r="BOZ24" s="99"/>
      <c r="BPA24" s="99"/>
      <c r="BPB24" s="99"/>
      <c r="BPC24" s="99"/>
      <c r="BPD24" s="99"/>
      <c r="BPE24" s="99"/>
      <c r="BPF24" s="99"/>
      <c r="BPG24" s="99"/>
      <c r="BPH24" s="99"/>
      <c r="BPI24" s="99"/>
      <c r="BPJ24" s="99"/>
      <c r="BPK24" s="99"/>
      <c r="BPL24" s="99"/>
      <c r="BPM24" s="99"/>
      <c r="BPN24" s="99"/>
      <c r="BPO24" s="99"/>
      <c r="BPP24" s="99"/>
      <c r="BPQ24" s="99"/>
      <c r="BPR24" s="99"/>
      <c r="BPS24" s="99"/>
      <c r="BPT24" s="99"/>
      <c r="BPU24" s="99"/>
      <c r="BPV24" s="99"/>
      <c r="BPW24" s="99"/>
      <c r="BPX24" s="99"/>
      <c r="BPY24" s="99"/>
      <c r="BPZ24" s="99"/>
      <c r="BQA24" s="99"/>
      <c r="BQB24" s="99"/>
      <c r="BQC24" s="99"/>
      <c r="BQD24" s="99"/>
      <c r="BQE24" s="99"/>
      <c r="BQF24" s="99"/>
      <c r="BQG24" s="99"/>
      <c r="BQH24" s="99"/>
      <c r="BQI24" s="99"/>
      <c r="BQJ24" s="99"/>
      <c r="BQK24" s="99"/>
      <c r="BQL24" s="99"/>
      <c r="BQM24" s="99"/>
      <c r="BQN24" s="99"/>
      <c r="BQO24" s="99"/>
      <c r="BQP24" s="99"/>
      <c r="BQQ24" s="99"/>
      <c r="BQR24" s="99"/>
      <c r="BQS24" s="99"/>
      <c r="BQT24" s="99"/>
      <c r="BQU24" s="99"/>
      <c r="BQV24" s="99"/>
      <c r="BQW24" s="99"/>
      <c r="BQX24" s="99"/>
      <c r="BQY24" s="99"/>
      <c r="BQZ24" s="99"/>
      <c r="BRA24" s="99"/>
      <c r="BRB24" s="99"/>
      <c r="BRC24" s="99"/>
      <c r="BRD24" s="99"/>
      <c r="BRE24" s="99"/>
      <c r="BRF24" s="99"/>
      <c r="BRG24" s="99"/>
      <c r="BRH24" s="99"/>
      <c r="BRI24" s="99"/>
      <c r="BRJ24" s="99"/>
      <c r="BRK24" s="99"/>
      <c r="BRL24" s="99"/>
      <c r="BRM24" s="99"/>
      <c r="BRN24" s="99"/>
      <c r="BRO24" s="99"/>
      <c r="BRP24" s="99"/>
      <c r="BRQ24" s="99"/>
      <c r="BRR24" s="99"/>
      <c r="BRS24" s="99"/>
      <c r="BRT24" s="99"/>
      <c r="BRU24" s="99"/>
      <c r="BRV24" s="99"/>
      <c r="BRW24" s="99"/>
      <c r="BRX24" s="99"/>
      <c r="BRY24" s="99"/>
      <c r="BRZ24" s="99"/>
      <c r="BSA24" s="99"/>
      <c r="BSB24" s="99"/>
      <c r="BSC24" s="99"/>
      <c r="BSD24" s="99"/>
      <c r="BSE24" s="99"/>
      <c r="BSF24" s="99"/>
      <c r="BSG24" s="99"/>
      <c r="BSH24" s="99"/>
      <c r="BSI24" s="99"/>
      <c r="BSJ24" s="99"/>
      <c r="BSK24" s="99"/>
      <c r="BSL24" s="99"/>
      <c r="BSM24" s="99"/>
      <c r="BSN24" s="99"/>
      <c r="BSO24" s="99"/>
      <c r="BSP24" s="99"/>
      <c r="BSQ24" s="99"/>
      <c r="BSR24" s="99"/>
      <c r="BSS24" s="99"/>
      <c r="BST24" s="99"/>
      <c r="BSU24" s="99"/>
      <c r="BSV24" s="99"/>
      <c r="BSW24" s="99"/>
      <c r="BSX24" s="99"/>
      <c r="BSY24" s="99"/>
      <c r="BSZ24" s="99"/>
      <c r="BTA24" s="99"/>
      <c r="BTB24" s="99"/>
      <c r="BTC24" s="99"/>
      <c r="BTD24" s="99"/>
      <c r="BTE24" s="99"/>
      <c r="BTF24" s="99"/>
      <c r="BTG24" s="99"/>
      <c r="BTH24" s="99"/>
      <c r="BTI24" s="99"/>
      <c r="BTJ24" s="99"/>
      <c r="BTK24" s="99"/>
      <c r="BTL24" s="99"/>
      <c r="BTM24" s="99"/>
      <c r="BTN24" s="99"/>
      <c r="BTO24" s="99"/>
      <c r="BTP24" s="99"/>
      <c r="BTQ24" s="99"/>
      <c r="BTR24" s="99"/>
      <c r="BTS24" s="99"/>
      <c r="BTT24" s="99"/>
      <c r="BTU24" s="99"/>
      <c r="BTV24" s="99"/>
      <c r="BTW24" s="99"/>
      <c r="BTX24" s="99"/>
      <c r="BTY24" s="99"/>
      <c r="BTZ24" s="99"/>
      <c r="BUA24" s="99"/>
      <c r="BUB24" s="99"/>
      <c r="BUC24" s="99"/>
      <c r="BUD24" s="99"/>
      <c r="BUE24" s="99"/>
      <c r="BUF24" s="99"/>
      <c r="BUG24" s="99"/>
      <c r="BUH24" s="99"/>
      <c r="BUI24" s="99"/>
      <c r="BUJ24" s="99"/>
      <c r="BUK24" s="99"/>
      <c r="BUL24" s="99"/>
      <c r="BUM24" s="99"/>
      <c r="BUN24" s="99"/>
      <c r="BUO24" s="99"/>
      <c r="BUP24" s="99"/>
      <c r="BUQ24" s="99"/>
      <c r="BUR24" s="99"/>
      <c r="BUS24" s="99"/>
      <c r="BUT24" s="99"/>
      <c r="BUU24" s="99"/>
      <c r="BUV24" s="99"/>
      <c r="BUW24" s="99"/>
      <c r="BUX24" s="99"/>
      <c r="BUY24" s="99"/>
      <c r="BUZ24" s="99"/>
      <c r="BVA24" s="99"/>
      <c r="BVB24" s="99"/>
      <c r="BVC24" s="99"/>
      <c r="BVD24" s="99"/>
      <c r="BVE24" s="99"/>
      <c r="BVF24" s="99"/>
      <c r="BVG24" s="99"/>
      <c r="BVH24" s="99"/>
      <c r="BVI24" s="99"/>
      <c r="BVJ24" s="99"/>
      <c r="BVK24" s="99"/>
      <c r="BVL24" s="99"/>
      <c r="BVM24" s="99"/>
      <c r="BVN24" s="99"/>
      <c r="BVO24" s="99"/>
      <c r="BVP24" s="99"/>
      <c r="BVQ24" s="99"/>
      <c r="BVR24" s="99"/>
      <c r="BVS24" s="99"/>
      <c r="BVT24" s="99"/>
      <c r="BVU24" s="99"/>
      <c r="BVV24" s="99"/>
      <c r="BVW24" s="99"/>
      <c r="BVX24" s="99"/>
      <c r="BVY24" s="99"/>
      <c r="BVZ24" s="99"/>
      <c r="BWA24" s="99"/>
      <c r="BWB24" s="99"/>
      <c r="BWC24" s="99"/>
      <c r="BWD24" s="99"/>
      <c r="BWE24" s="99"/>
      <c r="BWF24" s="99"/>
      <c r="BWG24" s="99"/>
      <c r="BWH24" s="99"/>
      <c r="BWI24" s="99"/>
      <c r="BWJ24" s="99"/>
      <c r="BWK24" s="99"/>
      <c r="BWL24" s="99"/>
      <c r="BWM24" s="99"/>
      <c r="BWN24" s="99"/>
      <c r="BWO24" s="99"/>
      <c r="BWP24" s="99"/>
      <c r="BWQ24" s="99"/>
      <c r="BWR24" s="99"/>
      <c r="BWS24" s="99"/>
      <c r="BWT24" s="99"/>
      <c r="BWU24" s="99"/>
      <c r="BWV24" s="99"/>
      <c r="BWW24" s="99"/>
      <c r="BWX24" s="99"/>
      <c r="BWY24" s="99"/>
      <c r="BWZ24" s="99"/>
      <c r="BXA24" s="99"/>
      <c r="BXB24" s="99"/>
      <c r="BXC24" s="99"/>
      <c r="BXD24" s="99"/>
      <c r="BXE24" s="99"/>
      <c r="BXF24" s="99"/>
      <c r="BXG24" s="99"/>
      <c r="BXH24" s="99"/>
      <c r="BXI24" s="99"/>
      <c r="BXJ24" s="99"/>
      <c r="BXK24" s="99"/>
      <c r="BXL24" s="99"/>
      <c r="BXM24" s="99"/>
      <c r="BXN24" s="99"/>
      <c r="BXO24" s="99"/>
      <c r="BXP24" s="99"/>
      <c r="BXQ24" s="99"/>
      <c r="BXR24" s="99"/>
      <c r="BXS24" s="99"/>
      <c r="BXT24" s="99"/>
      <c r="BXU24" s="99"/>
      <c r="BXV24" s="99"/>
      <c r="BXW24" s="99"/>
      <c r="BXX24" s="99"/>
      <c r="BXY24" s="99"/>
      <c r="BXZ24" s="99"/>
      <c r="BYA24" s="99"/>
      <c r="BYB24" s="99"/>
      <c r="BYC24" s="99"/>
      <c r="BYD24" s="99"/>
      <c r="BYE24" s="99"/>
      <c r="BYF24" s="99"/>
      <c r="BYG24" s="99"/>
      <c r="BYH24" s="99"/>
      <c r="BYI24" s="99"/>
      <c r="BYJ24" s="99"/>
      <c r="BYK24" s="99"/>
      <c r="BYL24" s="99"/>
      <c r="BYM24" s="99"/>
      <c r="BYN24" s="99"/>
      <c r="BYO24" s="99"/>
      <c r="BYP24" s="99"/>
      <c r="BYQ24" s="99"/>
      <c r="BYR24" s="99"/>
      <c r="BYS24" s="99"/>
      <c r="BYT24" s="99"/>
      <c r="BYU24" s="99"/>
      <c r="BYV24" s="99"/>
      <c r="BYW24" s="99"/>
      <c r="BYX24" s="99"/>
      <c r="BYY24" s="99"/>
      <c r="BYZ24" s="99"/>
      <c r="BZA24" s="99"/>
      <c r="BZB24" s="99"/>
      <c r="BZC24" s="99"/>
      <c r="BZD24" s="99"/>
      <c r="BZE24" s="99"/>
      <c r="BZF24" s="99"/>
      <c r="BZG24" s="99"/>
      <c r="BZH24" s="99"/>
      <c r="BZI24" s="99"/>
      <c r="BZJ24" s="99"/>
      <c r="BZK24" s="99"/>
      <c r="BZL24" s="99"/>
      <c r="BZM24" s="99"/>
      <c r="BZN24" s="99"/>
      <c r="BZO24" s="99"/>
      <c r="BZP24" s="99"/>
      <c r="BZQ24" s="99"/>
      <c r="BZR24" s="99"/>
      <c r="BZS24" s="99"/>
      <c r="BZT24" s="99"/>
      <c r="BZU24" s="99"/>
      <c r="BZV24" s="99"/>
      <c r="BZW24" s="99"/>
      <c r="BZX24" s="99"/>
      <c r="BZY24" s="99"/>
      <c r="BZZ24" s="99"/>
      <c r="CAA24" s="99"/>
      <c r="CAB24" s="99"/>
      <c r="CAC24" s="99"/>
      <c r="CAD24" s="99"/>
      <c r="CAE24" s="99"/>
      <c r="CAF24" s="99"/>
      <c r="CAG24" s="99"/>
      <c r="CAH24" s="99"/>
      <c r="CAI24" s="99"/>
      <c r="CAJ24" s="99"/>
      <c r="CAK24" s="99"/>
      <c r="CAL24" s="99"/>
      <c r="CAM24" s="99"/>
      <c r="CAN24" s="99"/>
      <c r="CAO24" s="99"/>
      <c r="CAP24" s="99"/>
      <c r="CAQ24" s="99"/>
      <c r="CAR24" s="99"/>
      <c r="CAS24" s="99"/>
      <c r="CAT24" s="99"/>
      <c r="CAU24" s="99"/>
      <c r="CAV24" s="99"/>
      <c r="CAW24" s="99"/>
      <c r="CAX24" s="99"/>
      <c r="CAY24" s="99"/>
      <c r="CAZ24" s="99"/>
      <c r="CBA24" s="99"/>
      <c r="CBB24" s="99"/>
      <c r="CBC24" s="99"/>
      <c r="CBD24" s="99"/>
      <c r="CBE24" s="99"/>
      <c r="CBF24" s="99"/>
      <c r="CBG24" s="99"/>
      <c r="CBH24" s="99"/>
      <c r="CBI24" s="99"/>
      <c r="CBJ24" s="99"/>
      <c r="CBK24" s="99"/>
      <c r="CBL24" s="99"/>
      <c r="CBM24" s="99"/>
      <c r="CBN24" s="99"/>
      <c r="CBO24" s="99"/>
      <c r="CBP24" s="99"/>
      <c r="CBQ24" s="99"/>
      <c r="CBR24" s="99"/>
      <c r="CBS24" s="99"/>
      <c r="CBT24" s="99"/>
      <c r="CBU24" s="99"/>
      <c r="CBV24" s="99"/>
      <c r="CBW24" s="99"/>
      <c r="CBX24" s="99"/>
      <c r="CBY24" s="99"/>
      <c r="CBZ24" s="99"/>
      <c r="CCA24" s="99"/>
      <c r="CCB24" s="99"/>
      <c r="CCC24" s="99"/>
      <c r="CCD24" s="99"/>
      <c r="CCE24" s="99"/>
      <c r="CCF24" s="99"/>
      <c r="CCG24" s="99"/>
      <c r="CCH24" s="99"/>
      <c r="CCI24" s="99"/>
      <c r="CCJ24" s="99"/>
      <c r="CCK24" s="99"/>
      <c r="CCL24" s="99"/>
      <c r="CCM24" s="99"/>
      <c r="CCN24" s="99"/>
      <c r="CCO24" s="99"/>
      <c r="CCP24" s="99"/>
      <c r="CCQ24" s="99"/>
      <c r="CCR24" s="99"/>
      <c r="CCS24" s="99"/>
      <c r="CCT24" s="99"/>
      <c r="CCU24" s="99"/>
      <c r="CCV24" s="99"/>
      <c r="CCW24" s="99"/>
      <c r="CCX24" s="99"/>
      <c r="CCY24" s="99"/>
      <c r="CCZ24" s="99"/>
      <c r="CDA24" s="99"/>
      <c r="CDB24" s="99"/>
      <c r="CDC24" s="99"/>
      <c r="CDD24" s="99"/>
      <c r="CDE24" s="99"/>
      <c r="CDF24" s="99"/>
      <c r="CDG24" s="99"/>
      <c r="CDH24" s="99"/>
      <c r="CDI24" s="99"/>
      <c r="CDJ24" s="99"/>
      <c r="CDK24" s="99"/>
      <c r="CDL24" s="99"/>
      <c r="CDM24" s="99"/>
      <c r="CDN24" s="99"/>
      <c r="CDO24" s="99"/>
      <c r="CDP24" s="99"/>
      <c r="CDQ24" s="99"/>
      <c r="CDR24" s="99"/>
      <c r="CDS24" s="99"/>
      <c r="CDT24" s="99"/>
      <c r="CDU24" s="99"/>
      <c r="CDV24" s="99"/>
      <c r="CDW24" s="99"/>
      <c r="CDX24" s="99"/>
      <c r="CDY24" s="99"/>
      <c r="CDZ24" s="99"/>
      <c r="CEA24" s="99"/>
      <c r="CEB24" s="99"/>
      <c r="CEC24" s="99"/>
      <c r="CED24" s="99"/>
      <c r="CEE24" s="99"/>
      <c r="CEF24" s="99"/>
      <c r="CEG24" s="99"/>
      <c r="CEH24" s="99"/>
      <c r="CEI24" s="99"/>
      <c r="CEJ24" s="99"/>
      <c r="CEK24" s="99"/>
      <c r="CEL24" s="99"/>
      <c r="CEM24" s="99"/>
      <c r="CEN24" s="99"/>
      <c r="CEO24" s="99"/>
      <c r="CEP24" s="99"/>
      <c r="CEQ24" s="99"/>
      <c r="CER24" s="99"/>
      <c r="CES24" s="99"/>
      <c r="CET24" s="99"/>
      <c r="CEU24" s="99"/>
      <c r="CEV24" s="99"/>
      <c r="CEW24" s="99"/>
      <c r="CEX24" s="99"/>
      <c r="CEY24" s="99"/>
      <c r="CEZ24" s="99"/>
      <c r="CFA24" s="99"/>
      <c r="CFB24" s="99"/>
      <c r="CFC24" s="99"/>
      <c r="CFD24" s="99"/>
      <c r="CFE24" s="99"/>
      <c r="CFF24" s="99"/>
      <c r="CFG24" s="99"/>
      <c r="CFH24" s="99"/>
      <c r="CFI24" s="99"/>
      <c r="CFJ24" s="99"/>
      <c r="CFK24" s="99"/>
      <c r="CFL24" s="99"/>
      <c r="CFM24" s="99"/>
      <c r="CFN24" s="99"/>
      <c r="CFO24" s="99"/>
      <c r="CFP24" s="99"/>
      <c r="CFQ24" s="99"/>
      <c r="CFR24" s="99"/>
      <c r="CFS24" s="99"/>
      <c r="CFT24" s="99"/>
      <c r="CFU24" s="99"/>
      <c r="CFV24" s="99"/>
      <c r="CFW24" s="99"/>
      <c r="CFX24" s="99"/>
      <c r="CFY24" s="99"/>
      <c r="CFZ24" s="99"/>
      <c r="CGA24" s="99"/>
      <c r="CGB24" s="99"/>
      <c r="CGC24" s="99"/>
      <c r="CGD24" s="99"/>
      <c r="CGE24" s="99"/>
      <c r="CGF24" s="99"/>
      <c r="CGG24" s="99"/>
      <c r="CGH24" s="99"/>
      <c r="CGI24" s="99"/>
      <c r="CGJ24" s="99"/>
      <c r="CGK24" s="99"/>
      <c r="CGL24" s="99"/>
      <c r="CGM24" s="99"/>
      <c r="CGN24" s="99"/>
      <c r="CGO24" s="99"/>
      <c r="CGP24" s="99"/>
      <c r="CGQ24" s="99"/>
      <c r="CGR24" s="99"/>
      <c r="CGS24" s="99"/>
      <c r="CGT24" s="99"/>
      <c r="CGU24" s="99"/>
      <c r="CGV24" s="99"/>
      <c r="CGW24" s="99"/>
      <c r="CGX24" s="99"/>
      <c r="CGY24" s="99"/>
      <c r="CGZ24" s="99"/>
      <c r="CHA24" s="99"/>
      <c r="CHB24" s="99"/>
      <c r="CHC24" s="99"/>
      <c r="CHD24" s="99"/>
      <c r="CHE24" s="99"/>
      <c r="CHF24" s="99"/>
      <c r="CHG24" s="99"/>
      <c r="CHH24" s="99"/>
      <c r="CHI24" s="99"/>
      <c r="CHJ24" s="99"/>
      <c r="CHK24" s="99"/>
      <c r="CHL24" s="99"/>
      <c r="CHM24" s="99"/>
      <c r="CHN24" s="99"/>
      <c r="CHO24" s="99"/>
      <c r="CHP24" s="99"/>
      <c r="CHQ24" s="99"/>
      <c r="CHR24" s="99"/>
      <c r="CHS24" s="99"/>
      <c r="CHT24" s="99"/>
      <c r="CHU24" s="99"/>
      <c r="CHV24" s="99"/>
      <c r="CHW24" s="99"/>
      <c r="CHX24" s="99"/>
      <c r="CHY24" s="99"/>
      <c r="CHZ24" s="99"/>
      <c r="CIA24" s="99"/>
      <c r="CIB24" s="99"/>
      <c r="CIC24" s="99"/>
      <c r="CID24" s="99"/>
      <c r="CIE24" s="99"/>
      <c r="CIF24" s="99"/>
      <c r="CIG24" s="99"/>
      <c r="CIH24" s="99"/>
      <c r="CII24" s="99"/>
      <c r="CIJ24" s="99"/>
      <c r="CIK24" s="99"/>
      <c r="CIL24" s="99"/>
      <c r="CIM24" s="99"/>
      <c r="CIN24" s="99"/>
      <c r="CIO24" s="99"/>
      <c r="CIP24" s="99"/>
      <c r="CIQ24" s="99"/>
      <c r="CIR24" s="99"/>
      <c r="CIS24" s="99"/>
      <c r="CIT24" s="99"/>
      <c r="CIU24" s="99"/>
      <c r="CIV24" s="99"/>
      <c r="CIW24" s="99"/>
      <c r="CIX24" s="99"/>
      <c r="CIY24" s="99"/>
      <c r="CIZ24" s="99"/>
      <c r="CJA24" s="99"/>
      <c r="CJB24" s="99"/>
      <c r="CJC24" s="99"/>
      <c r="CJD24" s="99"/>
      <c r="CJE24" s="99"/>
      <c r="CJF24" s="99"/>
      <c r="CJG24" s="99"/>
      <c r="CJH24" s="99"/>
      <c r="CJI24" s="99"/>
      <c r="CJJ24" s="99"/>
      <c r="CJK24" s="99"/>
      <c r="CJL24" s="99"/>
      <c r="CJM24" s="99"/>
      <c r="CJN24" s="99"/>
      <c r="CJO24" s="99"/>
      <c r="CJP24" s="99"/>
      <c r="CJQ24" s="99"/>
      <c r="CJR24" s="99"/>
      <c r="CJS24" s="99"/>
      <c r="CJT24" s="99"/>
      <c r="CJU24" s="99"/>
      <c r="CJV24" s="99"/>
      <c r="CJW24" s="99"/>
      <c r="CJX24" s="99"/>
      <c r="CJY24" s="99"/>
      <c r="CJZ24" s="99"/>
      <c r="CKA24" s="99"/>
      <c r="CKB24" s="99"/>
      <c r="CKC24" s="99"/>
      <c r="CKD24" s="99"/>
      <c r="CKE24" s="99"/>
      <c r="CKF24" s="99"/>
      <c r="CKG24" s="99"/>
      <c r="CKH24" s="99"/>
      <c r="CKI24" s="99"/>
      <c r="CKJ24" s="99"/>
      <c r="CKK24" s="99"/>
      <c r="CKL24" s="99"/>
      <c r="CKM24" s="99"/>
      <c r="CKN24" s="99"/>
      <c r="CKO24" s="99"/>
      <c r="CKP24" s="99"/>
      <c r="CKQ24" s="99"/>
      <c r="CKR24" s="99"/>
      <c r="CKS24" s="99"/>
      <c r="CKT24" s="99"/>
      <c r="CKU24" s="99"/>
      <c r="CKV24" s="99"/>
      <c r="CKW24" s="99"/>
      <c r="CKX24" s="99"/>
      <c r="CKY24" s="99"/>
      <c r="CKZ24" s="99"/>
      <c r="CLA24" s="99"/>
      <c r="CLB24" s="99"/>
      <c r="CLC24" s="99"/>
      <c r="CLD24" s="99"/>
      <c r="CLE24" s="99"/>
      <c r="CLF24" s="99"/>
      <c r="CLG24" s="99"/>
      <c r="CLH24" s="99"/>
      <c r="CLI24" s="99"/>
      <c r="CLJ24" s="99"/>
      <c r="CLK24" s="99"/>
      <c r="CLL24" s="99"/>
      <c r="CLM24" s="99"/>
      <c r="CLN24" s="99"/>
      <c r="CLO24" s="99"/>
      <c r="CLP24" s="99"/>
      <c r="CLQ24" s="99"/>
      <c r="CLR24" s="99"/>
      <c r="CLS24" s="99"/>
      <c r="CLT24" s="99"/>
      <c r="CLU24" s="99"/>
      <c r="CLV24" s="99"/>
      <c r="CLW24" s="99"/>
      <c r="CLX24" s="99"/>
      <c r="CLY24" s="99"/>
      <c r="CLZ24" s="99"/>
      <c r="CMA24" s="99"/>
      <c r="CMB24" s="99"/>
      <c r="CMC24" s="99"/>
      <c r="CMD24" s="99"/>
      <c r="CME24" s="99"/>
      <c r="CMF24" s="99"/>
      <c r="CMG24" s="99"/>
      <c r="CMH24" s="99"/>
      <c r="CMI24" s="99"/>
      <c r="CMJ24" s="99"/>
      <c r="CMK24" s="99"/>
      <c r="CML24" s="99"/>
      <c r="CMM24" s="99"/>
      <c r="CMN24" s="99"/>
      <c r="CMO24" s="99"/>
      <c r="CMP24" s="99"/>
      <c r="CMQ24" s="99"/>
      <c r="CMR24" s="99"/>
      <c r="CMS24" s="99"/>
      <c r="CMT24" s="99"/>
      <c r="CMU24" s="99"/>
      <c r="CMV24" s="99"/>
      <c r="CMW24" s="99"/>
      <c r="CMX24" s="99"/>
      <c r="CMY24" s="99"/>
      <c r="CMZ24" s="99"/>
      <c r="CNA24" s="99"/>
      <c r="CNB24" s="99"/>
      <c r="CNC24" s="99"/>
      <c r="CND24" s="99"/>
      <c r="CNE24" s="99"/>
      <c r="CNF24" s="99"/>
      <c r="CNG24" s="99"/>
      <c r="CNH24" s="99"/>
      <c r="CNI24" s="99"/>
      <c r="CNJ24" s="99"/>
      <c r="CNK24" s="99"/>
      <c r="CNL24" s="99"/>
      <c r="CNM24" s="99"/>
      <c r="CNN24" s="99"/>
      <c r="CNO24" s="99"/>
      <c r="CNP24" s="99"/>
      <c r="CNQ24" s="99"/>
      <c r="CNR24" s="99"/>
      <c r="CNS24" s="99"/>
      <c r="CNT24" s="99"/>
      <c r="CNU24" s="99"/>
      <c r="CNV24" s="99"/>
      <c r="CNW24" s="99"/>
      <c r="CNX24" s="99"/>
      <c r="CNY24" s="99"/>
      <c r="CNZ24" s="99"/>
      <c r="COA24" s="99"/>
      <c r="COB24" s="99"/>
      <c r="COC24" s="99"/>
      <c r="COD24" s="99"/>
      <c r="COE24" s="99"/>
      <c r="COF24" s="99"/>
      <c r="COG24" s="99"/>
      <c r="COH24" s="99"/>
      <c r="COI24" s="99"/>
      <c r="COJ24" s="99"/>
      <c r="COK24" s="99"/>
      <c r="COL24" s="99"/>
      <c r="COM24" s="99"/>
      <c r="CON24" s="99"/>
      <c r="COO24" s="99"/>
      <c r="COP24" s="99"/>
      <c r="COQ24" s="99"/>
      <c r="COR24" s="99"/>
      <c r="COS24" s="99"/>
      <c r="COT24" s="99"/>
      <c r="COU24" s="99"/>
      <c r="COV24" s="99"/>
      <c r="COW24" s="99"/>
      <c r="COX24" s="99"/>
      <c r="COY24" s="99"/>
      <c r="COZ24" s="99"/>
      <c r="CPA24" s="99"/>
      <c r="CPB24" s="99"/>
      <c r="CPC24" s="99"/>
      <c r="CPD24" s="99"/>
      <c r="CPE24" s="99"/>
      <c r="CPF24" s="99"/>
      <c r="CPG24" s="99"/>
      <c r="CPH24" s="99"/>
      <c r="CPI24" s="99"/>
      <c r="CPJ24" s="99"/>
      <c r="CPK24" s="99"/>
      <c r="CPL24" s="99"/>
      <c r="CPM24" s="99"/>
      <c r="CPN24" s="99"/>
      <c r="CPO24" s="99"/>
      <c r="CPP24" s="99"/>
      <c r="CPQ24" s="99"/>
      <c r="CPR24" s="99"/>
      <c r="CPS24" s="99"/>
      <c r="CPT24" s="99"/>
      <c r="CPU24" s="99"/>
      <c r="CPV24" s="99"/>
      <c r="CPW24" s="99"/>
      <c r="CPX24" s="99"/>
      <c r="CPY24" s="99"/>
      <c r="CPZ24" s="99"/>
      <c r="CQA24" s="99"/>
      <c r="CQB24" s="99"/>
      <c r="CQC24" s="99"/>
      <c r="CQD24" s="99"/>
      <c r="CQE24" s="99"/>
      <c r="CQF24" s="99"/>
      <c r="CQG24" s="99"/>
      <c r="CQH24" s="99"/>
      <c r="CQI24" s="99"/>
      <c r="CQJ24" s="99"/>
      <c r="CQK24" s="99"/>
      <c r="CQL24" s="99"/>
      <c r="CQM24" s="99"/>
      <c r="CQN24" s="99"/>
      <c r="CQO24" s="99"/>
      <c r="CQP24" s="99"/>
      <c r="CQQ24" s="99"/>
      <c r="CQR24" s="99"/>
      <c r="CQS24" s="99"/>
      <c r="CQT24" s="99"/>
      <c r="CQU24" s="99"/>
      <c r="CQV24" s="99"/>
      <c r="CQW24" s="99"/>
      <c r="CQX24" s="99"/>
      <c r="CQY24" s="99"/>
      <c r="CQZ24" s="99"/>
      <c r="CRA24" s="99"/>
      <c r="CRB24" s="99"/>
      <c r="CRC24" s="99"/>
      <c r="CRD24" s="99"/>
      <c r="CRE24" s="99"/>
      <c r="CRF24" s="99"/>
      <c r="CRG24" s="99"/>
      <c r="CRH24" s="99"/>
      <c r="CRI24" s="99"/>
      <c r="CRJ24" s="99"/>
      <c r="CRK24" s="99"/>
      <c r="CRL24" s="99"/>
      <c r="CRM24" s="99"/>
      <c r="CRN24" s="99"/>
      <c r="CRO24" s="99"/>
      <c r="CRP24" s="99"/>
      <c r="CRQ24" s="99"/>
      <c r="CRR24" s="99"/>
      <c r="CRS24" s="99"/>
      <c r="CRT24" s="99"/>
      <c r="CRU24" s="99"/>
      <c r="CRV24" s="99"/>
      <c r="CRW24" s="99"/>
      <c r="CRX24" s="99"/>
      <c r="CRY24" s="99"/>
      <c r="CRZ24" s="99"/>
      <c r="CSA24" s="99"/>
      <c r="CSB24" s="99"/>
      <c r="CSC24" s="99"/>
      <c r="CSD24" s="99"/>
      <c r="CSE24" s="99"/>
      <c r="CSF24" s="99"/>
      <c r="CSG24" s="99"/>
      <c r="CSH24" s="99"/>
      <c r="CSI24" s="99"/>
      <c r="CSJ24" s="99"/>
      <c r="CSK24" s="99"/>
      <c r="CSL24" s="99"/>
      <c r="CSM24" s="99"/>
      <c r="CSN24" s="99"/>
      <c r="CSO24" s="99"/>
      <c r="CSP24" s="99"/>
      <c r="CSQ24" s="99"/>
      <c r="CSR24" s="99"/>
      <c r="CSS24" s="99"/>
      <c r="CST24" s="99"/>
      <c r="CSU24" s="99"/>
      <c r="CSV24" s="99"/>
      <c r="CSW24" s="99"/>
      <c r="CSX24" s="99"/>
      <c r="CSY24" s="99"/>
      <c r="CSZ24" s="99"/>
      <c r="CTA24" s="99"/>
      <c r="CTB24" s="99"/>
      <c r="CTC24" s="99"/>
      <c r="CTD24" s="99"/>
      <c r="CTE24" s="99"/>
      <c r="CTF24" s="99"/>
      <c r="CTG24" s="99"/>
      <c r="CTH24" s="99"/>
      <c r="CTI24" s="99"/>
      <c r="CTJ24" s="99"/>
      <c r="CTK24" s="99"/>
      <c r="CTL24" s="99"/>
      <c r="CTM24" s="99"/>
      <c r="CTN24" s="99"/>
      <c r="CTO24" s="99"/>
      <c r="CTP24" s="99"/>
      <c r="CTQ24" s="99"/>
      <c r="CTR24" s="99"/>
      <c r="CTS24" s="99"/>
      <c r="CTT24" s="99"/>
      <c r="CTU24" s="99"/>
      <c r="CTV24" s="99"/>
      <c r="CTW24" s="99"/>
      <c r="CTX24" s="99"/>
      <c r="CTY24" s="99"/>
      <c r="CTZ24" s="99"/>
      <c r="CUA24" s="99"/>
      <c r="CUB24" s="99"/>
      <c r="CUC24" s="99"/>
      <c r="CUD24" s="99"/>
      <c r="CUE24" s="99"/>
      <c r="CUF24" s="99"/>
      <c r="CUG24" s="99"/>
      <c r="CUH24" s="99"/>
      <c r="CUI24" s="99"/>
      <c r="CUJ24" s="99"/>
      <c r="CUK24" s="99"/>
      <c r="CUL24" s="99"/>
      <c r="CUM24" s="99"/>
      <c r="CUN24" s="99"/>
      <c r="CUO24" s="99"/>
      <c r="CUP24" s="99"/>
      <c r="CUQ24" s="99"/>
      <c r="CUR24" s="99"/>
      <c r="CUS24" s="99"/>
      <c r="CUT24" s="99"/>
      <c r="CUU24" s="99"/>
      <c r="CUV24" s="99"/>
      <c r="CUW24" s="99"/>
      <c r="CUX24" s="99"/>
      <c r="CUY24" s="99"/>
      <c r="CUZ24" s="99"/>
      <c r="CVA24" s="99"/>
      <c r="CVB24" s="99"/>
      <c r="CVC24" s="99"/>
      <c r="CVD24" s="99"/>
      <c r="CVE24" s="99"/>
      <c r="CVF24" s="99"/>
      <c r="CVG24" s="99"/>
      <c r="CVH24" s="99"/>
      <c r="CVI24" s="99"/>
      <c r="CVJ24" s="99"/>
      <c r="CVK24" s="99"/>
      <c r="CVL24" s="99"/>
      <c r="CVM24" s="99"/>
      <c r="CVN24" s="99"/>
      <c r="CVO24" s="99"/>
      <c r="CVP24" s="99"/>
      <c r="CVQ24" s="99"/>
      <c r="CVR24" s="99"/>
      <c r="CVS24" s="99"/>
      <c r="CVT24" s="99"/>
      <c r="CVU24" s="99"/>
      <c r="CVV24" s="99"/>
      <c r="CVW24" s="99"/>
      <c r="CVX24" s="99"/>
      <c r="CVY24" s="99"/>
      <c r="CVZ24" s="99"/>
      <c r="CWA24" s="99"/>
      <c r="CWB24" s="99"/>
      <c r="CWC24" s="99"/>
      <c r="CWD24" s="99"/>
      <c r="CWE24" s="99"/>
      <c r="CWF24" s="99"/>
      <c r="CWG24" s="99"/>
      <c r="CWH24" s="99"/>
      <c r="CWI24" s="99"/>
      <c r="CWJ24" s="99"/>
      <c r="CWK24" s="99"/>
      <c r="CWL24" s="99"/>
      <c r="CWM24" s="99"/>
      <c r="CWN24" s="99"/>
      <c r="CWO24" s="99"/>
      <c r="CWP24" s="99"/>
      <c r="CWQ24" s="99"/>
      <c r="CWR24" s="99"/>
      <c r="CWS24" s="99"/>
      <c r="CWT24" s="99"/>
      <c r="CWU24" s="99"/>
      <c r="CWV24" s="99"/>
      <c r="CWW24" s="99"/>
      <c r="CWX24" s="99"/>
      <c r="CWY24" s="99"/>
      <c r="CWZ24" s="99"/>
      <c r="CXA24" s="99"/>
      <c r="CXB24" s="99"/>
      <c r="CXC24" s="99"/>
      <c r="CXD24" s="99"/>
      <c r="CXE24" s="99"/>
      <c r="CXF24" s="99"/>
      <c r="CXG24" s="99"/>
      <c r="CXH24" s="99"/>
      <c r="CXI24" s="99"/>
      <c r="CXJ24" s="99"/>
      <c r="CXK24" s="99"/>
      <c r="CXL24" s="99"/>
      <c r="CXM24" s="99"/>
      <c r="CXN24" s="99"/>
      <c r="CXO24" s="99"/>
      <c r="CXP24" s="99"/>
      <c r="CXQ24" s="99"/>
      <c r="CXR24" s="99"/>
      <c r="CXS24" s="99"/>
      <c r="CXT24" s="99"/>
      <c r="CXU24" s="99"/>
      <c r="CXV24" s="99"/>
      <c r="CXW24" s="99"/>
      <c r="CXX24" s="99"/>
      <c r="CXY24" s="99"/>
      <c r="CXZ24" s="99"/>
      <c r="CYA24" s="99"/>
      <c r="CYB24" s="99"/>
      <c r="CYC24" s="99"/>
      <c r="CYD24" s="99"/>
      <c r="CYE24" s="99"/>
      <c r="CYF24" s="99"/>
      <c r="CYG24" s="99"/>
      <c r="CYH24" s="99"/>
      <c r="CYI24" s="99"/>
      <c r="CYJ24" s="99"/>
      <c r="CYK24" s="99"/>
      <c r="CYL24" s="99"/>
      <c r="CYM24" s="99"/>
      <c r="CYN24" s="99"/>
      <c r="CYO24" s="99"/>
      <c r="CYP24" s="99"/>
      <c r="CYQ24" s="99"/>
      <c r="CYR24" s="99"/>
      <c r="CYS24" s="99"/>
      <c r="CYT24" s="99"/>
      <c r="CYU24" s="99"/>
      <c r="CYV24" s="99"/>
      <c r="CYW24" s="99"/>
      <c r="CYX24" s="99"/>
      <c r="CYY24" s="99"/>
      <c r="CYZ24" s="99"/>
      <c r="CZA24" s="99"/>
      <c r="CZB24" s="99"/>
      <c r="CZC24" s="99"/>
      <c r="CZD24" s="99"/>
      <c r="CZE24" s="99"/>
      <c r="CZF24" s="99"/>
      <c r="CZG24" s="99"/>
      <c r="CZH24" s="99"/>
      <c r="CZI24" s="99"/>
      <c r="CZJ24" s="99"/>
      <c r="CZK24" s="99"/>
      <c r="CZL24" s="99"/>
      <c r="CZM24" s="99"/>
      <c r="CZN24" s="99"/>
      <c r="CZO24" s="99"/>
      <c r="CZP24" s="99"/>
      <c r="CZQ24" s="99"/>
      <c r="CZR24" s="99"/>
      <c r="CZS24" s="99"/>
      <c r="CZT24" s="99"/>
      <c r="CZU24" s="99"/>
      <c r="CZV24" s="99"/>
      <c r="CZW24" s="99"/>
      <c r="CZX24" s="99"/>
      <c r="CZY24" s="99"/>
      <c r="CZZ24" s="99"/>
      <c r="DAA24" s="99"/>
      <c r="DAB24" s="99"/>
      <c r="DAC24" s="99"/>
      <c r="DAD24" s="99"/>
      <c r="DAE24" s="99"/>
      <c r="DAF24" s="99"/>
      <c r="DAG24" s="99"/>
      <c r="DAH24" s="99"/>
      <c r="DAI24" s="99"/>
      <c r="DAJ24" s="99"/>
      <c r="DAK24" s="99"/>
      <c r="DAL24" s="99"/>
      <c r="DAM24" s="99"/>
      <c r="DAN24" s="99"/>
      <c r="DAO24" s="99"/>
      <c r="DAP24" s="99"/>
      <c r="DAQ24" s="99"/>
      <c r="DAR24" s="99"/>
      <c r="DAS24" s="99"/>
      <c r="DAT24" s="99"/>
      <c r="DAU24" s="99"/>
      <c r="DAV24" s="99"/>
      <c r="DAW24" s="99"/>
      <c r="DAX24" s="99"/>
      <c r="DAY24" s="99"/>
      <c r="DAZ24" s="99"/>
      <c r="DBA24" s="99"/>
      <c r="DBB24" s="99"/>
      <c r="DBC24" s="99"/>
      <c r="DBD24" s="99"/>
      <c r="DBE24" s="99"/>
      <c r="DBF24" s="99"/>
      <c r="DBG24" s="99"/>
      <c r="DBH24" s="99"/>
      <c r="DBI24" s="99"/>
      <c r="DBJ24" s="99"/>
      <c r="DBK24" s="99"/>
      <c r="DBL24" s="99"/>
      <c r="DBM24" s="99"/>
      <c r="DBN24" s="99"/>
      <c r="DBO24" s="99"/>
      <c r="DBP24" s="99"/>
      <c r="DBQ24" s="99"/>
      <c r="DBR24" s="99"/>
      <c r="DBS24" s="99"/>
      <c r="DBT24" s="99"/>
      <c r="DBU24" s="99"/>
      <c r="DBV24" s="99"/>
      <c r="DBW24" s="99"/>
      <c r="DBX24" s="99"/>
      <c r="DBY24" s="99"/>
      <c r="DBZ24" s="99"/>
      <c r="DCA24" s="99"/>
      <c r="DCB24" s="99"/>
      <c r="DCC24" s="99"/>
      <c r="DCD24" s="99"/>
      <c r="DCE24" s="99"/>
      <c r="DCF24" s="99"/>
      <c r="DCG24" s="99"/>
      <c r="DCH24" s="99"/>
      <c r="DCI24" s="99"/>
      <c r="DCJ24" s="99"/>
      <c r="DCK24" s="99"/>
      <c r="DCL24" s="99"/>
      <c r="DCM24" s="99"/>
      <c r="DCN24" s="99"/>
      <c r="DCO24" s="99"/>
      <c r="DCP24" s="99"/>
      <c r="DCQ24" s="99"/>
      <c r="DCR24" s="99"/>
      <c r="DCS24" s="99"/>
      <c r="DCT24" s="99"/>
      <c r="DCU24" s="99"/>
      <c r="DCV24" s="99"/>
      <c r="DCW24" s="99"/>
      <c r="DCX24" s="99"/>
      <c r="DCY24" s="99"/>
      <c r="DCZ24" s="99"/>
      <c r="DDA24" s="99"/>
      <c r="DDB24" s="99"/>
      <c r="DDC24" s="99"/>
      <c r="DDD24" s="99"/>
      <c r="DDE24" s="99"/>
      <c r="DDF24" s="99"/>
      <c r="DDG24" s="99"/>
      <c r="DDH24" s="99"/>
      <c r="DDI24" s="99"/>
      <c r="DDJ24" s="99"/>
      <c r="DDK24" s="99"/>
      <c r="DDL24" s="99"/>
      <c r="DDM24" s="99"/>
      <c r="DDN24" s="99"/>
      <c r="DDO24" s="99"/>
      <c r="DDP24" s="99"/>
      <c r="DDQ24" s="99"/>
      <c r="DDR24" s="99"/>
      <c r="DDS24" s="99"/>
      <c r="DDT24" s="99"/>
      <c r="DDU24" s="99"/>
      <c r="DDV24" s="99"/>
      <c r="DDW24" s="99"/>
      <c r="DDX24" s="99"/>
      <c r="DDY24" s="99"/>
      <c r="DDZ24" s="99"/>
      <c r="DEA24" s="99"/>
      <c r="DEB24" s="99"/>
      <c r="DEC24" s="99"/>
      <c r="DED24" s="99"/>
      <c r="DEE24" s="99"/>
      <c r="DEF24" s="99"/>
      <c r="DEG24" s="99"/>
      <c r="DEH24" s="99"/>
      <c r="DEI24" s="99"/>
      <c r="DEJ24" s="99"/>
      <c r="DEK24" s="99"/>
      <c r="DEL24" s="99"/>
      <c r="DEM24" s="99"/>
      <c r="DEN24" s="99"/>
      <c r="DEO24" s="99"/>
      <c r="DEP24" s="99"/>
      <c r="DEQ24" s="99"/>
      <c r="DER24" s="99"/>
      <c r="DES24" s="99"/>
      <c r="DET24" s="99"/>
      <c r="DEU24" s="99"/>
      <c r="DEV24" s="99"/>
      <c r="DEW24" s="99"/>
      <c r="DEX24" s="99"/>
      <c r="DEY24" s="99"/>
      <c r="DEZ24" s="99"/>
      <c r="DFA24" s="99"/>
      <c r="DFB24" s="99"/>
      <c r="DFC24" s="99"/>
      <c r="DFD24" s="99"/>
      <c r="DFE24" s="99"/>
      <c r="DFF24" s="99"/>
      <c r="DFG24" s="99"/>
      <c r="DFH24" s="99"/>
      <c r="DFI24" s="99"/>
      <c r="DFJ24" s="99"/>
      <c r="DFK24" s="99"/>
      <c r="DFL24" s="99"/>
      <c r="DFM24" s="99"/>
      <c r="DFN24" s="99"/>
      <c r="DFO24" s="99"/>
      <c r="DFP24" s="99"/>
      <c r="DFQ24" s="99"/>
      <c r="DFR24" s="99"/>
      <c r="DFS24" s="99"/>
      <c r="DFT24" s="99"/>
      <c r="DFU24" s="99"/>
      <c r="DFV24" s="99"/>
      <c r="DFW24" s="99"/>
      <c r="DFX24" s="99"/>
      <c r="DFY24" s="99"/>
      <c r="DFZ24" s="99"/>
      <c r="DGA24" s="99"/>
      <c r="DGB24" s="99"/>
      <c r="DGC24" s="99"/>
      <c r="DGD24" s="99"/>
      <c r="DGE24" s="99"/>
      <c r="DGF24" s="99"/>
      <c r="DGG24" s="99"/>
      <c r="DGH24" s="99"/>
      <c r="DGI24" s="99"/>
      <c r="DGJ24" s="99"/>
      <c r="DGK24" s="99"/>
      <c r="DGL24" s="99"/>
      <c r="DGM24" s="99"/>
      <c r="DGN24" s="99"/>
      <c r="DGO24" s="99"/>
      <c r="DGP24" s="99"/>
      <c r="DGQ24" s="99"/>
      <c r="DGR24" s="99"/>
      <c r="DGS24" s="99"/>
      <c r="DGT24" s="99"/>
      <c r="DGU24" s="99"/>
      <c r="DGV24" s="99"/>
      <c r="DGW24" s="99"/>
      <c r="DGX24" s="99"/>
      <c r="DGY24" s="99"/>
      <c r="DGZ24" s="99"/>
      <c r="DHA24" s="99"/>
      <c r="DHB24" s="99"/>
      <c r="DHC24" s="99"/>
      <c r="DHD24" s="99"/>
      <c r="DHE24" s="99"/>
      <c r="DHF24" s="99"/>
      <c r="DHG24" s="99"/>
      <c r="DHH24" s="99"/>
      <c r="DHI24" s="99"/>
      <c r="DHJ24" s="99"/>
      <c r="DHK24" s="99"/>
      <c r="DHL24" s="99"/>
      <c r="DHM24" s="99"/>
      <c r="DHN24" s="99"/>
      <c r="DHO24" s="99"/>
      <c r="DHP24" s="99"/>
      <c r="DHQ24" s="99"/>
      <c r="DHR24" s="99"/>
      <c r="DHS24" s="99"/>
      <c r="DHT24" s="99"/>
      <c r="DHU24" s="99"/>
      <c r="DHV24" s="99"/>
      <c r="DHW24" s="99"/>
      <c r="DHX24" s="99"/>
      <c r="DHY24" s="99"/>
      <c r="DHZ24" s="99"/>
      <c r="DIA24" s="99"/>
      <c r="DIB24" s="99"/>
      <c r="DIC24" s="99"/>
      <c r="DID24" s="99"/>
      <c r="DIE24" s="99"/>
      <c r="DIF24" s="99"/>
      <c r="DIG24" s="99"/>
      <c r="DIH24" s="99"/>
      <c r="DII24" s="99"/>
      <c r="DIJ24" s="99"/>
      <c r="DIK24" s="99"/>
      <c r="DIL24" s="99"/>
      <c r="DIM24" s="99"/>
      <c r="DIN24" s="99"/>
      <c r="DIO24" s="99"/>
      <c r="DIP24" s="99"/>
      <c r="DIQ24" s="99"/>
      <c r="DIR24" s="99"/>
      <c r="DIS24" s="99"/>
      <c r="DIT24" s="99"/>
      <c r="DIU24" s="99"/>
      <c r="DIV24" s="99"/>
      <c r="DIW24" s="99"/>
      <c r="DIX24" s="99"/>
      <c r="DIY24" s="99"/>
      <c r="DIZ24" s="99"/>
      <c r="DJA24" s="99"/>
      <c r="DJB24" s="99"/>
      <c r="DJC24" s="99"/>
      <c r="DJD24" s="99"/>
      <c r="DJE24" s="99"/>
      <c r="DJF24" s="99"/>
      <c r="DJG24" s="99"/>
      <c r="DJH24" s="99"/>
      <c r="DJI24" s="99"/>
      <c r="DJJ24" s="99"/>
      <c r="DJK24" s="99"/>
      <c r="DJL24" s="99"/>
      <c r="DJM24" s="99"/>
      <c r="DJN24" s="99"/>
      <c r="DJO24" s="99"/>
      <c r="DJP24" s="99"/>
      <c r="DJQ24" s="99"/>
      <c r="DJR24" s="99"/>
      <c r="DJS24" s="99"/>
      <c r="DJT24" s="99"/>
      <c r="DJU24" s="99"/>
      <c r="DJV24" s="99"/>
      <c r="DJW24" s="99"/>
      <c r="DJX24" s="99"/>
      <c r="DJY24" s="99"/>
      <c r="DJZ24" s="99"/>
      <c r="DKA24" s="99"/>
      <c r="DKB24" s="99"/>
      <c r="DKC24" s="99"/>
      <c r="DKD24" s="99"/>
      <c r="DKE24" s="99"/>
      <c r="DKF24" s="99"/>
      <c r="DKG24" s="99"/>
      <c r="DKH24" s="99"/>
      <c r="DKI24" s="99"/>
      <c r="DKJ24" s="99"/>
      <c r="DKK24" s="99"/>
      <c r="DKL24" s="99"/>
      <c r="DKM24" s="99"/>
      <c r="DKN24" s="99"/>
      <c r="DKO24" s="99"/>
      <c r="DKP24" s="99"/>
      <c r="DKQ24" s="99"/>
      <c r="DKR24" s="99"/>
      <c r="DKS24" s="99"/>
      <c r="DKT24" s="99"/>
      <c r="DKU24" s="99"/>
      <c r="DKV24" s="99"/>
      <c r="DKW24" s="99"/>
      <c r="DKX24" s="99"/>
      <c r="DKY24" s="99"/>
      <c r="DKZ24" s="99"/>
      <c r="DLA24" s="99"/>
      <c r="DLB24" s="99"/>
      <c r="DLC24" s="99"/>
      <c r="DLD24" s="99"/>
      <c r="DLE24" s="99"/>
      <c r="DLF24" s="99"/>
      <c r="DLG24" s="99"/>
      <c r="DLH24" s="99"/>
      <c r="DLI24" s="99"/>
      <c r="DLJ24" s="99"/>
      <c r="DLK24" s="99"/>
      <c r="DLL24" s="99"/>
      <c r="DLM24" s="99"/>
      <c r="DLN24" s="99"/>
      <c r="DLO24" s="99"/>
      <c r="DLP24" s="99"/>
      <c r="DLQ24" s="99"/>
      <c r="DLR24" s="99"/>
      <c r="DLS24" s="99"/>
      <c r="DLT24" s="99"/>
      <c r="DLU24" s="99"/>
      <c r="DLV24" s="99"/>
      <c r="DLW24" s="99"/>
      <c r="DLX24" s="99"/>
      <c r="DLY24" s="99"/>
      <c r="DLZ24" s="99"/>
      <c r="DMA24" s="99"/>
      <c r="DMB24" s="99"/>
      <c r="DMC24" s="99"/>
      <c r="DMD24" s="99"/>
      <c r="DME24" s="99"/>
      <c r="DMF24" s="99"/>
      <c r="DMG24" s="99"/>
      <c r="DMH24" s="99"/>
      <c r="DMI24" s="99"/>
      <c r="DMJ24" s="99"/>
      <c r="DMK24" s="99"/>
      <c r="DML24" s="99"/>
      <c r="DMM24" s="99"/>
      <c r="DMN24" s="99"/>
      <c r="DMO24" s="99"/>
      <c r="DMP24" s="99"/>
      <c r="DMQ24" s="99"/>
      <c r="DMR24" s="99"/>
      <c r="DMS24" s="99"/>
      <c r="DMT24" s="99"/>
      <c r="DMU24" s="99"/>
      <c r="DMV24" s="99"/>
      <c r="DMW24" s="99"/>
      <c r="DMX24" s="99"/>
      <c r="DMY24" s="99"/>
      <c r="DMZ24" s="99"/>
      <c r="DNA24" s="99"/>
      <c r="DNB24" s="99"/>
      <c r="DNC24" s="99"/>
      <c r="DND24" s="99"/>
      <c r="DNE24" s="99"/>
      <c r="DNF24" s="99"/>
      <c r="DNG24" s="99"/>
      <c r="DNH24" s="99"/>
      <c r="DNI24" s="99"/>
      <c r="DNJ24" s="99"/>
      <c r="DNK24" s="99"/>
      <c r="DNL24" s="99"/>
      <c r="DNM24" s="99"/>
      <c r="DNN24" s="99"/>
      <c r="DNO24" s="99"/>
      <c r="DNP24" s="99"/>
      <c r="DNQ24" s="99"/>
      <c r="DNR24" s="99"/>
      <c r="DNS24" s="99"/>
      <c r="DNT24" s="99"/>
      <c r="DNU24" s="99"/>
      <c r="DNV24" s="99"/>
      <c r="DNW24" s="99"/>
      <c r="DNX24" s="99"/>
      <c r="DNY24" s="99"/>
      <c r="DNZ24" s="99"/>
      <c r="DOA24" s="99"/>
      <c r="DOB24" s="99"/>
      <c r="DOC24" s="99"/>
      <c r="DOD24" s="99"/>
      <c r="DOE24" s="99"/>
      <c r="DOF24" s="99"/>
      <c r="DOG24" s="99"/>
      <c r="DOH24" s="99"/>
      <c r="DOI24" s="99"/>
      <c r="DOJ24" s="99"/>
      <c r="DOK24" s="99"/>
      <c r="DOL24" s="99"/>
      <c r="DOM24" s="99"/>
      <c r="DON24" s="99"/>
      <c r="DOO24" s="99"/>
      <c r="DOP24" s="99"/>
      <c r="DOQ24" s="99"/>
      <c r="DOR24" s="99"/>
      <c r="DOS24" s="99"/>
      <c r="DOT24" s="99"/>
      <c r="DOU24" s="99"/>
      <c r="DOV24" s="99"/>
      <c r="DOW24" s="99"/>
      <c r="DOX24" s="99"/>
      <c r="DOY24" s="99"/>
      <c r="DOZ24" s="99"/>
      <c r="DPA24" s="99"/>
      <c r="DPB24" s="99"/>
      <c r="DPC24" s="99"/>
      <c r="DPD24" s="99"/>
      <c r="DPE24" s="99"/>
      <c r="DPF24" s="99"/>
      <c r="DPG24" s="99"/>
      <c r="DPH24" s="99"/>
      <c r="DPI24" s="99"/>
      <c r="DPJ24" s="99"/>
      <c r="DPK24" s="99"/>
      <c r="DPL24" s="99"/>
      <c r="DPM24" s="99"/>
      <c r="DPN24" s="99"/>
      <c r="DPO24" s="99"/>
      <c r="DPP24" s="99"/>
      <c r="DPQ24" s="99"/>
      <c r="DPR24" s="99"/>
      <c r="DPS24" s="99"/>
      <c r="DPT24" s="99"/>
      <c r="DPU24" s="99"/>
      <c r="DPV24" s="99"/>
      <c r="DPW24" s="99"/>
      <c r="DPX24" s="99"/>
      <c r="DPY24" s="99"/>
      <c r="DPZ24" s="99"/>
      <c r="DQA24" s="99"/>
      <c r="DQB24" s="99"/>
      <c r="DQC24" s="99"/>
      <c r="DQD24" s="99"/>
      <c r="DQE24" s="99"/>
      <c r="DQF24" s="99"/>
      <c r="DQG24" s="99"/>
      <c r="DQH24" s="99"/>
      <c r="DQI24" s="99"/>
      <c r="DQJ24" s="99"/>
      <c r="DQK24" s="99"/>
      <c r="DQL24" s="99"/>
      <c r="DQM24" s="99"/>
      <c r="DQN24" s="99"/>
      <c r="DQO24" s="99"/>
      <c r="DQP24" s="99"/>
      <c r="DQQ24" s="99"/>
      <c r="DQR24" s="99"/>
      <c r="DQS24" s="99"/>
      <c r="DQT24" s="99"/>
      <c r="DQU24" s="99"/>
      <c r="DQV24" s="99"/>
      <c r="DQW24" s="99"/>
      <c r="DQX24" s="99"/>
      <c r="DQY24" s="99"/>
      <c r="DQZ24" s="99"/>
      <c r="DRA24" s="99"/>
      <c r="DRB24" s="99"/>
      <c r="DRC24" s="99"/>
      <c r="DRD24" s="99"/>
      <c r="DRE24" s="99"/>
      <c r="DRF24" s="99"/>
      <c r="DRG24" s="99"/>
      <c r="DRH24" s="99"/>
      <c r="DRI24" s="99"/>
      <c r="DRJ24" s="99"/>
      <c r="DRK24" s="99"/>
      <c r="DRL24" s="99"/>
      <c r="DRM24" s="99"/>
      <c r="DRN24" s="99"/>
      <c r="DRO24" s="99"/>
      <c r="DRP24" s="99"/>
      <c r="DRQ24" s="99"/>
      <c r="DRR24" s="99"/>
      <c r="DRS24" s="99"/>
      <c r="DRT24" s="99"/>
      <c r="DRU24" s="99"/>
      <c r="DRV24" s="99"/>
      <c r="DRW24" s="99"/>
      <c r="DRX24" s="99"/>
      <c r="DRY24" s="99"/>
      <c r="DRZ24" s="99"/>
      <c r="DSA24" s="99"/>
      <c r="DSB24" s="99"/>
      <c r="DSC24" s="99"/>
      <c r="DSD24" s="99"/>
      <c r="DSE24" s="99"/>
      <c r="DSF24" s="99"/>
      <c r="DSG24" s="99"/>
      <c r="DSH24" s="99"/>
      <c r="DSI24" s="99"/>
      <c r="DSJ24" s="99"/>
      <c r="DSK24" s="99"/>
      <c r="DSL24" s="99"/>
      <c r="DSM24" s="99"/>
      <c r="DSN24" s="99"/>
      <c r="DSO24" s="99"/>
      <c r="DSP24" s="99"/>
      <c r="DSQ24" s="99"/>
      <c r="DSR24" s="99"/>
      <c r="DSS24" s="99"/>
      <c r="DST24" s="99"/>
      <c r="DSU24" s="99"/>
      <c r="DSV24" s="99"/>
      <c r="DSW24" s="99"/>
      <c r="DSX24" s="99"/>
      <c r="DSY24" s="99"/>
      <c r="DSZ24" s="99"/>
      <c r="DTA24" s="99"/>
      <c r="DTB24" s="99"/>
      <c r="DTC24" s="99"/>
      <c r="DTD24" s="99"/>
      <c r="DTE24" s="99"/>
      <c r="DTF24" s="99"/>
      <c r="DTG24" s="99"/>
      <c r="DTH24" s="99"/>
      <c r="DTI24" s="99"/>
      <c r="DTJ24" s="99"/>
      <c r="DTK24" s="99"/>
      <c r="DTL24" s="99"/>
      <c r="DTM24" s="99"/>
      <c r="DTN24" s="99"/>
      <c r="DTO24" s="99"/>
      <c r="DTP24" s="99"/>
      <c r="DTQ24" s="99"/>
      <c r="DTR24" s="99"/>
      <c r="DTS24" s="99"/>
      <c r="DTT24" s="99"/>
      <c r="DTU24" s="99"/>
      <c r="DTV24" s="99"/>
      <c r="DTW24" s="99"/>
      <c r="DTX24" s="99"/>
      <c r="DTY24" s="99"/>
      <c r="DTZ24" s="99"/>
      <c r="DUA24" s="99"/>
      <c r="DUB24" s="99"/>
      <c r="DUC24" s="99"/>
      <c r="DUD24" s="99"/>
      <c r="DUE24" s="99"/>
      <c r="DUF24" s="99"/>
      <c r="DUG24" s="99"/>
      <c r="DUH24" s="99"/>
      <c r="DUI24" s="99"/>
      <c r="DUJ24" s="99"/>
      <c r="DUK24" s="99"/>
      <c r="DUL24" s="99"/>
      <c r="DUM24" s="99"/>
      <c r="DUN24" s="99"/>
      <c r="DUO24" s="99"/>
      <c r="DUP24" s="99"/>
      <c r="DUQ24" s="99"/>
      <c r="DUR24" s="99"/>
      <c r="DUS24" s="99"/>
      <c r="DUT24" s="99"/>
      <c r="DUU24" s="99"/>
      <c r="DUV24" s="99"/>
      <c r="DUW24" s="99"/>
      <c r="DUX24" s="99"/>
      <c r="DUY24" s="99"/>
      <c r="DUZ24" s="99"/>
      <c r="DVA24" s="99"/>
      <c r="DVB24" s="99"/>
      <c r="DVC24" s="99"/>
      <c r="DVD24" s="99"/>
      <c r="DVE24" s="99"/>
      <c r="DVF24" s="99"/>
      <c r="DVG24" s="99"/>
      <c r="DVH24" s="99"/>
      <c r="DVI24" s="99"/>
      <c r="DVJ24" s="99"/>
      <c r="DVK24" s="99"/>
      <c r="DVL24" s="99"/>
      <c r="DVM24" s="99"/>
      <c r="DVN24" s="99"/>
      <c r="DVO24" s="99"/>
      <c r="DVP24" s="99"/>
      <c r="DVQ24" s="99"/>
      <c r="DVR24" s="99"/>
      <c r="DVS24" s="99"/>
      <c r="DVT24" s="99"/>
      <c r="DVU24" s="99"/>
      <c r="DVV24" s="99"/>
      <c r="DVW24" s="99"/>
      <c r="DVX24" s="99"/>
      <c r="DVY24" s="99"/>
      <c r="DVZ24" s="99"/>
      <c r="DWA24" s="99"/>
      <c r="DWB24" s="99"/>
      <c r="DWC24" s="99"/>
      <c r="DWD24" s="99"/>
      <c r="DWE24" s="99"/>
      <c r="DWF24" s="99"/>
      <c r="DWG24" s="99"/>
      <c r="DWH24" s="99"/>
      <c r="DWI24" s="99"/>
      <c r="DWJ24" s="99"/>
      <c r="DWK24" s="99"/>
      <c r="DWL24" s="99"/>
      <c r="DWM24" s="99"/>
      <c r="DWN24" s="99"/>
      <c r="DWO24" s="99"/>
      <c r="DWP24" s="99"/>
      <c r="DWQ24" s="99"/>
      <c r="DWR24" s="99"/>
      <c r="DWS24" s="99"/>
      <c r="DWT24" s="99"/>
      <c r="DWU24" s="99"/>
      <c r="DWV24" s="99"/>
      <c r="DWW24" s="99"/>
      <c r="DWX24" s="99"/>
      <c r="DWY24" s="99"/>
      <c r="DWZ24" s="99"/>
      <c r="DXA24" s="99"/>
      <c r="DXB24" s="99"/>
      <c r="DXC24" s="99"/>
      <c r="DXD24" s="99"/>
      <c r="DXE24" s="99"/>
      <c r="DXF24" s="99"/>
      <c r="DXG24" s="99"/>
      <c r="DXH24" s="99"/>
      <c r="DXI24" s="99"/>
      <c r="DXJ24" s="99"/>
      <c r="DXK24" s="99"/>
      <c r="DXL24" s="99"/>
      <c r="DXM24" s="99"/>
      <c r="DXN24" s="99"/>
      <c r="DXO24" s="99"/>
      <c r="DXP24" s="99"/>
      <c r="DXQ24" s="99"/>
      <c r="DXR24" s="99"/>
      <c r="DXS24" s="99"/>
      <c r="DXT24" s="99"/>
      <c r="DXU24" s="99"/>
      <c r="DXV24" s="99"/>
      <c r="DXW24" s="99"/>
      <c r="DXX24" s="99"/>
      <c r="DXY24" s="99"/>
      <c r="DXZ24" s="99"/>
      <c r="DYA24" s="99"/>
      <c r="DYB24" s="99"/>
      <c r="DYC24" s="99"/>
      <c r="DYD24" s="99"/>
      <c r="DYE24" s="99"/>
      <c r="DYF24" s="99"/>
      <c r="DYG24" s="99"/>
      <c r="DYH24" s="99"/>
      <c r="DYI24" s="99"/>
      <c r="DYJ24" s="99"/>
      <c r="DYK24" s="99"/>
      <c r="DYL24" s="99"/>
      <c r="DYM24" s="99"/>
      <c r="DYN24" s="99"/>
      <c r="DYO24" s="99"/>
      <c r="DYP24" s="99"/>
      <c r="DYQ24" s="99"/>
      <c r="DYR24" s="99"/>
      <c r="DYS24" s="99"/>
      <c r="DYT24" s="99"/>
      <c r="DYU24" s="99"/>
      <c r="DYV24" s="99"/>
      <c r="DYW24" s="99"/>
      <c r="DYX24" s="99"/>
      <c r="DYY24" s="99"/>
      <c r="DYZ24" s="99"/>
      <c r="DZA24" s="99"/>
      <c r="DZB24" s="99"/>
      <c r="DZC24" s="99"/>
      <c r="DZD24" s="99"/>
      <c r="DZE24" s="99"/>
      <c r="DZF24" s="99"/>
      <c r="DZG24" s="99"/>
      <c r="DZH24" s="99"/>
      <c r="DZI24" s="99"/>
      <c r="DZJ24" s="99"/>
      <c r="DZK24" s="99"/>
      <c r="DZL24" s="99"/>
      <c r="DZM24" s="99"/>
      <c r="DZN24" s="99"/>
      <c r="DZO24" s="99"/>
      <c r="DZP24" s="99"/>
      <c r="DZQ24" s="99"/>
      <c r="DZR24" s="99"/>
      <c r="DZS24" s="99"/>
      <c r="DZT24" s="99"/>
      <c r="DZU24" s="99"/>
      <c r="DZV24" s="99"/>
      <c r="DZW24" s="99"/>
      <c r="DZX24" s="99"/>
      <c r="DZY24" s="99"/>
      <c r="DZZ24" s="99"/>
      <c r="EAA24" s="99"/>
      <c r="EAB24" s="99"/>
      <c r="EAC24" s="99"/>
      <c r="EAD24" s="99"/>
      <c r="EAE24" s="99"/>
      <c r="EAF24" s="99"/>
      <c r="EAG24" s="99"/>
      <c r="EAH24" s="99"/>
      <c r="EAI24" s="99"/>
      <c r="EAJ24" s="99"/>
      <c r="EAK24" s="99"/>
      <c r="EAL24" s="99"/>
      <c r="EAM24" s="99"/>
      <c r="EAN24" s="99"/>
      <c r="EAO24" s="99"/>
      <c r="EAP24" s="99"/>
      <c r="EAQ24" s="99"/>
      <c r="EAR24" s="99"/>
      <c r="EAS24" s="99"/>
      <c r="EAT24" s="99"/>
      <c r="EAU24" s="99"/>
      <c r="EAV24" s="99"/>
      <c r="EAW24" s="99"/>
      <c r="EAX24" s="99"/>
      <c r="EAY24" s="99"/>
      <c r="EAZ24" s="99"/>
      <c r="EBA24" s="99"/>
      <c r="EBB24" s="99"/>
      <c r="EBC24" s="99"/>
      <c r="EBD24" s="99"/>
      <c r="EBE24" s="99"/>
      <c r="EBF24" s="99"/>
      <c r="EBG24" s="99"/>
      <c r="EBH24" s="99"/>
      <c r="EBI24" s="99"/>
      <c r="EBJ24" s="99"/>
      <c r="EBK24" s="99"/>
      <c r="EBL24" s="99"/>
      <c r="EBM24" s="99"/>
      <c r="EBN24" s="99"/>
      <c r="EBO24" s="99"/>
      <c r="EBP24" s="99"/>
      <c r="EBQ24" s="99"/>
      <c r="EBR24" s="99"/>
      <c r="EBS24" s="99"/>
      <c r="EBT24" s="99"/>
      <c r="EBU24" s="99"/>
      <c r="EBV24" s="99"/>
      <c r="EBW24" s="99"/>
      <c r="EBX24" s="99"/>
      <c r="EBY24" s="99"/>
      <c r="EBZ24" s="99"/>
      <c r="ECA24" s="99"/>
      <c r="ECB24" s="99"/>
      <c r="ECC24" s="99"/>
      <c r="ECD24" s="99"/>
      <c r="ECE24" s="99"/>
      <c r="ECF24" s="99"/>
      <c r="ECG24" s="99"/>
      <c r="ECH24" s="99"/>
      <c r="ECI24" s="99"/>
      <c r="ECJ24" s="99"/>
      <c r="ECK24" s="99"/>
      <c r="ECL24" s="99"/>
      <c r="ECM24" s="99"/>
      <c r="ECN24" s="99"/>
      <c r="ECO24" s="99"/>
      <c r="ECP24" s="99"/>
      <c r="ECQ24" s="99"/>
      <c r="ECR24" s="99"/>
      <c r="ECS24" s="99"/>
      <c r="ECT24" s="99"/>
      <c r="ECU24" s="99"/>
      <c r="ECV24" s="99"/>
      <c r="ECW24" s="99"/>
      <c r="ECX24" s="99"/>
      <c r="ECY24" s="99"/>
      <c r="ECZ24" s="99"/>
      <c r="EDA24" s="99"/>
      <c r="EDB24" s="99"/>
      <c r="EDC24" s="99"/>
      <c r="EDD24" s="99"/>
      <c r="EDE24" s="99"/>
      <c r="EDF24" s="99"/>
      <c r="EDG24" s="99"/>
      <c r="EDH24" s="99"/>
      <c r="EDI24" s="99"/>
      <c r="EDJ24" s="99"/>
      <c r="EDK24" s="99"/>
      <c r="EDL24" s="99"/>
      <c r="EDM24" s="99"/>
      <c r="EDN24" s="99"/>
      <c r="EDO24" s="99"/>
      <c r="EDP24" s="99"/>
      <c r="EDQ24" s="99"/>
      <c r="EDR24" s="99"/>
      <c r="EDS24" s="99"/>
      <c r="EDT24" s="99"/>
      <c r="EDU24" s="99"/>
      <c r="EDV24" s="99"/>
      <c r="EDW24" s="99"/>
      <c r="EDX24" s="99"/>
      <c r="EDY24" s="99"/>
      <c r="EDZ24" s="99"/>
      <c r="EEA24" s="99"/>
      <c r="EEB24" s="99"/>
      <c r="EEC24" s="99"/>
      <c r="EED24" s="99"/>
      <c r="EEE24" s="99"/>
      <c r="EEF24" s="99"/>
      <c r="EEG24" s="99"/>
      <c r="EEH24" s="99"/>
      <c r="EEI24" s="99"/>
      <c r="EEJ24" s="99"/>
      <c r="EEK24" s="99"/>
      <c r="EEL24" s="99"/>
      <c r="EEM24" s="99"/>
      <c r="EEN24" s="99"/>
      <c r="EEO24" s="99"/>
      <c r="EEP24" s="99"/>
      <c r="EEQ24" s="99"/>
      <c r="EER24" s="99"/>
      <c r="EES24" s="99"/>
      <c r="EET24" s="99"/>
      <c r="EEU24" s="99"/>
      <c r="EEV24" s="99"/>
      <c r="EEW24" s="99"/>
      <c r="EEX24" s="99"/>
      <c r="EEY24" s="99"/>
      <c r="EEZ24" s="99"/>
      <c r="EFA24" s="99"/>
      <c r="EFB24" s="99"/>
      <c r="EFC24" s="99"/>
      <c r="EFD24" s="99"/>
      <c r="EFE24" s="99"/>
      <c r="EFF24" s="99"/>
      <c r="EFG24" s="99"/>
      <c r="EFH24" s="99"/>
      <c r="EFI24" s="99"/>
      <c r="EFJ24" s="99"/>
      <c r="EFK24" s="99"/>
      <c r="EFL24" s="99"/>
      <c r="EFM24" s="99"/>
      <c r="EFN24" s="99"/>
      <c r="EFO24" s="99"/>
      <c r="EFP24" s="99"/>
      <c r="EFQ24" s="99"/>
      <c r="EFR24" s="99"/>
      <c r="EFS24" s="99"/>
      <c r="EFT24" s="99"/>
      <c r="EFU24" s="99"/>
      <c r="EFV24" s="99"/>
      <c r="EFW24" s="99"/>
      <c r="EFX24" s="99"/>
      <c r="EFY24" s="99"/>
      <c r="EFZ24" s="99"/>
      <c r="EGA24" s="99"/>
      <c r="EGB24" s="99"/>
      <c r="EGC24" s="99"/>
      <c r="EGD24" s="99"/>
      <c r="EGE24" s="99"/>
      <c r="EGF24" s="99"/>
      <c r="EGG24" s="99"/>
      <c r="EGH24" s="99"/>
      <c r="EGI24" s="99"/>
      <c r="EGJ24" s="99"/>
      <c r="EGK24" s="99"/>
      <c r="EGL24" s="99"/>
      <c r="EGM24" s="99"/>
      <c r="EGN24" s="99"/>
      <c r="EGO24" s="99"/>
      <c r="EGP24" s="99"/>
      <c r="EGQ24" s="99"/>
      <c r="EGR24" s="99"/>
      <c r="EGS24" s="99"/>
      <c r="EGT24" s="99"/>
      <c r="EGU24" s="99"/>
      <c r="EGV24" s="99"/>
      <c r="EGW24" s="99"/>
      <c r="EGX24" s="99"/>
      <c r="EGY24" s="99"/>
      <c r="EGZ24" s="99"/>
      <c r="EHA24" s="99"/>
      <c r="EHB24" s="99"/>
      <c r="EHC24" s="99"/>
      <c r="EHD24" s="99"/>
      <c r="EHE24" s="99"/>
      <c r="EHF24" s="99"/>
      <c r="EHG24" s="99"/>
      <c r="EHH24" s="99"/>
      <c r="EHI24" s="99"/>
      <c r="EHJ24" s="99"/>
      <c r="EHK24" s="99"/>
      <c r="EHL24" s="99"/>
      <c r="EHM24" s="99"/>
      <c r="EHN24" s="99"/>
      <c r="EHO24" s="99"/>
      <c r="EHP24" s="99"/>
      <c r="EHQ24" s="99"/>
      <c r="EHR24" s="99"/>
      <c r="EHS24" s="99"/>
      <c r="EHT24" s="99"/>
      <c r="EHU24" s="99"/>
      <c r="EHV24" s="99"/>
      <c r="EHW24" s="99"/>
      <c r="EHX24" s="99"/>
      <c r="EHY24" s="99"/>
      <c r="EHZ24" s="99"/>
      <c r="EIA24" s="99"/>
      <c r="EIB24" s="99"/>
      <c r="EIC24" s="99"/>
      <c r="EID24" s="99"/>
      <c r="EIE24" s="99"/>
      <c r="EIF24" s="99"/>
      <c r="EIG24" s="99"/>
      <c r="EIH24" s="99"/>
      <c r="EII24" s="99"/>
      <c r="EIJ24" s="99"/>
      <c r="EIK24" s="99"/>
      <c r="EIL24" s="99"/>
      <c r="EIM24" s="99"/>
      <c r="EIN24" s="99"/>
      <c r="EIO24" s="99"/>
      <c r="EIP24" s="99"/>
      <c r="EIQ24" s="99"/>
      <c r="EIR24" s="99"/>
      <c r="EIS24" s="99"/>
      <c r="EIT24" s="99"/>
      <c r="EIU24" s="99"/>
      <c r="EIV24" s="99"/>
      <c r="EIW24" s="99"/>
      <c r="EIX24" s="99"/>
      <c r="EIY24" s="99"/>
      <c r="EIZ24" s="99"/>
      <c r="EJA24" s="99"/>
      <c r="EJB24" s="99"/>
      <c r="EJC24" s="99"/>
      <c r="EJD24" s="99"/>
      <c r="EJE24" s="99"/>
      <c r="EJF24" s="99"/>
      <c r="EJG24" s="99"/>
      <c r="EJH24" s="99"/>
      <c r="EJI24" s="99"/>
      <c r="EJJ24" s="99"/>
      <c r="EJK24" s="99"/>
      <c r="EJL24" s="99"/>
      <c r="EJM24" s="99"/>
      <c r="EJN24" s="99"/>
      <c r="EJO24" s="99"/>
      <c r="EJP24" s="99"/>
      <c r="EJQ24" s="99"/>
      <c r="EJR24" s="99"/>
      <c r="EJS24" s="99"/>
      <c r="EJT24" s="99"/>
      <c r="EJU24" s="99"/>
      <c r="EJV24" s="99"/>
      <c r="EJW24" s="99"/>
      <c r="EJX24" s="99"/>
      <c r="EJY24" s="99"/>
      <c r="EJZ24" s="99"/>
      <c r="EKA24" s="99"/>
      <c r="EKB24" s="99"/>
      <c r="EKC24" s="99"/>
      <c r="EKD24" s="99"/>
      <c r="EKE24" s="99"/>
      <c r="EKF24" s="99"/>
      <c r="EKG24" s="99"/>
      <c r="EKH24" s="99"/>
      <c r="EKI24" s="99"/>
      <c r="EKJ24" s="99"/>
      <c r="EKK24" s="99"/>
      <c r="EKL24" s="99"/>
      <c r="EKM24" s="99"/>
      <c r="EKN24" s="99"/>
      <c r="EKO24" s="99"/>
      <c r="EKP24" s="99"/>
      <c r="EKQ24" s="99"/>
      <c r="EKR24" s="99"/>
      <c r="EKS24" s="99"/>
      <c r="EKT24" s="99"/>
      <c r="EKU24" s="99"/>
      <c r="EKV24" s="99"/>
      <c r="EKW24" s="99"/>
      <c r="EKX24" s="99"/>
      <c r="EKY24" s="99"/>
      <c r="EKZ24" s="99"/>
      <c r="ELA24" s="99"/>
      <c r="ELB24" s="99"/>
      <c r="ELC24" s="99"/>
      <c r="ELD24" s="99"/>
      <c r="ELE24" s="99"/>
      <c r="ELF24" s="99"/>
      <c r="ELG24" s="99"/>
      <c r="ELH24" s="99"/>
      <c r="ELI24" s="99"/>
      <c r="ELJ24" s="99"/>
      <c r="ELK24" s="99"/>
      <c r="ELL24" s="99"/>
      <c r="ELM24" s="99"/>
      <c r="ELN24" s="99"/>
      <c r="ELO24" s="99"/>
      <c r="ELP24" s="99"/>
      <c r="ELQ24" s="99"/>
      <c r="ELR24" s="99"/>
      <c r="ELS24" s="99"/>
      <c r="ELT24" s="99"/>
      <c r="ELU24" s="99"/>
      <c r="ELV24" s="99"/>
      <c r="ELW24" s="99"/>
      <c r="ELX24" s="99"/>
      <c r="ELY24" s="99"/>
      <c r="ELZ24" s="99"/>
      <c r="EMA24" s="99"/>
      <c r="EMB24" s="99"/>
      <c r="EMC24" s="99"/>
      <c r="EMD24" s="99"/>
      <c r="EME24" s="99"/>
      <c r="EMF24" s="99"/>
      <c r="EMG24" s="99"/>
      <c r="EMH24" s="99"/>
      <c r="EMI24" s="99"/>
      <c r="EMJ24" s="99"/>
      <c r="EMK24" s="99"/>
      <c r="EML24" s="99"/>
      <c r="EMM24" s="99"/>
      <c r="EMN24" s="99"/>
      <c r="EMO24" s="99"/>
      <c r="EMP24" s="99"/>
      <c r="EMQ24" s="99"/>
      <c r="EMR24" s="99"/>
      <c r="EMS24" s="99"/>
      <c r="EMT24" s="99"/>
      <c r="EMU24" s="99"/>
      <c r="EMV24" s="99"/>
      <c r="EMW24" s="99"/>
      <c r="EMX24" s="99"/>
      <c r="EMY24" s="99"/>
      <c r="EMZ24" s="99"/>
      <c r="ENA24" s="99"/>
      <c r="ENB24" s="99"/>
      <c r="ENC24" s="99"/>
      <c r="END24" s="99"/>
      <c r="ENE24" s="99"/>
      <c r="ENF24" s="99"/>
      <c r="ENG24" s="99"/>
      <c r="ENH24" s="99"/>
      <c r="ENI24" s="99"/>
      <c r="ENJ24" s="99"/>
      <c r="ENK24" s="99"/>
      <c r="ENL24" s="99"/>
      <c r="ENM24" s="99"/>
      <c r="ENN24" s="99"/>
      <c r="ENO24" s="99"/>
      <c r="ENP24" s="99"/>
      <c r="ENQ24" s="99"/>
      <c r="ENR24" s="99"/>
      <c r="ENS24" s="99"/>
      <c r="ENT24" s="99"/>
      <c r="ENU24" s="99"/>
      <c r="ENV24" s="99"/>
      <c r="ENW24" s="99"/>
      <c r="ENX24" s="99"/>
      <c r="ENY24" s="99"/>
      <c r="ENZ24" s="99"/>
      <c r="EOA24" s="99"/>
      <c r="EOB24" s="99"/>
      <c r="EOC24" s="99"/>
      <c r="EOD24" s="99"/>
      <c r="EOE24" s="99"/>
      <c r="EOF24" s="99"/>
      <c r="EOG24" s="99"/>
      <c r="EOH24" s="99"/>
      <c r="EOI24" s="99"/>
      <c r="EOJ24" s="99"/>
      <c r="EOK24" s="99"/>
      <c r="EOL24" s="99"/>
      <c r="EOM24" s="99"/>
      <c r="EON24" s="99"/>
      <c r="EOO24" s="99"/>
      <c r="EOP24" s="99"/>
      <c r="EOQ24" s="99"/>
      <c r="EOR24" s="99"/>
      <c r="EOS24" s="99"/>
      <c r="EOT24" s="99"/>
      <c r="EOU24" s="99"/>
      <c r="EOV24" s="99"/>
      <c r="EOW24" s="99"/>
      <c r="EOX24" s="99"/>
      <c r="EOY24" s="99"/>
      <c r="EOZ24" s="99"/>
      <c r="EPA24" s="99"/>
      <c r="EPB24" s="99"/>
      <c r="EPC24" s="99"/>
      <c r="EPD24" s="99"/>
      <c r="EPE24" s="99"/>
      <c r="EPF24" s="99"/>
      <c r="EPG24" s="99"/>
      <c r="EPH24" s="99"/>
      <c r="EPI24" s="99"/>
      <c r="EPJ24" s="99"/>
      <c r="EPK24" s="99"/>
      <c r="EPL24" s="99"/>
      <c r="EPM24" s="99"/>
      <c r="EPN24" s="99"/>
      <c r="EPO24" s="99"/>
      <c r="EPP24" s="99"/>
      <c r="EPQ24" s="99"/>
      <c r="EPR24" s="99"/>
      <c r="EPS24" s="99"/>
      <c r="EPT24" s="99"/>
      <c r="EPU24" s="99"/>
      <c r="EPV24" s="99"/>
      <c r="EPW24" s="99"/>
      <c r="EPX24" s="99"/>
      <c r="EPY24" s="99"/>
      <c r="EPZ24" s="99"/>
      <c r="EQA24" s="99"/>
      <c r="EQB24" s="99"/>
      <c r="EQC24" s="99"/>
      <c r="EQD24" s="99"/>
      <c r="EQE24" s="99"/>
      <c r="EQF24" s="99"/>
      <c r="EQG24" s="99"/>
      <c r="EQH24" s="99"/>
      <c r="EQI24" s="99"/>
      <c r="EQJ24" s="99"/>
      <c r="EQK24" s="99"/>
      <c r="EQL24" s="99"/>
      <c r="EQM24" s="99"/>
      <c r="EQN24" s="99"/>
      <c r="EQO24" s="99"/>
      <c r="EQP24" s="99"/>
      <c r="EQQ24" s="99"/>
      <c r="EQR24" s="99"/>
      <c r="EQS24" s="99"/>
      <c r="EQT24" s="99"/>
      <c r="EQU24" s="99"/>
      <c r="EQV24" s="99"/>
      <c r="EQW24" s="99"/>
      <c r="EQX24" s="99"/>
      <c r="EQY24" s="99"/>
      <c r="EQZ24" s="99"/>
      <c r="ERA24" s="99"/>
      <c r="ERB24" s="99"/>
      <c r="ERC24" s="99"/>
      <c r="ERD24" s="99"/>
      <c r="ERE24" s="99"/>
      <c r="ERF24" s="99"/>
      <c r="ERG24" s="99"/>
      <c r="ERH24" s="99"/>
      <c r="ERI24" s="99"/>
      <c r="ERJ24" s="99"/>
      <c r="ERK24" s="99"/>
      <c r="ERL24" s="99"/>
      <c r="ERM24" s="99"/>
      <c r="ERN24" s="99"/>
      <c r="ERO24" s="99"/>
      <c r="ERP24" s="99"/>
      <c r="ERQ24" s="99"/>
      <c r="ERR24" s="99"/>
      <c r="ERS24" s="99"/>
      <c r="ERT24" s="99"/>
      <c r="ERU24" s="99"/>
      <c r="ERV24" s="99"/>
      <c r="ERW24" s="99"/>
      <c r="ERX24" s="99"/>
      <c r="ERY24" s="99"/>
      <c r="ERZ24" s="99"/>
      <c r="ESA24" s="99"/>
      <c r="ESB24" s="99"/>
      <c r="ESC24" s="99"/>
      <c r="ESD24" s="99"/>
      <c r="ESE24" s="99"/>
      <c r="ESF24" s="99"/>
      <c r="ESG24" s="99"/>
      <c r="ESH24" s="99"/>
      <c r="ESI24" s="99"/>
      <c r="ESJ24" s="99"/>
      <c r="ESK24" s="99"/>
      <c r="ESL24" s="99"/>
      <c r="ESM24" s="99"/>
      <c r="ESN24" s="99"/>
      <c r="ESO24" s="99"/>
      <c r="ESP24" s="99"/>
      <c r="ESQ24" s="99"/>
      <c r="ESR24" s="99"/>
      <c r="ESS24" s="99"/>
      <c r="EST24" s="99"/>
      <c r="ESU24" s="99"/>
      <c r="ESV24" s="99"/>
      <c r="ESW24" s="99"/>
      <c r="ESX24" s="99"/>
      <c r="ESY24" s="99"/>
      <c r="ESZ24" s="99"/>
      <c r="ETA24" s="99"/>
      <c r="ETB24" s="99"/>
      <c r="ETC24" s="99"/>
      <c r="ETD24" s="99"/>
      <c r="ETE24" s="99"/>
      <c r="ETF24" s="99"/>
      <c r="ETG24" s="99"/>
      <c r="ETH24" s="99"/>
      <c r="ETI24" s="99"/>
      <c r="ETJ24" s="99"/>
      <c r="ETK24" s="99"/>
      <c r="ETL24" s="99"/>
      <c r="ETM24" s="99"/>
      <c r="ETN24" s="99"/>
      <c r="ETO24" s="99"/>
      <c r="ETP24" s="99"/>
      <c r="ETQ24" s="99"/>
      <c r="ETR24" s="99"/>
      <c r="ETS24" s="99"/>
      <c r="ETT24" s="99"/>
      <c r="ETU24" s="99"/>
      <c r="ETV24" s="99"/>
      <c r="ETW24" s="99"/>
      <c r="ETX24" s="99"/>
      <c r="ETY24" s="99"/>
      <c r="ETZ24" s="99"/>
      <c r="EUA24" s="99"/>
      <c r="EUB24" s="99"/>
      <c r="EUC24" s="99"/>
      <c r="EUD24" s="99"/>
      <c r="EUE24" s="99"/>
      <c r="EUF24" s="99"/>
      <c r="EUG24" s="99"/>
      <c r="EUH24" s="99"/>
      <c r="EUI24" s="99"/>
      <c r="EUJ24" s="99"/>
      <c r="EUK24" s="99"/>
      <c r="EUL24" s="99"/>
      <c r="EUM24" s="99"/>
      <c r="EUN24" s="99"/>
      <c r="EUO24" s="99"/>
      <c r="EUP24" s="99"/>
      <c r="EUQ24" s="99"/>
      <c r="EUR24" s="99"/>
      <c r="EUS24" s="99"/>
      <c r="EUT24" s="99"/>
      <c r="EUU24" s="99"/>
      <c r="EUV24" s="99"/>
      <c r="EUW24" s="99"/>
      <c r="EUX24" s="99"/>
      <c r="EUY24" s="99"/>
      <c r="EUZ24" s="99"/>
      <c r="EVA24" s="99"/>
      <c r="EVB24" s="99"/>
      <c r="EVC24" s="99"/>
      <c r="EVD24" s="99"/>
      <c r="EVE24" s="99"/>
      <c r="EVF24" s="99"/>
      <c r="EVG24" s="99"/>
      <c r="EVH24" s="99"/>
      <c r="EVI24" s="99"/>
      <c r="EVJ24" s="99"/>
      <c r="EVK24" s="99"/>
      <c r="EVL24" s="99"/>
      <c r="EVM24" s="99"/>
      <c r="EVN24" s="99"/>
      <c r="EVO24" s="99"/>
      <c r="EVP24" s="99"/>
      <c r="EVQ24" s="99"/>
      <c r="EVR24" s="99"/>
      <c r="EVS24" s="99"/>
      <c r="EVT24" s="99"/>
      <c r="EVU24" s="99"/>
      <c r="EVV24" s="99"/>
      <c r="EVW24" s="99"/>
      <c r="EVX24" s="99"/>
      <c r="EVY24" s="99"/>
      <c r="EVZ24" s="99"/>
      <c r="EWA24" s="99"/>
      <c r="EWB24" s="99"/>
      <c r="EWC24" s="99"/>
      <c r="EWD24" s="99"/>
      <c r="EWE24" s="99"/>
      <c r="EWF24" s="99"/>
      <c r="EWG24" s="99"/>
      <c r="EWH24" s="99"/>
      <c r="EWI24" s="99"/>
      <c r="EWJ24" s="99"/>
      <c r="EWK24" s="99"/>
      <c r="EWL24" s="99"/>
      <c r="EWM24" s="99"/>
      <c r="EWN24" s="99"/>
      <c r="EWO24" s="99"/>
      <c r="EWP24" s="99"/>
      <c r="EWQ24" s="99"/>
      <c r="EWR24" s="99"/>
      <c r="EWS24" s="99"/>
      <c r="EWT24" s="99"/>
      <c r="EWU24" s="99"/>
      <c r="EWV24" s="99"/>
      <c r="EWW24" s="99"/>
      <c r="EWX24" s="99"/>
      <c r="EWY24" s="99"/>
      <c r="EWZ24" s="99"/>
      <c r="EXA24" s="99"/>
      <c r="EXB24" s="99"/>
      <c r="EXC24" s="99"/>
      <c r="EXD24" s="99"/>
      <c r="EXE24" s="99"/>
      <c r="EXF24" s="99"/>
      <c r="EXG24" s="99"/>
      <c r="EXH24" s="99"/>
      <c r="EXI24" s="99"/>
      <c r="EXJ24" s="99"/>
      <c r="EXK24" s="99"/>
      <c r="EXL24" s="99"/>
      <c r="EXM24" s="99"/>
      <c r="EXN24" s="99"/>
      <c r="EXO24" s="99"/>
      <c r="EXP24" s="99"/>
      <c r="EXQ24" s="99"/>
      <c r="EXR24" s="99"/>
      <c r="EXS24" s="99"/>
      <c r="EXT24" s="99"/>
      <c r="EXU24" s="99"/>
      <c r="EXV24" s="99"/>
      <c r="EXW24" s="99"/>
      <c r="EXX24" s="99"/>
      <c r="EXY24" s="99"/>
      <c r="EXZ24" s="99"/>
      <c r="EYA24" s="99"/>
      <c r="EYB24" s="99"/>
      <c r="EYC24" s="99"/>
      <c r="EYD24" s="99"/>
      <c r="EYE24" s="99"/>
      <c r="EYF24" s="99"/>
      <c r="EYG24" s="99"/>
      <c r="EYH24" s="99"/>
      <c r="EYI24" s="99"/>
      <c r="EYJ24" s="99"/>
      <c r="EYK24" s="99"/>
      <c r="EYL24" s="99"/>
      <c r="EYM24" s="99"/>
      <c r="EYN24" s="99"/>
      <c r="EYO24" s="99"/>
      <c r="EYP24" s="99"/>
      <c r="EYQ24" s="99"/>
      <c r="EYR24" s="99"/>
      <c r="EYS24" s="99"/>
      <c r="EYT24" s="99"/>
      <c r="EYU24" s="99"/>
      <c r="EYV24" s="99"/>
      <c r="EYW24" s="99"/>
      <c r="EYX24" s="99"/>
      <c r="EYY24" s="99"/>
      <c r="EYZ24" s="99"/>
      <c r="EZA24" s="99"/>
      <c r="EZB24" s="99"/>
      <c r="EZC24" s="99"/>
      <c r="EZD24" s="99"/>
      <c r="EZE24" s="99"/>
      <c r="EZF24" s="99"/>
      <c r="EZG24" s="99"/>
      <c r="EZH24" s="99"/>
      <c r="EZI24" s="99"/>
      <c r="EZJ24" s="99"/>
      <c r="EZK24" s="99"/>
      <c r="EZL24" s="99"/>
      <c r="EZM24" s="99"/>
      <c r="EZN24" s="99"/>
      <c r="EZO24" s="99"/>
      <c r="EZP24" s="99"/>
      <c r="EZQ24" s="99"/>
      <c r="EZR24" s="99"/>
      <c r="EZS24" s="99"/>
      <c r="EZT24" s="99"/>
      <c r="EZU24" s="99"/>
      <c r="EZV24" s="99"/>
      <c r="EZW24" s="99"/>
      <c r="EZX24" s="99"/>
      <c r="EZY24" s="99"/>
      <c r="EZZ24" s="99"/>
      <c r="FAA24" s="99"/>
      <c r="FAB24" s="99"/>
      <c r="FAC24" s="99"/>
      <c r="FAD24" s="99"/>
      <c r="FAE24" s="99"/>
      <c r="FAF24" s="99"/>
      <c r="FAG24" s="99"/>
      <c r="FAH24" s="99"/>
      <c r="FAI24" s="99"/>
      <c r="FAJ24" s="99"/>
      <c r="FAK24" s="99"/>
      <c r="FAL24" s="99"/>
      <c r="FAM24" s="99"/>
      <c r="FAN24" s="99"/>
      <c r="FAO24" s="99"/>
      <c r="FAP24" s="99"/>
      <c r="FAQ24" s="99"/>
      <c r="FAR24" s="99"/>
      <c r="FAS24" s="99"/>
      <c r="FAT24" s="99"/>
      <c r="FAU24" s="99"/>
      <c r="FAV24" s="99"/>
      <c r="FAW24" s="99"/>
      <c r="FAX24" s="99"/>
      <c r="FAY24" s="99"/>
      <c r="FAZ24" s="99"/>
      <c r="FBA24" s="99"/>
      <c r="FBB24" s="99"/>
      <c r="FBC24" s="99"/>
      <c r="FBD24" s="99"/>
      <c r="FBE24" s="99"/>
      <c r="FBF24" s="99"/>
      <c r="FBG24" s="99"/>
      <c r="FBH24" s="99"/>
      <c r="FBI24" s="99"/>
      <c r="FBJ24" s="99"/>
      <c r="FBK24" s="99"/>
      <c r="FBL24" s="99"/>
      <c r="FBM24" s="99"/>
      <c r="FBN24" s="99"/>
      <c r="FBO24" s="99"/>
      <c r="FBP24" s="99"/>
      <c r="FBQ24" s="99"/>
      <c r="FBR24" s="99"/>
      <c r="FBS24" s="99"/>
      <c r="FBT24" s="99"/>
      <c r="FBU24" s="99"/>
      <c r="FBV24" s="99"/>
      <c r="FBW24" s="99"/>
      <c r="FBX24" s="99"/>
      <c r="FBY24" s="99"/>
      <c r="FBZ24" s="99"/>
      <c r="FCA24" s="99"/>
      <c r="FCB24" s="99"/>
      <c r="FCC24" s="99"/>
      <c r="FCD24" s="99"/>
      <c r="FCE24" s="99"/>
      <c r="FCF24" s="99"/>
      <c r="FCG24" s="99"/>
      <c r="FCH24" s="99"/>
      <c r="FCI24" s="99"/>
      <c r="FCJ24" s="99"/>
      <c r="FCK24" s="99"/>
      <c r="FCL24" s="99"/>
      <c r="FCM24" s="99"/>
      <c r="FCN24" s="99"/>
      <c r="FCO24" s="99"/>
      <c r="FCP24" s="99"/>
      <c r="FCQ24" s="99"/>
      <c r="FCR24" s="99"/>
      <c r="FCS24" s="99"/>
      <c r="FCT24" s="99"/>
      <c r="FCU24" s="99"/>
      <c r="FCV24" s="99"/>
      <c r="FCW24" s="99"/>
      <c r="FCX24" s="99"/>
      <c r="FCY24" s="99"/>
      <c r="FCZ24" s="99"/>
      <c r="FDA24" s="99"/>
      <c r="FDB24" s="99"/>
      <c r="FDC24" s="99"/>
      <c r="FDD24" s="99"/>
      <c r="FDE24" s="99"/>
      <c r="FDF24" s="99"/>
      <c r="FDG24" s="99"/>
      <c r="FDH24" s="99"/>
      <c r="FDI24" s="99"/>
      <c r="FDJ24" s="99"/>
      <c r="FDK24" s="99"/>
      <c r="FDL24" s="99"/>
      <c r="FDM24" s="99"/>
      <c r="FDN24" s="99"/>
      <c r="FDO24" s="99"/>
      <c r="FDP24" s="99"/>
      <c r="FDQ24" s="99"/>
      <c r="FDR24" s="99"/>
      <c r="FDS24" s="99"/>
      <c r="FDT24" s="99"/>
      <c r="FDU24" s="99"/>
      <c r="FDV24" s="99"/>
      <c r="FDW24" s="99"/>
      <c r="FDX24" s="99"/>
      <c r="FDY24" s="99"/>
      <c r="FDZ24" s="99"/>
      <c r="FEA24" s="99"/>
      <c r="FEB24" s="99"/>
      <c r="FEC24" s="99"/>
      <c r="FED24" s="99"/>
      <c r="FEE24" s="99"/>
      <c r="FEF24" s="99"/>
      <c r="FEG24" s="99"/>
      <c r="FEH24" s="99"/>
      <c r="FEI24" s="99"/>
      <c r="FEJ24" s="99"/>
      <c r="FEK24" s="99"/>
      <c r="FEL24" s="99"/>
      <c r="FEM24" s="99"/>
      <c r="FEN24" s="99"/>
      <c r="FEO24" s="99"/>
      <c r="FEP24" s="99"/>
      <c r="FEQ24" s="99"/>
      <c r="FER24" s="99"/>
      <c r="FES24" s="99"/>
      <c r="FET24" s="99"/>
      <c r="FEU24" s="99"/>
      <c r="FEV24" s="99"/>
      <c r="FEW24" s="99"/>
      <c r="FEX24" s="99"/>
      <c r="FEY24" s="99"/>
      <c r="FEZ24" s="99"/>
      <c r="FFA24" s="99"/>
      <c r="FFB24" s="99"/>
      <c r="FFC24" s="99"/>
      <c r="FFD24" s="99"/>
      <c r="FFE24" s="99"/>
      <c r="FFF24" s="99"/>
      <c r="FFG24" s="99"/>
      <c r="FFH24" s="99"/>
      <c r="FFI24" s="99"/>
      <c r="FFJ24" s="99"/>
      <c r="FFK24" s="99"/>
      <c r="FFL24" s="99"/>
      <c r="FFM24" s="99"/>
      <c r="FFN24" s="99"/>
      <c r="FFO24" s="99"/>
      <c r="FFP24" s="99"/>
      <c r="FFQ24" s="99"/>
      <c r="FFR24" s="99"/>
      <c r="FFS24" s="99"/>
      <c r="FFT24" s="99"/>
      <c r="FFU24" s="99"/>
      <c r="FFV24" s="99"/>
      <c r="FFW24" s="99"/>
      <c r="FFX24" s="99"/>
      <c r="FFY24" s="99"/>
      <c r="FFZ24" s="99"/>
      <c r="FGA24" s="99"/>
      <c r="FGB24" s="99"/>
      <c r="FGC24" s="99"/>
      <c r="FGD24" s="99"/>
      <c r="FGE24" s="99"/>
      <c r="FGF24" s="99"/>
      <c r="FGG24" s="99"/>
      <c r="FGH24" s="99"/>
      <c r="FGI24" s="99"/>
      <c r="FGJ24" s="99"/>
      <c r="FGK24" s="99"/>
      <c r="FGL24" s="99"/>
      <c r="FGM24" s="99"/>
      <c r="FGN24" s="99"/>
      <c r="FGO24" s="99"/>
      <c r="FGP24" s="99"/>
      <c r="FGQ24" s="99"/>
      <c r="FGR24" s="99"/>
      <c r="FGS24" s="99"/>
      <c r="FGT24" s="99"/>
      <c r="FGU24" s="99"/>
      <c r="FGV24" s="99"/>
      <c r="FGW24" s="99"/>
      <c r="FGX24" s="99"/>
      <c r="FGY24" s="99"/>
      <c r="FGZ24" s="99"/>
      <c r="FHA24" s="99"/>
      <c r="FHB24" s="99"/>
      <c r="FHC24" s="99"/>
      <c r="FHD24" s="99"/>
      <c r="FHE24" s="99"/>
      <c r="FHF24" s="99"/>
      <c r="FHG24" s="99"/>
      <c r="FHH24" s="99"/>
      <c r="FHI24" s="99"/>
      <c r="FHJ24" s="99"/>
      <c r="FHK24" s="99"/>
      <c r="FHL24" s="99"/>
      <c r="FHM24" s="99"/>
      <c r="FHN24" s="99"/>
      <c r="FHO24" s="99"/>
      <c r="FHP24" s="99"/>
      <c r="FHQ24" s="99"/>
      <c r="FHR24" s="99"/>
      <c r="FHS24" s="99"/>
      <c r="FHT24" s="99"/>
      <c r="FHU24" s="99"/>
      <c r="FHV24" s="99"/>
      <c r="FHW24" s="99"/>
      <c r="FHX24" s="99"/>
      <c r="FHY24" s="99"/>
      <c r="FHZ24" s="99"/>
      <c r="FIA24" s="99"/>
      <c r="FIB24" s="99"/>
      <c r="FIC24" s="99"/>
      <c r="FID24" s="99"/>
      <c r="FIE24" s="99"/>
      <c r="FIF24" s="99"/>
      <c r="FIG24" s="99"/>
      <c r="FIH24" s="99"/>
      <c r="FII24" s="99"/>
      <c r="FIJ24" s="99"/>
      <c r="FIK24" s="99"/>
      <c r="FIL24" s="99"/>
      <c r="FIM24" s="99"/>
      <c r="FIN24" s="99"/>
      <c r="FIO24" s="99"/>
      <c r="FIP24" s="99"/>
      <c r="FIQ24" s="99"/>
      <c r="FIR24" s="99"/>
      <c r="FIS24" s="99"/>
      <c r="FIT24" s="99"/>
      <c r="FIU24" s="99"/>
      <c r="FIV24" s="99"/>
      <c r="FIW24" s="99"/>
      <c r="FIX24" s="99"/>
      <c r="FIY24" s="99"/>
      <c r="FIZ24" s="99"/>
      <c r="FJA24" s="99"/>
      <c r="FJB24" s="99"/>
      <c r="FJC24" s="99"/>
      <c r="FJD24" s="99"/>
      <c r="FJE24" s="99"/>
      <c r="FJF24" s="99"/>
      <c r="FJG24" s="99"/>
      <c r="FJH24" s="99"/>
      <c r="FJI24" s="99"/>
      <c r="FJJ24" s="99"/>
      <c r="FJK24" s="99"/>
      <c r="FJL24" s="99"/>
      <c r="FJM24" s="99"/>
      <c r="FJN24" s="99"/>
      <c r="FJO24" s="99"/>
      <c r="FJP24" s="99"/>
      <c r="FJQ24" s="99"/>
      <c r="FJR24" s="99"/>
      <c r="FJS24" s="99"/>
      <c r="FJT24" s="99"/>
      <c r="FJU24" s="99"/>
      <c r="FJV24" s="99"/>
      <c r="FJW24" s="99"/>
      <c r="FJX24" s="99"/>
      <c r="FJY24" s="99"/>
      <c r="FJZ24" s="99"/>
      <c r="FKA24" s="99"/>
      <c r="FKB24" s="99"/>
      <c r="FKC24" s="99"/>
      <c r="FKD24" s="99"/>
      <c r="FKE24" s="99"/>
      <c r="FKF24" s="99"/>
      <c r="FKG24" s="99"/>
      <c r="FKH24" s="99"/>
      <c r="FKI24" s="99"/>
      <c r="FKJ24" s="99"/>
      <c r="FKK24" s="99"/>
      <c r="FKL24" s="99"/>
      <c r="FKM24" s="99"/>
      <c r="FKN24" s="99"/>
      <c r="FKO24" s="99"/>
      <c r="FKP24" s="99"/>
      <c r="FKQ24" s="99"/>
      <c r="FKR24" s="99"/>
      <c r="FKS24" s="99"/>
      <c r="FKT24" s="99"/>
      <c r="FKU24" s="99"/>
      <c r="FKV24" s="99"/>
      <c r="FKW24" s="99"/>
      <c r="FKX24" s="99"/>
      <c r="FKY24" s="99"/>
      <c r="FKZ24" s="99"/>
      <c r="FLA24" s="99"/>
      <c r="FLB24" s="99"/>
      <c r="FLC24" s="99"/>
      <c r="FLD24" s="99"/>
      <c r="FLE24" s="99"/>
      <c r="FLF24" s="99"/>
      <c r="FLG24" s="99"/>
      <c r="FLH24" s="99"/>
      <c r="FLI24" s="99"/>
      <c r="FLJ24" s="99"/>
      <c r="FLK24" s="99"/>
      <c r="FLL24" s="99"/>
      <c r="FLM24" s="99"/>
      <c r="FLN24" s="99"/>
      <c r="FLO24" s="99"/>
      <c r="FLP24" s="99"/>
      <c r="FLQ24" s="99"/>
      <c r="FLR24" s="99"/>
      <c r="FLS24" s="99"/>
      <c r="FLT24" s="99"/>
      <c r="FLU24" s="99"/>
      <c r="FLV24" s="99"/>
      <c r="FLW24" s="99"/>
      <c r="FLX24" s="99"/>
      <c r="FLY24" s="99"/>
      <c r="FLZ24" s="99"/>
      <c r="FMA24" s="99"/>
      <c r="FMB24" s="99"/>
      <c r="FMC24" s="99"/>
      <c r="FMD24" s="99"/>
      <c r="FME24" s="99"/>
      <c r="FMF24" s="99"/>
      <c r="FMG24" s="99"/>
      <c r="FMH24" s="99"/>
      <c r="FMI24" s="99"/>
      <c r="FMJ24" s="99"/>
      <c r="FMK24" s="99"/>
      <c r="FML24" s="99"/>
      <c r="FMM24" s="99"/>
      <c r="FMN24" s="99"/>
      <c r="FMO24" s="99"/>
      <c r="FMP24" s="99"/>
      <c r="FMQ24" s="99"/>
      <c r="FMR24" s="99"/>
      <c r="FMS24" s="99"/>
      <c r="FMT24" s="99"/>
      <c r="FMU24" s="99"/>
      <c r="FMV24" s="99"/>
      <c r="FMW24" s="99"/>
      <c r="FMX24" s="99"/>
      <c r="FMY24" s="99"/>
      <c r="FMZ24" s="99"/>
      <c r="FNA24" s="99"/>
      <c r="FNB24" s="99"/>
      <c r="FNC24" s="99"/>
      <c r="FND24" s="99"/>
      <c r="FNE24" s="99"/>
      <c r="FNF24" s="99"/>
      <c r="FNG24" s="99"/>
      <c r="FNH24" s="99"/>
      <c r="FNI24" s="99"/>
      <c r="FNJ24" s="99"/>
      <c r="FNK24" s="99"/>
      <c r="FNL24" s="99"/>
      <c r="FNM24" s="99"/>
      <c r="FNN24" s="99"/>
      <c r="FNO24" s="99"/>
      <c r="FNP24" s="99"/>
      <c r="FNQ24" s="99"/>
      <c r="FNR24" s="99"/>
      <c r="FNS24" s="99"/>
      <c r="FNT24" s="99"/>
      <c r="FNU24" s="99"/>
      <c r="FNV24" s="99"/>
      <c r="FNW24" s="99"/>
      <c r="FNX24" s="99"/>
      <c r="FNY24" s="99"/>
      <c r="FNZ24" s="99"/>
      <c r="FOA24" s="99"/>
      <c r="FOB24" s="99"/>
      <c r="FOC24" s="99"/>
      <c r="FOD24" s="99"/>
      <c r="FOE24" s="99"/>
      <c r="FOF24" s="99"/>
      <c r="FOG24" s="99"/>
      <c r="FOH24" s="99"/>
      <c r="FOI24" s="99"/>
      <c r="FOJ24" s="99"/>
      <c r="FOK24" s="99"/>
      <c r="FOL24" s="99"/>
      <c r="FOM24" s="99"/>
      <c r="FON24" s="99"/>
      <c r="FOO24" s="99"/>
      <c r="FOP24" s="99"/>
      <c r="FOQ24" s="99"/>
      <c r="FOR24" s="99"/>
      <c r="FOS24" s="99"/>
      <c r="FOT24" s="99"/>
      <c r="FOU24" s="99"/>
      <c r="FOV24" s="99"/>
      <c r="FOW24" s="99"/>
      <c r="FOX24" s="99"/>
      <c r="FOY24" s="99"/>
      <c r="FOZ24" s="99"/>
      <c r="FPA24" s="99"/>
      <c r="FPB24" s="99"/>
      <c r="FPC24" s="99"/>
      <c r="FPD24" s="99"/>
      <c r="FPE24" s="99"/>
      <c r="FPF24" s="99"/>
      <c r="FPG24" s="99"/>
      <c r="FPH24" s="99"/>
      <c r="FPI24" s="99"/>
      <c r="FPJ24" s="99"/>
      <c r="FPK24" s="99"/>
      <c r="FPL24" s="99"/>
      <c r="FPM24" s="99"/>
      <c r="FPN24" s="99"/>
      <c r="FPO24" s="99"/>
      <c r="FPP24" s="99"/>
      <c r="FPQ24" s="99"/>
      <c r="FPR24" s="99"/>
      <c r="FPS24" s="99"/>
      <c r="FPT24" s="99"/>
      <c r="FPU24" s="99"/>
      <c r="FPV24" s="99"/>
      <c r="FPW24" s="99"/>
      <c r="FPX24" s="99"/>
      <c r="FPY24" s="99"/>
      <c r="FPZ24" s="99"/>
      <c r="FQA24" s="99"/>
      <c r="FQB24" s="99"/>
      <c r="FQC24" s="99"/>
      <c r="FQD24" s="99"/>
      <c r="FQE24" s="99"/>
      <c r="FQF24" s="99"/>
      <c r="FQG24" s="99"/>
      <c r="FQH24" s="99"/>
      <c r="FQI24" s="99"/>
      <c r="FQJ24" s="99"/>
      <c r="FQK24" s="99"/>
      <c r="FQL24" s="99"/>
      <c r="FQM24" s="99"/>
      <c r="FQN24" s="99"/>
      <c r="FQO24" s="99"/>
      <c r="FQP24" s="99"/>
      <c r="FQQ24" s="99"/>
      <c r="FQR24" s="99"/>
      <c r="FQS24" s="99"/>
      <c r="FQT24" s="99"/>
      <c r="FQU24" s="99"/>
      <c r="FQV24" s="99"/>
      <c r="FQW24" s="99"/>
      <c r="FQX24" s="99"/>
      <c r="FQY24" s="99"/>
      <c r="FQZ24" s="99"/>
      <c r="FRA24" s="99"/>
      <c r="FRB24" s="99"/>
      <c r="FRC24" s="99"/>
      <c r="FRD24" s="99"/>
      <c r="FRE24" s="99"/>
      <c r="FRF24" s="99"/>
      <c r="FRG24" s="99"/>
      <c r="FRH24" s="99"/>
      <c r="FRI24" s="99"/>
      <c r="FRJ24" s="99"/>
      <c r="FRK24" s="99"/>
      <c r="FRL24" s="99"/>
      <c r="FRM24" s="99"/>
      <c r="FRN24" s="99"/>
      <c r="FRO24" s="99"/>
      <c r="FRP24" s="99"/>
      <c r="FRQ24" s="99"/>
      <c r="FRR24" s="99"/>
      <c r="FRS24" s="99"/>
      <c r="FRT24" s="99"/>
      <c r="FRU24" s="99"/>
      <c r="FRV24" s="99"/>
      <c r="FRW24" s="99"/>
      <c r="FRX24" s="99"/>
      <c r="FRY24" s="99"/>
      <c r="FRZ24" s="99"/>
      <c r="FSA24" s="99"/>
      <c r="FSB24" s="99"/>
      <c r="FSC24" s="99"/>
      <c r="FSD24" s="99"/>
      <c r="FSE24" s="99"/>
      <c r="FSF24" s="99"/>
      <c r="FSG24" s="99"/>
      <c r="FSH24" s="99"/>
      <c r="FSI24" s="99"/>
      <c r="FSJ24" s="99"/>
      <c r="FSK24" s="99"/>
      <c r="FSL24" s="99"/>
      <c r="FSM24" s="99"/>
      <c r="FSN24" s="99"/>
      <c r="FSO24" s="99"/>
      <c r="FSP24" s="99"/>
      <c r="FSQ24" s="99"/>
      <c r="FSR24" s="99"/>
      <c r="FSS24" s="99"/>
      <c r="FST24" s="99"/>
      <c r="FSU24" s="99"/>
      <c r="FSV24" s="99"/>
      <c r="FSW24" s="99"/>
      <c r="FSX24" s="99"/>
      <c r="FSY24" s="99"/>
      <c r="FSZ24" s="99"/>
      <c r="FTA24" s="99"/>
      <c r="FTB24" s="99"/>
      <c r="FTC24" s="99"/>
      <c r="FTD24" s="99"/>
      <c r="FTE24" s="99"/>
      <c r="FTF24" s="99"/>
      <c r="FTG24" s="99"/>
      <c r="FTH24" s="99"/>
      <c r="FTI24" s="99"/>
      <c r="FTJ24" s="99"/>
      <c r="FTK24" s="99"/>
      <c r="FTL24" s="99"/>
      <c r="FTM24" s="99"/>
      <c r="FTN24" s="99"/>
      <c r="FTO24" s="99"/>
      <c r="FTP24" s="99"/>
      <c r="FTQ24" s="99"/>
      <c r="FTR24" s="99"/>
      <c r="FTS24" s="99"/>
      <c r="FTT24" s="99"/>
      <c r="FTU24" s="99"/>
      <c r="FTV24" s="99"/>
      <c r="FTW24" s="99"/>
      <c r="FTX24" s="99"/>
      <c r="FTY24" s="99"/>
      <c r="FTZ24" s="99"/>
      <c r="FUA24" s="99"/>
      <c r="FUB24" s="99"/>
      <c r="FUC24" s="99"/>
      <c r="FUD24" s="99"/>
      <c r="FUE24" s="99"/>
      <c r="FUF24" s="99"/>
      <c r="FUG24" s="99"/>
      <c r="FUH24" s="99"/>
      <c r="FUI24" s="99"/>
      <c r="FUJ24" s="99"/>
      <c r="FUK24" s="99"/>
      <c r="FUL24" s="99"/>
      <c r="FUM24" s="99"/>
      <c r="FUN24" s="99"/>
      <c r="FUO24" s="99"/>
      <c r="FUP24" s="99"/>
      <c r="FUQ24" s="99"/>
      <c r="FUR24" s="99"/>
      <c r="FUS24" s="99"/>
      <c r="FUT24" s="99"/>
      <c r="FUU24" s="99"/>
      <c r="FUV24" s="99"/>
      <c r="FUW24" s="99"/>
      <c r="FUX24" s="99"/>
      <c r="FUY24" s="99"/>
      <c r="FUZ24" s="99"/>
      <c r="FVA24" s="99"/>
      <c r="FVB24" s="99"/>
      <c r="FVC24" s="99"/>
      <c r="FVD24" s="99"/>
      <c r="FVE24" s="99"/>
      <c r="FVF24" s="99"/>
      <c r="FVG24" s="99"/>
      <c r="FVH24" s="99"/>
      <c r="FVI24" s="99"/>
      <c r="FVJ24" s="99"/>
      <c r="FVK24" s="99"/>
      <c r="FVL24" s="99"/>
      <c r="FVM24" s="99"/>
      <c r="FVN24" s="99"/>
      <c r="FVO24" s="99"/>
      <c r="FVP24" s="99"/>
      <c r="FVQ24" s="99"/>
      <c r="FVR24" s="99"/>
      <c r="FVS24" s="99"/>
      <c r="FVT24" s="99"/>
      <c r="FVU24" s="99"/>
      <c r="FVV24" s="99"/>
      <c r="FVW24" s="99"/>
      <c r="FVX24" s="99"/>
      <c r="FVY24" s="99"/>
      <c r="FVZ24" s="99"/>
      <c r="FWA24" s="99"/>
      <c r="FWB24" s="99"/>
      <c r="FWC24" s="99"/>
      <c r="FWD24" s="99"/>
      <c r="FWE24" s="99"/>
      <c r="FWF24" s="99"/>
      <c r="FWG24" s="99"/>
      <c r="FWH24" s="99"/>
      <c r="FWI24" s="99"/>
      <c r="FWJ24" s="99"/>
      <c r="FWK24" s="99"/>
      <c r="FWL24" s="99"/>
      <c r="FWM24" s="99"/>
      <c r="FWN24" s="99"/>
      <c r="FWO24" s="99"/>
      <c r="FWP24" s="99"/>
      <c r="FWQ24" s="99"/>
      <c r="FWR24" s="99"/>
      <c r="FWS24" s="99"/>
      <c r="FWT24" s="99"/>
      <c r="FWU24" s="99"/>
      <c r="FWV24" s="99"/>
      <c r="FWW24" s="99"/>
      <c r="FWX24" s="99"/>
      <c r="FWY24" s="99"/>
      <c r="FWZ24" s="99"/>
      <c r="FXA24" s="99"/>
      <c r="FXB24" s="99"/>
      <c r="FXC24" s="99"/>
      <c r="FXD24" s="99"/>
      <c r="FXE24" s="99"/>
      <c r="FXF24" s="99"/>
      <c r="FXG24" s="99"/>
      <c r="FXH24" s="99"/>
      <c r="FXI24" s="99"/>
      <c r="FXJ24" s="99"/>
      <c r="FXK24" s="99"/>
      <c r="FXL24" s="99"/>
      <c r="FXM24" s="99"/>
      <c r="FXN24" s="99"/>
      <c r="FXO24" s="99"/>
      <c r="FXP24" s="99"/>
      <c r="FXQ24" s="99"/>
      <c r="FXR24" s="99"/>
      <c r="FXS24" s="99"/>
      <c r="FXT24" s="99"/>
      <c r="FXU24" s="99"/>
      <c r="FXV24" s="99"/>
      <c r="FXW24" s="99"/>
      <c r="FXX24" s="99"/>
      <c r="FXY24" s="99"/>
      <c r="FXZ24" s="99"/>
      <c r="FYA24" s="99"/>
      <c r="FYB24" s="99"/>
      <c r="FYC24" s="99"/>
      <c r="FYD24" s="99"/>
      <c r="FYE24" s="99"/>
      <c r="FYF24" s="99"/>
      <c r="FYG24" s="99"/>
      <c r="FYH24" s="99"/>
      <c r="FYI24" s="99"/>
      <c r="FYJ24" s="99"/>
      <c r="FYK24" s="99"/>
      <c r="FYL24" s="99"/>
      <c r="FYM24" s="99"/>
      <c r="FYN24" s="99"/>
      <c r="FYO24" s="99"/>
      <c r="FYP24" s="99"/>
      <c r="FYQ24" s="99"/>
      <c r="FYR24" s="99"/>
      <c r="FYS24" s="99"/>
      <c r="FYT24" s="99"/>
      <c r="FYU24" s="99"/>
      <c r="FYV24" s="99"/>
      <c r="FYW24" s="99"/>
      <c r="FYX24" s="99"/>
      <c r="FYY24" s="99"/>
      <c r="FYZ24" s="99"/>
      <c r="FZA24" s="99"/>
      <c r="FZB24" s="99"/>
      <c r="FZC24" s="99"/>
      <c r="FZD24" s="99"/>
      <c r="FZE24" s="99"/>
      <c r="FZF24" s="99"/>
      <c r="FZG24" s="99"/>
      <c r="FZH24" s="99"/>
      <c r="FZI24" s="99"/>
      <c r="FZJ24" s="99"/>
      <c r="FZK24" s="99"/>
      <c r="FZL24" s="99"/>
      <c r="FZM24" s="99"/>
      <c r="FZN24" s="99"/>
      <c r="FZO24" s="99"/>
      <c r="FZP24" s="99"/>
      <c r="FZQ24" s="99"/>
      <c r="FZR24" s="99"/>
      <c r="FZS24" s="99"/>
      <c r="FZT24" s="99"/>
      <c r="FZU24" s="99"/>
      <c r="FZV24" s="99"/>
      <c r="FZW24" s="99"/>
      <c r="FZX24" s="99"/>
      <c r="FZY24" s="99"/>
      <c r="FZZ24" s="99"/>
      <c r="GAA24" s="99"/>
      <c r="GAB24" s="99"/>
      <c r="GAC24" s="99"/>
      <c r="GAD24" s="99"/>
      <c r="GAE24" s="99"/>
      <c r="GAF24" s="99"/>
      <c r="GAG24" s="99"/>
      <c r="GAH24" s="99"/>
      <c r="GAI24" s="99"/>
      <c r="GAJ24" s="99"/>
      <c r="GAK24" s="99"/>
      <c r="GAL24" s="99"/>
      <c r="GAM24" s="99"/>
      <c r="GAN24" s="99"/>
      <c r="GAO24" s="99"/>
      <c r="GAP24" s="99"/>
      <c r="GAQ24" s="99"/>
      <c r="GAR24" s="99"/>
      <c r="GAS24" s="99"/>
      <c r="GAT24" s="99"/>
      <c r="GAU24" s="99"/>
      <c r="GAV24" s="99"/>
      <c r="GAW24" s="99"/>
      <c r="GAX24" s="99"/>
      <c r="GAY24" s="99"/>
      <c r="GAZ24" s="99"/>
      <c r="GBA24" s="99"/>
      <c r="GBB24" s="99"/>
      <c r="GBC24" s="99"/>
      <c r="GBD24" s="99"/>
      <c r="GBE24" s="99"/>
      <c r="GBF24" s="99"/>
      <c r="GBG24" s="99"/>
      <c r="GBH24" s="99"/>
      <c r="GBI24" s="99"/>
      <c r="GBJ24" s="99"/>
      <c r="GBK24" s="99"/>
      <c r="GBL24" s="99"/>
      <c r="GBM24" s="99"/>
      <c r="GBN24" s="99"/>
      <c r="GBO24" s="99"/>
      <c r="GBP24" s="99"/>
      <c r="GBQ24" s="99"/>
      <c r="GBR24" s="99"/>
      <c r="GBS24" s="99"/>
      <c r="GBT24" s="99"/>
      <c r="GBU24" s="99"/>
      <c r="GBV24" s="99"/>
      <c r="GBW24" s="99"/>
      <c r="GBX24" s="99"/>
      <c r="GBY24" s="99"/>
      <c r="GBZ24" s="99"/>
      <c r="GCA24" s="99"/>
      <c r="GCB24" s="99"/>
      <c r="GCC24" s="99"/>
      <c r="GCD24" s="99"/>
      <c r="GCE24" s="99"/>
      <c r="GCF24" s="99"/>
      <c r="GCG24" s="99"/>
      <c r="GCH24" s="99"/>
      <c r="GCI24" s="99"/>
      <c r="GCJ24" s="99"/>
      <c r="GCK24" s="99"/>
      <c r="GCL24" s="99"/>
      <c r="GCM24" s="99"/>
      <c r="GCN24" s="99"/>
      <c r="GCO24" s="99"/>
      <c r="GCP24" s="99"/>
      <c r="GCQ24" s="99"/>
      <c r="GCR24" s="99"/>
      <c r="GCS24" s="99"/>
      <c r="GCT24" s="99"/>
      <c r="GCU24" s="99"/>
      <c r="GCV24" s="99"/>
      <c r="GCW24" s="99"/>
      <c r="GCX24" s="99"/>
      <c r="GCY24" s="99"/>
      <c r="GCZ24" s="99"/>
      <c r="GDA24" s="99"/>
      <c r="GDB24" s="99"/>
      <c r="GDC24" s="99"/>
      <c r="GDD24" s="99"/>
      <c r="GDE24" s="99"/>
      <c r="GDF24" s="99"/>
      <c r="GDG24" s="99"/>
      <c r="GDH24" s="99"/>
      <c r="GDI24" s="99"/>
      <c r="GDJ24" s="99"/>
      <c r="GDK24" s="99"/>
      <c r="GDL24" s="99"/>
      <c r="GDM24" s="99"/>
      <c r="GDN24" s="99"/>
      <c r="GDO24" s="99"/>
      <c r="GDP24" s="99"/>
      <c r="GDQ24" s="99"/>
      <c r="GDR24" s="99"/>
      <c r="GDS24" s="99"/>
      <c r="GDT24" s="99"/>
      <c r="GDU24" s="99"/>
      <c r="GDV24" s="99"/>
      <c r="GDW24" s="99"/>
      <c r="GDX24" s="99"/>
      <c r="GDY24" s="99"/>
      <c r="GDZ24" s="99"/>
      <c r="GEA24" s="99"/>
      <c r="GEB24" s="99"/>
      <c r="GEC24" s="99"/>
      <c r="GED24" s="99"/>
      <c r="GEE24" s="99"/>
      <c r="GEF24" s="99"/>
      <c r="GEG24" s="99"/>
      <c r="GEH24" s="99"/>
      <c r="GEI24" s="99"/>
      <c r="GEJ24" s="99"/>
      <c r="GEK24" s="99"/>
      <c r="GEL24" s="99"/>
      <c r="GEM24" s="99"/>
      <c r="GEN24" s="99"/>
      <c r="GEO24" s="99"/>
      <c r="GEP24" s="99"/>
      <c r="GEQ24" s="99"/>
      <c r="GER24" s="99"/>
      <c r="GES24" s="99"/>
      <c r="GET24" s="99"/>
      <c r="GEU24" s="99"/>
      <c r="GEV24" s="99"/>
      <c r="GEW24" s="99"/>
      <c r="GEX24" s="99"/>
      <c r="GEY24" s="99"/>
      <c r="GEZ24" s="99"/>
      <c r="GFA24" s="99"/>
      <c r="GFB24" s="99"/>
      <c r="GFC24" s="99"/>
      <c r="GFD24" s="99"/>
      <c r="GFE24" s="99"/>
      <c r="GFF24" s="99"/>
      <c r="GFG24" s="99"/>
      <c r="GFH24" s="99"/>
      <c r="GFI24" s="99"/>
      <c r="GFJ24" s="99"/>
      <c r="GFK24" s="99"/>
      <c r="GFL24" s="99"/>
      <c r="GFM24" s="99"/>
      <c r="GFN24" s="99"/>
      <c r="GFO24" s="99"/>
      <c r="GFP24" s="99"/>
      <c r="GFQ24" s="99"/>
      <c r="GFR24" s="99"/>
      <c r="GFS24" s="99"/>
      <c r="GFT24" s="99"/>
      <c r="GFU24" s="99"/>
      <c r="GFV24" s="99"/>
      <c r="GFW24" s="99"/>
      <c r="GFX24" s="99"/>
      <c r="GFY24" s="99"/>
      <c r="GFZ24" s="99"/>
      <c r="GGA24" s="99"/>
      <c r="GGB24" s="99"/>
      <c r="GGC24" s="99"/>
      <c r="GGD24" s="99"/>
      <c r="GGE24" s="99"/>
      <c r="GGF24" s="99"/>
      <c r="GGG24" s="99"/>
      <c r="GGH24" s="99"/>
      <c r="GGI24" s="99"/>
      <c r="GGJ24" s="99"/>
      <c r="GGK24" s="99"/>
      <c r="GGL24" s="99"/>
      <c r="GGM24" s="99"/>
      <c r="GGN24" s="99"/>
      <c r="GGO24" s="99"/>
      <c r="GGP24" s="99"/>
      <c r="GGQ24" s="99"/>
      <c r="GGR24" s="99"/>
      <c r="GGS24" s="99"/>
      <c r="GGT24" s="99"/>
      <c r="GGU24" s="99"/>
      <c r="GGV24" s="99"/>
      <c r="GGW24" s="99"/>
      <c r="GGX24" s="99"/>
      <c r="GGY24" s="99"/>
      <c r="GGZ24" s="99"/>
      <c r="GHA24" s="99"/>
      <c r="GHB24" s="99"/>
      <c r="GHC24" s="99"/>
      <c r="GHD24" s="99"/>
      <c r="GHE24" s="99"/>
      <c r="GHF24" s="99"/>
      <c r="GHG24" s="99"/>
      <c r="GHH24" s="99"/>
      <c r="GHI24" s="99"/>
      <c r="GHJ24" s="99"/>
      <c r="GHK24" s="99"/>
      <c r="GHL24" s="99"/>
      <c r="GHM24" s="99"/>
      <c r="GHN24" s="99"/>
      <c r="GHO24" s="99"/>
      <c r="GHP24" s="99"/>
      <c r="GHQ24" s="99"/>
      <c r="GHR24" s="99"/>
      <c r="GHS24" s="99"/>
      <c r="GHT24" s="99"/>
      <c r="GHU24" s="99"/>
      <c r="GHV24" s="99"/>
      <c r="GHW24" s="99"/>
      <c r="GHX24" s="99"/>
      <c r="GHY24" s="99"/>
      <c r="GHZ24" s="99"/>
      <c r="GIA24" s="99"/>
      <c r="GIB24" s="99"/>
      <c r="GIC24" s="99"/>
      <c r="GID24" s="99"/>
      <c r="GIE24" s="99"/>
      <c r="GIF24" s="99"/>
      <c r="GIG24" s="99"/>
      <c r="GIH24" s="99"/>
      <c r="GII24" s="99"/>
      <c r="GIJ24" s="99"/>
      <c r="GIK24" s="99"/>
      <c r="GIL24" s="99"/>
      <c r="GIM24" s="99"/>
      <c r="GIN24" s="99"/>
      <c r="GIO24" s="99"/>
      <c r="GIP24" s="99"/>
      <c r="GIQ24" s="99"/>
      <c r="GIR24" s="99"/>
      <c r="GIS24" s="99"/>
      <c r="GIT24" s="99"/>
      <c r="GIU24" s="99"/>
      <c r="GIV24" s="99"/>
      <c r="GIW24" s="99"/>
      <c r="GIX24" s="99"/>
      <c r="GIY24" s="99"/>
      <c r="GIZ24" s="99"/>
      <c r="GJA24" s="99"/>
      <c r="GJB24" s="99"/>
      <c r="GJC24" s="99"/>
      <c r="GJD24" s="99"/>
      <c r="GJE24" s="99"/>
      <c r="GJF24" s="99"/>
      <c r="GJG24" s="99"/>
      <c r="GJH24" s="99"/>
      <c r="GJI24" s="99"/>
      <c r="GJJ24" s="99"/>
      <c r="GJK24" s="99"/>
      <c r="GJL24" s="99"/>
      <c r="GJM24" s="99"/>
      <c r="GJN24" s="99"/>
      <c r="GJO24" s="99"/>
      <c r="GJP24" s="99"/>
      <c r="GJQ24" s="99"/>
      <c r="GJR24" s="99"/>
      <c r="GJS24" s="99"/>
      <c r="GJT24" s="99"/>
      <c r="GJU24" s="99"/>
      <c r="GJV24" s="99"/>
      <c r="GJW24" s="99"/>
      <c r="GJX24" s="99"/>
      <c r="GJY24" s="99"/>
      <c r="GJZ24" s="99"/>
      <c r="GKA24" s="99"/>
      <c r="GKB24" s="99"/>
      <c r="GKC24" s="99"/>
      <c r="GKD24" s="99"/>
      <c r="GKE24" s="99"/>
      <c r="GKF24" s="99"/>
      <c r="GKG24" s="99"/>
      <c r="GKH24" s="99"/>
      <c r="GKI24" s="99"/>
      <c r="GKJ24" s="99"/>
      <c r="GKK24" s="99"/>
      <c r="GKL24" s="99"/>
      <c r="GKM24" s="99"/>
      <c r="GKN24" s="99"/>
      <c r="GKO24" s="99"/>
      <c r="GKP24" s="99"/>
      <c r="GKQ24" s="99"/>
      <c r="GKR24" s="99"/>
      <c r="GKS24" s="99"/>
      <c r="GKT24" s="99"/>
      <c r="GKU24" s="99"/>
      <c r="GKV24" s="99"/>
      <c r="GKW24" s="99"/>
      <c r="GKX24" s="99"/>
      <c r="GKY24" s="99"/>
      <c r="GKZ24" s="99"/>
      <c r="GLA24" s="99"/>
      <c r="GLB24" s="99"/>
      <c r="GLC24" s="99"/>
      <c r="GLD24" s="99"/>
      <c r="GLE24" s="99"/>
      <c r="GLF24" s="99"/>
      <c r="GLG24" s="99"/>
      <c r="GLH24" s="99"/>
      <c r="GLI24" s="99"/>
      <c r="GLJ24" s="99"/>
      <c r="GLK24" s="99"/>
      <c r="GLL24" s="99"/>
      <c r="GLM24" s="99"/>
      <c r="GLN24" s="99"/>
      <c r="GLO24" s="99"/>
      <c r="GLP24" s="99"/>
      <c r="GLQ24" s="99"/>
      <c r="GLR24" s="99"/>
      <c r="GLS24" s="99"/>
      <c r="GLT24" s="99"/>
      <c r="GLU24" s="99"/>
      <c r="GLV24" s="99"/>
      <c r="GLW24" s="99"/>
      <c r="GLX24" s="99"/>
      <c r="GLY24" s="99"/>
      <c r="GLZ24" s="99"/>
      <c r="GMA24" s="99"/>
      <c r="GMB24" s="99"/>
      <c r="GMC24" s="99"/>
      <c r="GMD24" s="99"/>
      <c r="GME24" s="99"/>
      <c r="GMF24" s="99"/>
      <c r="GMG24" s="99"/>
      <c r="GMH24" s="99"/>
      <c r="GMI24" s="99"/>
      <c r="GMJ24" s="99"/>
      <c r="GMK24" s="99"/>
      <c r="GML24" s="99"/>
      <c r="GMM24" s="99"/>
      <c r="GMN24" s="99"/>
      <c r="GMO24" s="99"/>
      <c r="GMP24" s="99"/>
      <c r="GMQ24" s="99"/>
      <c r="GMR24" s="99"/>
      <c r="GMS24" s="99"/>
      <c r="GMT24" s="99"/>
      <c r="GMU24" s="99"/>
      <c r="GMV24" s="99"/>
      <c r="GMW24" s="99"/>
      <c r="GMX24" s="99"/>
      <c r="GMY24" s="99"/>
      <c r="GMZ24" s="99"/>
      <c r="GNA24" s="99"/>
      <c r="GNB24" s="99"/>
      <c r="GNC24" s="99"/>
      <c r="GND24" s="99"/>
      <c r="GNE24" s="99"/>
      <c r="GNF24" s="99"/>
      <c r="GNG24" s="99"/>
      <c r="GNH24" s="99"/>
      <c r="GNI24" s="99"/>
      <c r="GNJ24" s="99"/>
      <c r="GNK24" s="99"/>
      <c r="GNL24" s="99"/>
      <c r="GNM24" s="99"/>
      <c r="GNN24" s="99"/>
      <c r="GNO24" s="99"/>
      <c r="GNP24" s="99"/>
      <c r="GNQ24" s="99"/>
      <c r="GNR24" s="99"/>
      <c r="GNS24" s="99"/>
      <c r="GNT24" s="99"/>
      <c r="GNU24" s="99"/>
      <c r="GNV24" s="99"/>
      <c r="GNW24" s="99"/>
      <c r="GNX24" s="99"/>
      <c r="GNY24" s="99"/>
      <c r="GNZ24" s="99"/>
      <c r="GOA24" s="99"/>
      <c r="GOB24" s="99"/>
      <c r="GOC24" s="99"/>
      <c r="GOD24" s="99"/>
      <c r="GOE24" s="99"/>
      <c r="GOF24" s="99"/>
      <c r="GOG24" s="99"/>
      <c r="GOH24" s="99"/>
      <c r="GOI24" s="99"/>
      <c r="GOJ24" s="99"/>
      <c r="GOK24" s="99"/>
      <c r="GOL24" s="99"/>
      <c r="GOM24" s="99"/>
      <c r="GON24" s="99"/>
      <c r="GOO24" s="99"/>
      <c r="GOP24" s="99"/>
      <c r="GOQ24" s="99"/>
      <c r="GOR24" s="99"/>
      <c r="GOS24" s="99"/>
      <c r="GOT24" s="99"/>
      <c r="GOU24" s="99"/>
      <c r="GOV24" s="99"/>
      <c r="GOW24" s="99"/>
      <c r="GOX24" s="99"/>
      <c r="GOY24" s="99"/>
      <c r="GOZ24" s="99"/>
      <c r="GPA24" s="99"/>
      <c r="GPB24" s="99"/>
      <c r="GPC24" s="99"/>
      <c r="GPD24" s="99"/>
      <c r="GPE24" s="99"/>
      <c r="GPF24" s="99"/>
      <c r="GPG24" s="99"/>
      <c r="GPH24" s="99"/>
      <c r="GPI24" s="99"/>
      <c r="GPJ24" s="99"/>
      <c r="GPK24" s="99"/>
      <c r="GPL24" s="99"/>
      <c r="GPM24" s="99"/>
      <c r="GPN24" s="99"/>
      <c r="GPO24" s="99"/>
      <c r="GPP24" s="99"/>
      <c r="GPQ24" s="99"/>
      <c r="GPR24" s="99"/>
      <c r="GPS24" s="99"/>
      <c r="GPT24" s="99"/>
      <c r="GPU24" s="99"/>
      <c r="GPV24" s="99"/>
      <c r="GPW24" s="99"/>
      <c r="GPX24" s="99"/>
      <c r="GPY24" s="99"/>
      <c r="GPZ24" s="99"/>
      <c r="GQA24" s="99"/>
      <c r="GQB24" s="99"/>
      <c r="GQC24" s="99"/>
      <c r="GQD24" s="99"/>
      <c r="GQE24" s="99"/>
      <c r="GQF24" s="99"/>
      <c r="GQG24" s="99"/>
      <c r="GQH24" s="99"/>
      <c r="GQI24" s="99"/>
      <c r="GQJ24" s="99"/>
      <c r="GQK24" s="99"/>
      <c r="GQL24" s="99"/>
      <c r="GQM24" s="99"/>
      <c r="GQN24" s="99"/>
      <c r="GQO24" s="99"/>
      <c r="GQP24" s="99"/>
      <c r="GQQ24" s="99"/>
      <c r="GQR24" s="99"/>
      <c r="GQS24" s="99"/>
      <c r="GQT24" s="99"/>
      <c r="GQU24" s="99"/>
      <c r="GQV24" s="99"/>
      <c r="GQW24" s="99"/>
      <c r="GQX24" s="99"/>
      <c r="GQY24" s="99"/>
      <c r="GQZ24" s="99"/>
      <c r="GRA24" s="99"/>
      <c r="GRB24" s="99"/>
      <c r="GRC24" s="99"/>
      <c r="GRD24" s="99"/>
      <c r="GRE24" s="99"/>
      <c r="GRF24" s="99"/>
      <c r="GRG24" s="99"/>
      <c r="GRH24" s="99"/>
      <c r="GRI24" s="99"/>
      <c r="GRJ24" s="99"/>
      <c r="GRK24" s="99"/>
      <c r="GRL24" s="99"/>
      <c r="GRM24" s="99"/>
      <c r="GRN24" s="99"/>
      <c r="GRO24" s="99"/>
      <c r="GRP24" s="99"/>
      <c r="GRQ24" s="99"/>
      <c r="GRR24" s="99"/>
      <c r="GRS24" s="99"/>
      <c r="GRT24" s="99"/>
      <c r="GRU24" s="99"/>
      <c r="GRV24" s="99"/>
      <c r="GRW24" s="99"/>
      <c r="GRX24" s="99"/>
      <c r="GRY24" s="99"/>
      <c r="GRZ24" s="99"/>
      <c r="GSA24" s="99"/>
      <c r="GSB24" s="99"/>
      <c r="GSC24" s="99"/>
      <c r="GSD24" s="99"/>
      <c r="GSE24" s="99"/>
      <c r="GSF24" s="99"/>
      <c r="GSG24" s="99"/>
      <c r="GSH24" s="99"/>
      <c r="GSI24" s="99"/>
      <c r="GSJ24" s="99"/>
      <c r="GSK24" s="99"/>
      <c r="GSL24" s="99"/>
      <c r="GSM24" s="99"/>
      <c r="GSN24" s="99"/>
      <c r="GSO24" s="99"/>
      <c r="GSP24" s="99"/>
      <c r="GSQ24" s="99"/>
      <c r="GSR24" s="99"/>
      <c r="GSS24" s="99"/>
      <c r="GST24" s="99"/>
      <c r="GSU24" s="99"/>
      <c r="GSV24" s="99"/>
      <c r="GSW24" s="99"/>
      <c r="GSX24" s="99"/>
      <c r="GSY24" s="99"/>
      <c r="GSZ24" s="99"/>
      <c r="GTA24" s="99"/>
      <c r="GTB24" s="99"/>
      <c r="GTC24" s="99"/>
      <c r="GTD24" s="99"/>
      <c r="GTE24" s="99"/>
      <c r="GTF24" s="99"/>
      <c r="GTG24" s="99"/>
      <c r="GTH24" s="99"/>
      <c r="GTI24" s="99"/>
      <c r="GTJ24" s="99"/>
      <c r="GTK24" s="99"/>
      <c r="GTL24" s="99"/>
      <c r="GTM24" s="99"/>
      <c r="GTN24" s="99"/>
      <c r="GTO24" s="99"/>
      <c r="GTP24" s="99"/>
      <c r="GTQ24" s="99"/>
      <c r="GTR24" s="99"/>
      <c r="GTS24" s="99"/>
      <c r="GTT24" s="99"/>
      <c r="GTU24" s="99"/>
      <c r="GTV24" s="99"/>
      <c r="GTW24" s="99"/>
      <c r="GTX24" s="99"/>
      <c r="GTY24" s="99"/>
      <c r="GTZ24" s="99"/>
      <c r="GUA24" s="99"/>
      <c r="GUB24" s="99"/>
      <c r="GUC24" s="99"/>
      <c r="GUD24" s="99"/>
      <c r="GUE24" s="99"/>
      <c r="GUF24" s="99"/>
      <c r="GUG24" s="99"/>
      <c r="GUH24" s="99"/>
      <c r="GUI24" s="99"/>
      <c r="GUJ24" s="99"/>
      <c r="GUK24" s="99"/>
      <c r="GUL24" s="99"/>
      <c r="GUM24" s="99"/>
      <c r="GUN24" s="99"/>
      <c r="GUO24" s="99"/>
      <c r="GUP24" s="99"/>
      <c r="GUQ24" s="99"/>
      <c r="GUR24" s="99"/>
      <c r="GUS24" s="99"/>
      <c r="GUT24" s="99"/>
      <c r="GUU24" s="99"/>
      <c r="GUV24" s="99"/>
      <c r="GUW24" s="99"/>
      <c r="GUX24" s="99"/>
      <c r="GUY24" s="99"/>
      <c r="GUZ24" s="99"/>
      <c r="GVA24" s="99"/>
      <c r="GVB24" s="99"/>
      <c r="GVC24" s="99"/>
      <c r="GVD24" s="99"/>
      <c r="GVE24" s="99"/>
      <c r="GVF24" s="99"/>
      <c r="GVG24" s="99"/>
      <c r="GVH24" s="99"/>
      <c r="GVI24" s="99"/>
      <c r="GVJ24" s="99"/>
      <c r="GVK24" s="99"/>
      <c r="GVL24" s="99"/>
      <c r="GVM24" s="99"/>
      <c r="GVN24" s="99"/>
      <c r="GVO24" s="99"/>
      <c r="GVP24" s="99"/>
      <c r="GVQ24" s="99"/>
      <c r="GVR24" s="99"/>
      <c r="GVS24" s="99"/>
      <c r="GVT24" s="99"/>
      <c r="GVU24" s="99"/>
      <c r="GVV24" s="99"/>
      <c r="GVW24" s="99"/>
      <c r="GVX24" s="99"/>
      <c r="GVY24" s="99"/>
      <c r="GVZ24" s="99"/>
      <c r="GWA24" s="99"/>
      <c r="GWB24" s="99"/>
      <c r="GWC24" s="99"/>
      <c r="GWD24" s="99"/>
      <c r="GWE24" s="99"/>
      <c r="GWF24" s="99"/>
      <c r="GWG24" s="99"/>
      <c r="GWH24" s="99"/>
      <c r="GWI24" s="99"/>
      <c r="GWJ24" s="99"/>
      <c r="GWK24" s="99"/>
      <c r="GWL24" s="99"/>
      <c r="GWM24" s="99"/>
      <c r="GWN24" s="99"/>
      <c r="GWO24" s="99"/>
      <c r="GWP24" s="99"/>
      <c r="GWQ24" s="99"/>
      <c r="GWR24" s="99"/>
      <c r="GWS24" s="99"/>
      <c r="GWT24" s="99"/>
      <c r="GWU24" s="99"/>
      <c r="GWV24" s="99"/>
      <c r="GWW24" s="99"/>
      <c r="GWX24" s="99"/>
      <c r="GWY24" s="99"/>
      <c r="GWZ24" s="99"/>
      <c r="GXA24" s="99"/>
      <c r="GXB24" s="99"/>
      <c r="GXC24" s="99"/>
      <c r="GXD24" s="99"/>
      <c r="GXE24" s="99"/>
      <c r="GXF24" s="99"/>
      <c r="GXG24" s="99"/>
      <c r="GXH24" s="99"/>
      <c r="GXI24" s="99"/>
      <c r="GXJ24" s="99"/>
      <c r="GXK24" s="99"/>
      <c r="GXL24" s="99"/>
      <c r="GXM24" s="99"/>
      <c r="GXN24" s="99"/>
      <c r="GXO24" s="99"/>
      <c r="GXP24" s="99"/>
      <c r="GXQ24" s="99"/>
      <c r="GXR24" s="99"/>
      <c r="GXS24" s="99"/>
      <c r="GXT24" s="99"/>
      <c r="GXU24" s="99"/>
      <c r="GXV24" s="99"/>
      <c r="GXW24" s="99"/>
      <c r="GXX24" s="99"/>
      <c r="GXY24" s="99"/>
      <c r="GXZ24" s="99"/>
      <c r="GYA24" s="99"/>
      <c r="GYB24" s="99"/>
      <c r="GYC24" s="99"/>
      <c r="GYD24" s="99"/>
      <c r="GYE24" s="99"/>
      <c r="GYF24" s="99"/>
      <c r="GYG24" s="99"/>
      <c r="GYH24" s="99"/>
      <c r="GYI24" s="99"/>
      <c r="GYJ24" s="99"/>
      <c r="GYK24" s="99"/>
      <c r="GYL24" s="99"/>
      <c r="GYM24" s="99"/>
      <c r="GYN24" s="99"/>
      <c r="GYO24" s="99"/>
      <c r="GYP24" s="99"/>
      <c r="GYQ24" s="99"/>
      <c r="GYR24" s="99"/>
      <c r="GYS24" s="99"/>
      <c r="GYT24" s="99"/>
      <c r="GYU24" s="99"/>
      <c r="GYV24" s="99"/>
      <c r="GYW24" s="99"/>
      <c r="GYX24" s="99"/>
      <c r="GYY24" s="99"/>
      <c r="GYZ24" s="99"/>
      <c r="GZA24" s="99"/>
      <c r="GZB24" s="99"/>
      <c r="GZC24" s="99"/>
      <c r="GZD24" s="99"/>
      <c r="GZE24" s="99"/>
      <c r="GZF24" s="99"/>
      <c r="GZG24" s="99"/>
      <c r="GZH24" s="99"/>
      <c r="GZI24" s="99"/>
      <c r="GZJ24" s="99"/>
      <c r="GZK24" s="99"/>
      <c r="GZL24" s="99"/>
      <c r="GZM24" s="99"/>
      <c r="GZN24" s="99"/>
      <c r="GZO24" s="99"/>
      <c r="GZP24" s="99"/>
      <c r="GZQ24" s="99"/>
      <c r="GZR24" s="99"/>
      <c r="GZS24" s="99"/>
      <c r="GZT24" s="99"/>
      <c r="GZU24" s="99"/>
      <c r="GZV24" s="99"/>
      <c r="GZW24" s="99"/>
      <c r="GZX24" s="99"/>
      <c r="GZY24" s="99"/>
      <c r="GZZ24" s="99"/>
      <c r="HAA24" s="99"/>
      <c r="HAB24" s="99"/>
      <c r="HAC24" s="99"/>
      <c r="HAD24" s="99"/>
      <c r="HAE24" s="99"/>
      <c r="HAF24" s="99"/>
      <c r="HAG24" s="99"/>
      <c r="HAH24" s="99"/>
      <c r="HAI24" s="99"/>
      <c r="HAJ24" s="99"/>
      <c r="HAK24" s="99"/>
      <c r="HAL24" s="99"/>
      <c r="HAM24" s="99"/>
      <c r="HAN24" s="99"/>
      <c r="HAO24" s="99"/>
      <c r="HAP24" s="99"/>
      <c r="HAQ24" s="99"/>
      <c r="HAR24" s="99"/>
      <c r="HAS24" s="99"/>
      <c r="HAT24" s="99"/>
      <c r="HAU24" s="99"/>
      <c r="HAV24" s="99"/>
      <c r="HAW24" s="99"/>
      <c r="HAX24" s="99"/>
      <c r="HAY24" s="99"/>
      <c r="HAZ24" s="99"/>
      <c r="HBA24" s="99"/>
      <c r="HBB24" s="99"/>
      <c r="HBC24" s="99"/>
      <c r="HBD24" s="99"/>
      <c r="HBE24" s="99"/>
      <c r="HBF24" s="99"/>
      <c r="HBG24" s="99"/>
      <c r="HBH24" s="99"/>
      <c r="HBI24" s="99"/>
      <c r="HBJ24" s="99"/>
      <c r="HBK24" s="99"/>
      <c r="HBL24" s="99"/>
      <c r="HBM24" s="99"/>
      <c r="HBN24" s="99"/>
      <c r="HBO24" s="99"/>
      <c r="HBP24" s="99"/>
      <c r="HBQ24" s="99"/>
      <c r="HBR24" s="99"/>
      <c r="HBS24" s="99"/>
      <c r="HBT24" s="99"/>
      <c r="HBU24" s="99"/>
      <c r="HBV24" s="99"/>
      <c r="HBW24" s="99"/>
      <c r="HBX24" s="99"/>
      <c r="HBY24" s="99"/>
      <c r="HBZ24" s="99"/>
      <c r="HCA24" s="99"/>
      <c r="HCB24" s="99"/>
      <c r="HCC24" s="99"/>
      <c r="HCD24" s="99"/>
      <c r="HCE24" s="99"/>
      <c r="HCF24" s="99"/>
      <c r="HCG24" s="99"/>
      <c r="HCH24" s="99"/>
      <c r="HCI24" s="99"/>
      <c r="HCJ24" s="99"/>
      <c r="HCK24" s="99"/>
      <c r="HCL24" s="99"/>
      <c r="HCM24" s="99"/>
      <c r="HCN24" s="99"/>
      <c r="HCO24" s="99"/>
      <c r="HCP24" s="99"/>
      <c r="HCQ24" s="99"/>
      <c r="HCR24" s="99"/>
      <c r="HCS24" s="99"/>
      <c r="HCT24" s="99"/>
      <c r="HCU24" s="99"/>
      <c r="HCV24" s="99"/>
      <c r="HCW24" s="99"/>
      <c r="HCX24" s="99"/>
      <c r="HCY24" s="99"/>
      <c r="HCZ24" s="99"/>
      <c r="HDA24" s="99"/>
      <c r="HDB24" s="99"/>
      <c r="HDC24" s="99"/>
      <c r="HDD24" s="99"/>
      <c r="HDE24" s="99"/>
      <c r="HDF24" s="99"/>
      <c r="HDG24" s="99"/>
      <c r="HDH24" s="99"/>
      <c r="HDI24" s="99"/>
      <c r="HDJ24" s="99"/>
      <c r="HDK24" s="99"/>
      <c r="HDL24" s="99"/>
      <c r="HDM24" s="99"/>
      <c r="HDN24" s="99"/>
      <c r="HDO24" s="99"/>
      <c r="HDP24" s="99"/>
      <c r="HDQ24" s="99"/>
      <c r="HDR24" s="99"/>
      <c r="HDS24" s="99"/>
      <c r="HDT24" s="99"/>
      <c r="HDU24" s="99"/>
      <c r="HDV24" s="99"/>
      <c r="HDW24" s="99"/>
      <c r="HDX24" s="99"/>
      <c r="HDY24" s="99"/>
      <c r="HDZ24" s="99"/>
      <c r="HEA24" s="99"/>
      <c r="HEB24" s="99"/>
      <c r="HEC24" s="99"/>
      <c r="HED24" s="99"/>
      <c r="HEE24" s="99"/>
      <c r="HEF24" s="99"/>
      <c r="HEG24" s="99"/>
      <c r="HEH24" s="99"/>
      <c r="HEI24" s="99"/>
      <c r="HEJ24" s="99"/>
      <c r="HEK24" s="99"/>
      <c r="HEL24" s="99"/>
      <c r="HEM24" s="99"/>
      <c r="HEN24" s="99"/>
      <c r="HEO24" s="99"/>
      <c r="HEP24" s="99"/>
      <c r="HEQ24" s="99"/>
      <c r="HER24" s="99"/>
      <c r="HES24" s="99"/>
      <c r="HET24" s="99"/>
      <c r="HEU24" s="99"/>
      <c r="HEV24" s="99"/>
      <c r="HEW24" s="99"/>
      <c r="HEX24" s="99"/>
      <c r="HEY24" s="99"/>
      <c r="HEZ24" s="99"/>
      <c r="HFA24" s="99"/>
      <c r="HFB24" s="99"/>
      <c r="HFC24" s="99"/>
      <c r="HFD24" s="99"/>
      <c r="HFE24" s="99"/>
      <c r="HFF24" s="99"/>
      <c r="HFG24" s="99"/>
      <c r="HFH24" s="99"/>
      <c r="HFI24" s="99"/>
      <c r="HFJ24" s="99"/>
      <c r="HFK24" s="99"/>
      <c r="HFL24" s="99"/>
      <c r="HFM24" s="99"/>
      <c r="HFN24" s="99"/>
      <c r="HFO24" s="99"/>
      <c r="HFP24" s="99"/>
      <c r="HFQ24" s="99"/>
      <c r="HFR24" s="99"/>
      <c r="HFS24" s="99"/>
      <c r="HFT24" s="99"/>
      <c r="HFU24" s="99"/>
      <c r="HFV24" s="99"/>
      <c r="HFW24" s="99"/>
      <c r="HFX24" s="99"/>
      <c r="HFY24" s="99"/>
      <c r="HFZ24" s="99"/>
      <c r="HGA24" s="99"/>
      <c r="HGB24" s="99"/>
      <c r="HGC24" s="99"/>
      <c r="HGD24" s="99"/>
      <c r="HGE24" s="99"/>
      <c r="HGF24" s="99"/>
      <c r="HGG24" s="99"/>
      <c r="HGH24" s="99"/>
      <c r="HGI24" s="99"/>
      <c r="HGJ24" s="99"/>
      <c r="HGK24" s="99"/>
      <c r="HGL24" s="99"/>
      <c r="HGM24" s="99"/>
      <c r="HGN24" s="99"/>
      <c r="HGO24" s="99"/>
      <c r="HGP24" s="99"/>
      <c r="HGQ24" s="99"/>
      <c r="HGR24" s="99"/>
      <c r="HGS24" s="99"/>
      <c r="HGT24" s="99"/>
      <c r="HGU24" s="99"/>
      <c r="HGV24" s="99"/>
      <c r="HGW24" s="99"/>
      <c r="HGX24" s="99"/>
      <c r="HGY24" s="99"/>
      <c r="HGZ24" s="99"/>
      <c r="HHA24" s="99"/>
      <c r="HHB24" s="99"/>
      <c r="HHC24" s="99"/>
      <c r="HHD24" s="99"/>
      <c r="HHE24" s="99"/>
      <c r="HHF24" s="99"/>
      <c r="HHG24" s="99"/>
      <c r="HHH24" s="99"/>
      <c r="HHI24" s="99"/>
      <c r="HHJ24" s="99"/>
      <c r="HHK24" s="99"/>
      <c r="HHL24" s="99"/>
      <c r="HHM24" s="99"/>
      <c r="HHN24" s="99"/>
      <c r="HHO24" s="99"/>
      <c r="HHP24" s="99"/>
      <c r="HHQ24" s="99"/>
      <c r="HHR24" s="99"/>
      <c r="HHS24" s="99"/>
      <c r="HHT24" s="99"/>
      <c r="HHU24" s="99"/>
      <c r="HHV24" s="99"/>
      <c r="HHW24" s="99"/>
      <c r="HHX24" s="99"/>
      <c r="HHY24" s="99"/>
      <c r="HHZ24" s="99"/>
      <c r="HIA24" s="99"/>
      <c r="HIB24" s="99"/>
      <c r="HIC24" s="99"/>
      <c r="HID24" s="99"/>
      <c r="HIE24" s="99"/>
      <c r="HIF24" s="99"/>
      <c r="HIG24" s="99"/>
      <c r="HIH24" s="99"/>
      <c r="HII24" s="99"/>
      <c r="HIJ24" s="99"/>
      <c r="HIK24" s="99"/>
      <c r="HIL24" s="99"/>
      <c r="HIM24" s="99"/>
      <c r="HIN24" s="99"/>
      <c r="HIO24" s="99"/>
      <c r="HIP24" s="99"/>
      <c r="HIQ24" s="99"/>
      <c r="HIR24" s="99"/>
      <c r="HIS24" s="99"/>
      <c r="HIT24" s="99"/>
      <c r="HIU24" s="99"/>
      <c r="HIV24" s="99"/>
      <c r="HIW24" s="99"/>
      <c r="HIX24" s="99"/>
      <c r="HIY24" s="99"/>
      <c r="HIZ24" s="99"/>
      <c r="HJA24" s="99"/>
      <c r="HJB24" s="99"/>
      <c r="HJC24" s="99"/>
      <c r="HJD24" s="99"/>
      <c r="HJE24" s="99"/>
      <c r="HJF24" s="99"/>
      <c r="HJG24" s="99"/>
      <c r="HJH24" s="99"/>
      <c r="HJI24" s="99"/>
      <c r="HJJ24" s="99"/>
      <c r="HJK24" s="99"/>
      <c r="HJL24" s="99"/>
      <c r="HJM24" s="99"/>
      <c r="HJN24" s="99"/>
      <c r="HJO24" s="99"/>
      <c r="HJP24" s="99"/>
      <c r="HJQ24" s="99"/>
      <c r="HJR24" s="99"/>
      <c r="HJS24" s="99"/>
      <c r="HJT24" s="99"/>
      <c r="HJU24" s="99"/>
      <c r="HJV24" s="99"/>
      <c r="HJW24" s="99"/>
      <c r="HJX24" s="99"/>
      <c r="HJY24" s="99"/>
      <c r="HJZ24" s="99"/>
      <c r="HKA24" s="99"/>
      <c r="HKB24" s="99"/>
      <c r="HKC24" s="99"/>
      <c r="HKD24" s="99"/>
      <c r="HKE24" s="99"/>
      <c r="HKF24" s="99"/>
      <c r="HKG24" s="99"/>
      <c r="HKH24" s="99"/>
      <c r="HKI24" s="99"/>
      <c r="HKJ24" s="99"/>
      <c r="HKK24" s="99"/>
      <c r="HKL24" s="99"/>
      <c r="HKM24" s="99"/>
      <c r="HKN24" s="99"/>
      <c r="HKO24" s="99"/>
      <c r="HKP24" s="99"/>
      <c r="HKQ24" s="99"/>
      <c r="HKR24" s="99"/>
      <c r="HKS24" s="99"/>
      <c r="HKT24" s="99"/>
      <c r="HKU24" s="99"/>
      <c r="HKV24" s="99"/>
      <c r="HKW24" s="99"/>
      <c r="HKX24" s="99"/>
      <c r="HKY24" s="99"/>
      <c r="HKZ24" s="99"/>
      <c r="HLA24" s="99"/>
      <c r="HLB24" s="99"/>
      <c r="HLC24" s="99"/>
      <c r="HLD24" s="99"/>
      <c r="HLE24" s="99"/>
      <c r="HLF24" s="99"/>
      <c r="HLG24" s="99"/>
      <c r="HLH24" s="99"/>
      <c r="HLI24" s="99"/>
      <c r="HLJ24" s="99"/>
      <c r="HLK24" s="99"/>
      <c r="HLL24" s="99"/>
      <c r="HLM24" s="99"/>
      <c r="HLN24" s="99"/>
      <c r="HLO24" s="99"/>
      <c r="HLP24" s="99"/>
      <c r="HLQ24" s="99"/>
      <c r="HLR24" s="99"/>
      <c r="HLS24" s="99"/>
      <c r="HLT24" s="99"/>
      <c r="HLU24" s="99"/>
      <c r="HLV24" s="99"/>
      <c r="HLW24" s="99"/>
      <c r="HLX24" s="99"/>
      <c r="HLY24" s="99"/>
      <c r="HLZ24" s="99"/>
      <c r="HMA24" s="99"/>
      <c r="HMB24" s="99"/>
      <c r="HMC24" s="99"/>
      <c r="HMD24" s="99"/>
      <c r="HME24" s="99"/>
      <c r="HMF24" s="99"/>
      <c r="HMG24" s="99"/>
      <c r="HMH24" s="99"/>
      <c r="HMI24" s="99"/>
      <c r="HMJ24" s="99"/>
      <c r="HMK24" s="99"/>
      <c r="HML24" s="99"/>
      <c r="HMM24" s="99"/>
      <c r="HMN24" s="99"/>
      <c r="HMO24" s="99"/>
      <c r="HMP24" s="99"/>
      <c r="HMQ24" s="99"/>
      <c r="HMR24" s="99"/>
      <c r="HMS24" s="99"/>
      <c r="HMT24" s="99"/>
      <c r="HMU24" s="99"/>
      <c r="HMV24" s="99"/>
      <c r="HMW24" s="99"/>
      <c r="HMX24" s="99"/>
      <c r="HMY24" s="99"/>
      <c r="HMZ24" s="99"/>
      <c r="HNA24" s="99"/>
      <c r="HNB24" s="99"/>
      <c r="HNC24" s="99"/>
      <c r="HND24" s="99"/>
      <c r="HNE24" s="99"/>
      <c r="HNF24" s="99"/>
      <c r="HNG24" s="99"/>
      <c r="HNH24" s="99"/>
      <c r="HNI24" s="99"/>
      <c r="HNJ24" s="99"/>
      <c r="HNK24" s="99"/>
      <c r="HNL24" s="99"/>
      <c r="HNM24" s="99"/>
      <c r="HNN24" s="99"/>
      <c r="HNO24" s="99"/>
      <c r="HNP24" s="99"/>
      <c r="HNQ24" s="99"/>
      <c r="HNR24" s="99"/>
      <c r="HNS24" s="99"/>
      <c r="HNT24" s="99"/>
      <c r="HNU24" s="99"/>
      <c r="HNV24" s="99"/>
      <c r="HNW24" s="99"/>
      <c r="HNX24" s="99"/>
      <c r="HNY24" s="99"/>
      <c r="HNZ24" s="99"/>
      <c r="HOA24" s="99"/>
      <c r="HOB24" s="99"/>
      <c r="HOC24" s="99"/>
      <c r="HOD24" s="99"/>
      <c r="HOE24" s="99"/>
      <c r="HOF24" s="99"/>
      <c r="HOG24" s="99"/>
      <c r="HOH24" s="99"/>
      <c r="HOI24" s="99"/>
      <c r="HOJ24" s="99"/>
      <c r="HOK24" s="99"/>
      <c r="HOL24" s="99"/>
      <c r="HOM24" s="99"/>
      <c r="HON24" s="99"/>
      <c r="HOO24" s="99"/>
      <c r="HOP24" s="99"/>
      <c r="HOQ24" s="99"/>
      <c r="HOR24" s="99"/>
      <c r="HOS24" s="99"/>
      <c r="HOT24" s="99"/>
      <c r="HOU24" s="99"/>
      <c r="HOV24" s="99"/>
      <c r="HOW24" s="99"/>
      <c r="HOX24" s="99"/>
      <c r="HOY24" s="99"/>
      <c r="HOZ24" s="99"/>
      <c r="HPA24" s="99"/>
      <c r="HPB24" s="99"/>
      <c r="HPC24" s="99"/>
      <c r="HPD24" s="99"/>
      <c r="HPE24" s="99"/>
      <c r="HPF24" s="99"/>
      <c r="HPG24" s="99"/>
      <c r="HPH24" s="99"/>
      <c r="HPI24" s="99"/>
      <c r="HPJ24" s="99"/>
      <c r="HPK24" s="99"/>
      <c r="HPL24" s="99"/>
      <c r="HPM24" s="99"/>
      <c r="HPN24" s="99"/>
      <c r="HPO24" s="99"/>
      <c r="HPP24" s="99"/>
      <c r="HPQ24" s="99"/>
      <c r="HPR24" s="99"/>
      <c r="HPS24" s="99"/>
      <c r="HPT24" s="99"/>
      <c r="HPU24" s="99"/>
      <c r="HPV24" s="99"/>
      <c r="HPW24" s="99"/>
      <c r="HPX24" s="99"/>
      <c r="HPY24" s="99"/>
      <c r="HPZ24" s="99"/>
      <c r="HQA24" s="99"/>
      <c r="HQB24" s="99"/>
      <c r="HQC24" s="99"/>
      <c r="HQD24" s="99"/>
      <c r="HQE24" s="99"/>
      <c r="HQF24" s="99"/>
      <c r="HQG24" s="99"/>
      <c r="HQH24" s="99"/>
      <c r="HQI24" s="99"/>
      <c r="HQJ24" s="99"/>
      <c r="HQK24" s="99"/>
      <c r="HQL24" s="99"/>
      <c r="HQM24" s="99"/>
      <c r="HQN24" s="99"/>
      <c r="HQO24" s="99"/>
      <c r="HQP24" s="99"/>
      <c r="HQQ24" s="99"/>
      <c r="HQR24" s="99"/>
      <c r="HQS24" s="99"/>
      <c r="HQT24" s="99"/>
      <c r="HQU24" s="99"/>
      <c r="HQV24" s="99"/>
      <c r="HQW24" s="99"/>
      <c r="HQX24" s="99"/>
      <c r="HQY24" s="99"/>
      <c r="HQZ24" s="99"/>
      <c r="HRA24" s="99"/>
      <c r="HRB24" s="99"/>
      <c r="HRC24" s="99"/>
      <c r="HRD24" s="99"/>
      <c r="HRE24" s="99"/>
      <c r="HRF24" s="99"/>
      <c r="HRG24" s="99"/>
      <c r="HRH24" s="99"/>
      <c r="HRI24" s="99"/>
      <c r="HRJ24" s="99"/>
      <c r="HRK24" s="99"/>
      <c r="HRL24" s="99"/>
      <c r="HRM24" s="99"/>
      <c r="HRN24" s="99"/>
      <c r="HRO24" s="99"/>
      <c r="HRP24" s="99"/>
      <c r="HRQ24" s="99"/>
      <c r="HRR24" s="99"/>
      <c r="HRS24" s="99"/>
      <c r="HRT24" s="99"/>
      <c r="HRU24" s="99"/>
      <c r="HRV24" s="99"/>
      <c r="HRW24" s="99"/>
      <c r="HRX24" s="99"/>
      <c r="HRY24" s="99"/>
      <c r="HRZ24" s="99"/>
      <c r="HSA24" s="99"/>
      <c r="HSB24" s="99"/>
      <c r="HSC24" s="99"/>
      <c r="HSD24" s="99"/>
      <c r="HSE24" s="99"/>
      <c r="HSF24" s="99"/>
      <c r="HSG24" s="99"/>
      <c r="HSH24" s="99"/>
      <c r="HSI24" s="99"/>
      <c r="HSJ24" s="99"/>
      <c r="HSK24" s="99"/>
      <c r="HSL24" s="99"/>
      <c r="HSM24" s="99"/>
      <c r="HSN24" s="99"/>
      <c r="HSO24" s="99"/>
      <c r="HSP24" s="99"/>
      <c r="HSQ24" s="99"/>
      <c r="HSR24" s="99"/>
      <c r="HSS24" s="99"/>
      <c r="HST24" s="99"/>
      <c r="HSU24" s="99"/>
      <c r="HSV24" s="99"/>
      <c r="HSW24" s="99"/>
      <c r="HSX24" s="99"/>
      <c r="HSY24" s="99"/>
      <c r="HSZ24" s="99"/>
      <c r="HTA24" s="99"/>
      <c r="HTB24" s="99"/>
      <c r="HTC24" s="99"/>
      <c r="HTD24" s="99"/>
      <c r="HTE24" s="99"/>
      <c r="HTF24" s="99"/>
      <c r="HTG24" s="99"/>
      <c r="HTH24" s="99"/>
      <c r="HTI24" s="99"/>
      <c r="HTJ24" s="99"/>
      <c r="HTK24" s="99"/>
      <c r="HTL24" s="99"/>
      <c r="HTM24" s="99"/>
      <c r="HTN24" s="99"/>
      <c r="HTO24" s="99"/>
      <c r="HTP24" s="99"/>
      <c r="HTQ24" s="99"/>
      <c r="HTR24" s="99"/>
      <c r="HTS24" s="99"/>
      <c r="HTT24" s="99"/>
      <c r="HTU24" s="99"/>
      <c r="HTV24" s="99"/>
      <c r="HTW24" s="99"/>
      <c r="HTX24" s="99"/>
      <c r="HTY24" s="99"/>
      <c r="HTZ24" s="99"/>
      <c r="HUA24" s="99"/>
      <c r="HUB24" s="99"/>
      <c r="HUC24" s="99"/>
      <c r="HUD24" s="99"/>
      <c r="HUE24" s="99"/>
      <c r="HUF24" s="99"/>
      <c r="HUG24" s="99"/>
      <c r="HUH24" s="99"/>
      <c r="HUI24" s="99"/>
      <c r="HUJ24" s="99"/>
      <c r="HUK24" s="99"/>
      <c r="HUL24" s="99"/>
      <c r="HUM24" s="99"/>
      <c r="HUN24" s="99"/>
      <c r="HUO24" s="99"/>
      <c r="HUP24" s="99"/>
      <c r="HUQ24" s="99"/>
      <c r="HUR24" s="99"/>
      <c r="HUS24" s="99"/>
      <c r="HUT24" s="99"/>
      <c r="HUU24" s="99"/>
      <c r="HUV24" s="99"/>
      <c r="HUW24" s="99"/>
      <c r="HUX24" s="99"/>
      <c r="HUY24" s="99"/>
      <c r="HUZ24" s="99"/>
      <c r="HVA24" s="99"/>
      <c r="HVB24" s="99"/>
      <c r="HVC24" s="99"/>
      <c r="HVD24" s="99"/>
      <c r="HVE24" s="99"/>
      <c r="HVF24" s="99"/>
      <c r="HVG24" s="99"/>
      <c r="HVH24" s="99"/>
      <c r="HVI24" s="99"/>
      <c r="HVJ24" s="99"/>
      <c r="HVK24" s="99"/>
      <c r="HVL24" s="99"/>
      <c r="HVM24" s="99"/>
      <c r="HVN24" s="99"/>
      <c r="HVO24" s="99"/>
      <c r="HVP24" s="99"/>
      <c r="HVQ24" s="99"/>
      <c r="HVR24" s="99"/>
      <c r="HVS24" s="99"/>
      <c r="HVT24" s="99"/>
      <c r="HVU24" s="99"/>
      <c r="HVV24" s="99"/>
      <c r="HVW24" s="99"/>
      <c r="HVX24" s="99"/>
      <c r="HVY24" s="99"/>
      <c r="HVZ24" s="99"/>
      <c r="HWA24" s="99"/>
      <c r="HWB24" s="99"/>
      <c r="HWC24" s="99"/>
      <c r="HWD24" s="99"/>
      <c r="HWE24" s="99"/>
      <c r="HWF24" s="99"/>
      <c r="HWG24" s="99"/>
      <c r="HWH24" s="99"/>
      <c r="HWI24" s="99"/>
      <c r="HWJ24" s="99"/>
      <c r="HWK24" s="99"/>
      <c r="HWL24" s="99"/>
      <c r="HWM24" s="99"/>
      <c r="HWN24" s="99"/>
      <c r="HWO24" s="99"/>
      <c r="HWP24" s="99"/>
      <c r="HWQ24" s="99"/>
      <c r="HWR24" s="99"/>
      <c r="HWS24" s="99"/>
      <c r="HWT24" s="99"/>
      <c r="HWU24" s="99"/>
      <c r="HWV24" s="99"/>
      <c r="HWW24" s="99"/>
      <c r="HWX24" s="99"/>
      <c r="HWY24" s="99"/>
      <c r="HWZ24" s="99"/>
      <c r="HXA24" s="99"/>
      <c r="HXB24" s="99"/>
      <c r="HXC24" s="99"/>
      <c r="HXD24" s="99"/>
      <c r="HXE24" s="99"/>
      <c r="HXF24" s="99"/>
      <c r="HXG24" s="99"/>
      <c r="HXH24" s="99"/>
      <c r="HXI24" s="99"/>
      <c r="HXJ24" s="99"/>
      <c r="HXK24" s="99"/>
      <c r="HXL24" s="99"/>
      <c r="HXM24" s="99"/>
      <c r="HXN24" s="99"/>
      <c r="HXO24" s="99"/>
      <c r="HXP24" s="99"/>
      <c r="HXQ24" s="99"/>
      <c r="HXR24" s="99"/>
      <c r="HXS24" s="99"/>
      <c r="HXT24" s="99"/>
      <c r="HXU24" s="99"/>
      <c r="HXV24" s="99"/>
      <c r="HXW24" s="99"/>
      <c r="HXX24" s="99"/>
      <c r="HXY24" s="99"/>
      <c r="HXZ24" s="99"/>
      <c r="HYA24" s="99"/>
      <c r="HYB24" s="99"/>
      <c r="HYC24" s="99"/>
      <c r="HYD24" s="99"/>
      <c r="HYE24" s="99"/>
      <c r="HYF24" s="99"/>
      <c r="HYG24" s="99"/>
      <c r="HYH24" s="99"/>
      <c r="HYI24" s="99"/>
      <c r="HYJ24" s="99"/>
      <c r="HYK24" s="99"/>
      <c r="HYL24" s="99"/>
      <c r="HYM24" s="99"/>
      <c r="HYN24" s="99"/>
      <c r="HYO24" s="99"/>
      <c r="HYP24" s="99"/>
      <c r="HYQ24" s="99"/>
      <c r="HYR24" s="99"/>
      <c r="HYS24" s="99"/>
      <c r="HYT24" s="99"/>
      <c r="HYU24" s="99"/>
      <c r="HYV24" s="99"/>
      <c r="HYW24" s="99"/>
      <c r="HYX24" s="99"/>
      <c r="HYY24" s="99"/>
      <c r="HYZ24" s="99"/>
      <c r="HZA24" s="99"/>
      <c r="HZB24" s="99"/>
      <c r="HZC24" s="99"/>
      <c r="HZD24" s="99"/>
      <c r="HZE24" s="99"/>
      <c r="HZF24" s="99"/>
      <c r="HZG24" s="99"/>
      <c r="HZH24" s="99"/>
      <c r="HZI24" s="99"/>
      <c r="HZJ24" s="99"/>
      <c r="HZK24" s="99"/>
      <c r="HZL24" s="99"/>
      <c r="HZM24" s="99"/>
      <c r="HZN24" s="99"/>
      <c r="HZO24" s="99"/>
      <c r="HZP24" s="99"/>
      <c r="HZQ24" s="99"/>
      <c r="HZR24" s="99"/>
      <c r="HZS24" s="99"/>
      <c r="HZT24" s="99"/>
      <c r="HZU24" s="99"/>
      <c r="HZV24" s="99"/>
      <c r="HZW24" s="99"/>
      <c r="HZX24" s="99"/>
      <c r="HZY24" s="99"/>
      <c r="HZZ24" s="99"/>
      <c r="IAA24" s="99"/>
      <c r="IAB24" s="99"/>
      <c r="IAC24" s="99"/>
      <c r="IAD24" s="99"/>
      <c r="IAE24" s="99"/>
      <c r="IAF24" s="99"/>
      <c r="IAG24" s="99"/>
      <c r="IAH24" s="99"/>
      <c r="IAI24" s="99"/>
      <c r="IAJ24" s="99"/>
      <c r="IAK24" s="99"/>
      <c r="IAL24" s="99"/>
      <c r="IAM24" s="99"/>
      <c r="IAN24" s="99"/>
      <c r="IAO24" s="99"/>
      <c r="IAP24" s="99"/>
      <c r="IAQ24" s="99"/>
      <c r="IAR24" s="99"/>
      <c r="IAS24" s="99"/>
      <c r="IAT24" s="99"/>
      <c r="IAU24" s="99"/>
      <c r="IAV24" s="99"/>
      <c r="IAW24" s="99"/>
      <c r="IAX24" s="99"/>
      <c r="IAY24" s="99"/>
      <c r="IAZ24" s="99"/>
      <c r="IBA24" s="99"/>
      <c r="IBB24" s="99"/>
      <c r="IBC24" s="99"/>
      <c r="IBD24" s="99"/>
      <c r="IBE24" s="99"/>
      <c r="IBF24" s="99"/>
      <c r="IBG24" s="99"/>
      <c r="IBH24" s="99"/>
      <c r="IBI24" s="99"/>
      <c r="IBJ24" s="99"/>
      <c r="IBK24" s="99"/>
      <c r="IBL24" s="99"/>
      <c r="IBM24" s="99"/>
      <c r="IBN24" s="99"/>
      <c r="IBO24" s="99"/>
      <c r="IBP24" s="99"/>
      <c r="IBQ24" s="99"/>
      <c r="IBR24" s="99"/>
      <c r="IBS24" s="99"/>
      <c r="IBT24" s="99"/>
      <c r="IBU24" s="99"/>
      <c r="IBV24" s="99"/>
      <c r="IBW24" s="99"/>
      <c r="IBX24" s="99"/>
      <c r="IBY24" s="99"/>
      <c r="IBZ24" s="99"/>
      <c r="ICA24" s="99"/>
      <c r="ICB24" s="99"/>
      <c r="ICC24" s="99"/>
      <c r="ICD24" s="99"/>
      <c r="ICE24" s="99"/>
      <c r="ICF24" s="99"/>
      <c r="ICG24" s="99"/>
      <c r="ICH24" s="99"/>
      <c r="ICI24" s="99"/>
      <c r="ICJ24" s="99"/>
      <c r="ICK24" s="99"/>
      <c r="ICL24" s="99"/>
      <c r="ICM24" s="99"/>
      <c r="ICN24" s="99"/>
      <c r="ICO24" s="99"/>
      <c r="ICP24" s="99"/>
      <c r="ICQ24" s="99"/>
      <c r="ICR24" s="99"/>
      <c r="ICS24" s="99"/>
      <c r="ICT24" s="99"/>
      <c r="ICU24" s="99"/>
      <c r="ICV24" s="99"/>
      <c r="ICW24" s="99"/>
      <c r="ICX24" s="99"/>
      <c r="ICY24" s="99"/>
      <c r="ICZ24" s="99"/>
      <c r="IDA24" s="99"/>
      <c r="IDB24" s="99"/>
      <c r="IDC24" s="99"/>
      <c r="IDD24" s="99"/>
      <c r="IDE24" s="99"/>
      <c r="IDF24" s="99"/>
      <c r="IDG24" s="99"/>
      <c r="IDH24" s="99"/>
      <c r="IDI24" s="99"/>
      <c r="IDJ24" s="99"/>
      <c r="IDK24" s="99"/>
      <c r="IDL24" s="99"/>
      <c r="IDM24" s="99"/>
      <c r="IDN24" s="99"/>
      <c r="IDO24" s="99"/>
      <c r="IDP24" s="99"/>
      <c r="IDQ24" s="99"/>
      <c r="IDR24" s="99"/>
      <c r="IDS24" s="99"/>
      <c r="IDT24" s="99"/>
      <c r="IDU24" s="99"/>
      <c r="IDV24" s="99"/>
      <c r="IDW24" s="99"/>
      <c r="IDX24" s="99"/>
      <c r="IDY24" s="99"/>
      <c r="IDZ24" s="99"/>
      <c r="IEA24" s="99"/>
      <c r="IEB24" s="99"/>
      <c r="IEC24" s="99"/>
      <c r="IED24" s="99"/>
      <c r="IEE24" s="99"/>
      <c r="IEF24" s="99"/>
      <c r="IEG24" s="99"/>
      <c r="IEH24" s="99"/>
      <c r="IEI24" s="99"/>
      <c r="IEJ24" s="99"/>
      <c r="IEK24" s="99"/>
      <c r="IEL24" s="99"/>
      <c r="IEM24" s="99"/>
      <c r="IEN24" s="99"/>
      <c r="IEO24" s="99"/>
      <c r="IEP24" s="99"/>
      <c r="IEQ24" s="99"/>
      <c r="IER24" s="99"/>
      <c r="IES24" s="99"/>
      <c r="IET24" s="99"/>
      <c r="IEU24" s="99"/>
      <c r="IEV24" s="99"/>
      <c r="IEW24" s="99"/>
      <c r="IEX24" s="99"/>
      <c r="IEY24" s="99"/>
      <c r="IEZ24" s="99"/>
      <c r="IFA24" s="99"/>
      <c r="IFB24" s="99"/>
      <c r="IFC24" s="99"/>
      <c r="IFD24" s="99"/>
      <c r="IFE24" s="99"/>
      <c r="IFF24" s="99"/>
      <c r="IFG24" s="99"/>
      <c r="IFH24" s="99"/>
      <c r="IFI24" s="99"/>
      <c r="IFJ24" s="99"/>
      <c r="IFK24" s="99"/>
      <c r="IFL24" s="99"/>
      <c r="IFM24" s="99"/>
      <c r="IFN24" s="99"/>
      <c r="IFO24" s="99"/>
      <c r="IFP24" s="99"/>
      <c r="IFQ24" s="99"/>
      <c r="IFR24" s="99"/>
      <c r="IFS24" s="99"/>
      <c r="IFT24" s="99"/>
      <c r="IFU24" s="99"/>
      <c r="IFV24" s="99"/>
      <c r="IFW24" s="99"/>
      <c r="IFX24" s="99"/>
      <c r="IFY24" s="99"/>
      <c r="IFZ24" s="99"/>
      <c r="IGA24" s="99"/>
      <c r="IGB24" s="99"/>
      <c r="IGC24" s="99"/>
      <c r="IGD24" s="99"/>
      <c r="IGE24" s="99"/>
      <c r="IGF24" s="99"/>
      <c r="IGG24" s="99"/>
      <c r="IGH24" s="99"/>
      <c r="IGI24" s="99"/>
      <c r="IGJ24" s="99"/>
      <c r="IGK24" s="99"/>
      <c r="IGL24" s="99"/>
      <c r="IGM24" s="99"/>
      <c r="IGN24" s="99"/>
      <c r="IGO24" s="99"/>
      <c r="IGP24" s="99"/>
      <c r="IGQ24" s="99"/>
      <c r="IGR24" s="99"/>
      <c r="IGS24" s="99"/>
      <c r="IGT24" s="99"/>
      <c r="IGU24" s="99"/>
      <c r="IGV24" s="99"/>
      <c r="IGW24" s="99"/>
      <c r="IGX24" s="99"/>
      <c r="IGY24" s="99"/>
      <c r="IGZ24" s="99"/>
      <c r="IHA24" s="99"/>
      <c r="IHB24" s="99"/>
      <c r="IHC24" s="99"/>
      <c r="IHD24" s="99"/>
      <c r="IHE24" s="99"/>
      <c r="IHF24" s="99"/>
      <c r="IHG24" s="99"/>
      <c r="IHH24" s="99"/>
      <c r="IHI24" s="99"/>
      <c r="IHJ24" s="99"/>
      <c r="IHK24" s="99"/>
      <c r="IHL24" s="99"/>
      <c r="IHM24" s="99"/>
      <c r="IHN24" s="99"/>
      <c r="IHO24" s="99"/>
      <c r="IHP24" s="99"/>
      <c r="IHQ24" s="99"/>
      <c r="IHR24" s="99"/>
      <c r="IHS24" s="99"/>
      <c r="IHT24" s="99"/>
      <c r="IHU24" s="99"/>
      <c r="IHV24" s="99"/>
      <c r="IHW24" s="99"/>
      <c r="IHX24" s="99"/>
      <c r="IHY24" s="99"/>
      <c r="IHZ24" s="99"/>
      <c r="IIA24" s="99"/>
      <c r="IIB24" s="99"/>
      <c r="IIC24" s="99"/>
      <c r="IID24" s="99"/>
      <c r="IIE24" s="99"/>
      <c r="IIF24" s="99"/>
      <c r="IIG24" s="99"/>
      <c r="IIH24" s="99"/>
      <c r="III24" s="99"/>
      <c r="IIJ24" s="99"/>
      <c r="IIK24" s="99"/>
      <c r="IIL24" s="99"/>
      <c r="IIM24" s="99"/>
      <c r="IIN24" s="99"/>
      <c r="IIO24" s="99"/>
      <c r="IIP24" s="99"/>
      <c r="IIQ24" s="99"/>
      <c r="IIR24" s="99"/>
      <c r="IIS24" s="99"/>
      <c r="IIT24" s="99"/>
      <c r="IIU24" s="99"/>
      <c r="IIV24" s="99"/>
      <c r="IIW24" s="99"/>
      <c r="IIX24" s="99"/>
      <c r="IIY24" s="99"/>
      <c r="IIZ24" s="99"/>
      <c r="IJA24" s="99"/>
      <c r="IJB24" s="99"/>
      <c r="IJC24" s="99"/>
      <c r="IJD24" s="99"/>
      <c r="IJE24" s="99"/>
      <c r="IJF24" s="99"/>
      <c r="IJG24" s="99"/>
      <c r="IJH24" s="99"/>
      <c r="IJI24" s="99"/>
      <c r="IJJ24" s="99"/>
      <c r="IJK24" s="99"/>
      <c r="IJL24" s="99"/>
      <c r="IJM24" s="99"/>
      <c r="IJN24" s="99"/>
      <c r="IJO24" s="99"/>
      <c r="IJP24" s="99"/>
      <c r="IJQ24" s="99"/>
      <c r="IJR24" s="99"/>
      <c r="IJS24" s="99"/>
      <c r="IJT24" s="99"/>
      <c r="IJU24" s="99"/>
      <c r="IJV24" s="99"/>
      <c r="IJW24" s="99"/>
      <c r="IJX24" s="99"/>
      <c r="IJY24" s="99"/>
      <c r="IJZ24" s="99"/>
      <c r="IKA24" s="99"/>
      <c r="IKB24" s="99"/>
      <c r="IKC24" s="99"/>
      <c r="IKD24" s="99"/>
      <c r="IKE24" s="99"/>
      <c r="IKF24" s="99"/>
      <c r="IKG24" s="99"/>
      <c r="IKH24" s="99"/>
      <c r="IKI24" s="99"/>
      <c r="IKJ24" s="99"/>
      <c r="IKK24" s="99"/>
      <c r="IKL24" s="99"/>
      <c r="IKM24" s="99"/>
      <c r="IKN24" s="99"/>
      <c r="IKO24" s="99"/>
      <c r="IKP24" s="99"/>
      <c r="IKQ24" s="99"/>
      <c r="IKR24" s="99"/>
      <c r="IKS24" s="99"/>
      <c r="IKT24" s="99"/>
      <c r="IKU24" s="99"/>
      <c r="IKV24" s="99"/>
      <c r="IKW24" s="99"/>
      <c r="IKX24" s="99"/>
      <c r="IKY24" s="99"/>
      <c r="IKZ24" s="99"/>
      <c r="ILA24" s="99"/>
      <c r="ILB24" s="99"/>
      <c r="ILC24" s="99"/>
      <c r="ILD24" s="99"/>
      <c r="ILE24" s="99"/>
      <c r="ILF24" s="99"/>
      <c r="ILG24" s="99"/>
      <c r="ILH24" s="99"/>
      <c r="ILI24" s="99"/>
      <c r="ILJ24" s="99"/>
      <c r="ILK24" s="99"/>
      <c r="ILL24" s="99"/>
      <c r="ILM24" s="99"/>
      <c r="ILN24" s="99"/>
      <c r="ILO24" s="99"/>
      <c r="ILP24" s="99"/>
      <c r="ILQ24" s="99"/>
      <c r="ILR24" s="99"/>
      <c r="ILS24" s="99"/>
      <c r="ILT24" s="99"/>
      <c r="ILU24" s="99"/>
      <c r="ILV24" s="99"/>
      <c r="ILW24" s="99"/>
      <c r="ILX24" s="99"/>
      <c r="ILY24" s="99"/>
      <c r="ILZ24" s="99"/>
      <c r="IMA24" s="99"/>
      <c r="IMB24" s="99"/>
      <c r="IMC24" s="99"/>
      <c r="IMD24" s="99"/>
      <c r="IME24" s="99"/>
      <c r="IMF24" s="99"/>
      <c r="IMG24" s="99"/>
      <c r="IMH24" s="99"/>
      <c r="IMI24" s="99"/>
      <c r="IMJ24" s="99"/>
      <c r="IMK24" s="99"/>
      <c r="IML24" s="99"/>
      <c r="IMM24" s="99"/>
      <c r="IMN24" s="99"/>
      <c r="IMO24" s="99"/>
      <c r="IMP24" s="99"/>
      <c r="IMQ24" s="99"/>
      <c r="IMR24" s="99"/>
      <c r="IMS24" s="99"/>
      <c r="IMT24" s="99"/>
      <c r="IMU24" s="99"/>
      <c r="IMV24" s="99"/>
      <c r="IMW24" s="99"/>
      <c r="IMX24" s="99"/>
      <c r="IMY24" s="99"/>
      <c r="IMZ24" s="99"/>
      <c r="INA24" s="99"/>
      <c r="INB24" s="99"/>
      <c r="INC24" s="99"/>
      <c r="IND24" s="99"/>
      <c r="INE24" s="99"/>
      <c r="INF24" s="99"/>
      <c r="ING24" s="99"/>
      <c r="INH24" s="99"/>
      <c r="INI24" s="99"/>
      <c r="INJ24" s="99"/>
      <c r="INK24" s="99"/>
      <c r="INL24" s="99"/>
      <c r="INM24" s="99"/>
      <c r="INN24" s="99"/>
      <c r="INO24" s="99"/>
      <c r="INP24" s="99"/>
      <c r="INQ24" s="99"/>
      <c r="INR24" s="99"/>
      <c r="INS24" s="99"/>
      <c r="INT24" s="99"/>
      <c r="INU24" s="99"/>
      <c r="INV24" s="99"/>
      <c r="INW24" s="99"/>
      <c r="INX24" s="99"/>
      <c r="INY24" s="99"/>
      <c r="INZ24" s="99"/>
      <c r="IOA24" s="99"/>
      <c r="IOB24" s="99"/>
      <c r="IOC24" s="99"/>
      <c r="IOD24" s="99"/>
      <c r="IOE24" s="99"/>
      <c r="IOF24" s="99"/>
      <c r="IOG24" s="99"/>
      <c r="IOH24" s="99"/>
      <c r="IOI24" s="99"/>
      <c r="IOJ24" s="99"/>
      <c r="IOK24" s="99"/>
      <c r="IOL24" s="99"/>
      <c r="IOM24" s="99"/>
      <c r="ION24" s="99"/>
      <c r="IOO24" s="99"/>
      <c r="IOP24" s="99"/>
      <c r="IOQ24" s="99"/>
      <c r="IOR24" s="99"/>
      <c r="IOS24" s="99"/>
      <c r="IOT24" s="99"/>
      <c r="IOU24" s="99"/>
      <c r="IOV24" s="99"/>
      <c r="IOW24" s="99"/>
      <c r="IOX24" s="99"/>
      <c r="IOY24" s="99"/>
      <c r="IOZ24" s="99"/>
      <c r="IPA24" s="99"/>
      <c r="IPB24" s="99"/>
      <c r="IPC24" s="99"/>
      <c r="IPD24" s="99"/>
      <c r="IPE24" s="99"/>
      <c r="IPF24" s="99"/>
      <c r="IPG24" s="99"/>
      <c r="IPH24" s="99"/>
      <c r="IPI24" s="99"/>
      <c r="IPJ24" s="99"/>
      <c r="IPK24" s="99"/>
      <c r="IPL24" s="99"/>
      <c r="IPM24" s="99"/>
      <c r="IPN24" s="99"/>
      <c r="IPO24" s="99"/>
      <c r="IPP24" s="99"/>
      <c r="IPQ24" s="99"/>
      <c r="IPR24" s="99"/>
      <c r="IPS24" s="99"/>
      <c r="IPT24" s="99"/>
      <c r="IPU24" s="99"/>
      <c r="IPV24" s="99"/>
      <c r="IPW24" s="99"/>
      <c r="IPX24" s="99"/>
      <c r="IPY24" s="99"/>
      <c r="IPZ24" s="99"/>
      <c r="IQA24" s="99"/>
      <c r="IQB24" s="99"/>
      <c r="IQC24" s="99"/>
      <c r="IQD24" s="99"/>
      <c r="IQE24" s="99"/>
      <c r="IQF24" s="99"/>
      <c r="IQG24" s="99"/>
      <c r="IQH24" s="99"/>
      <c r="IQI24" s="99"/>
      <c r="IQJ24" s="99"/>
      <c r="IQK24" s="99"/>
      <c r="IQL24" s="99"/>
      <c r="IQM24" s="99"/>
      <c r="IQN24" s="99"/>
      <c r="IQO24" s="99"/>
      <c r="IQP24" s="99"/>
      <c r="IQQ24" s="99"/>
      <c r="IQR24" s="99"/>
      <c r="IQS24" s="99"/>
      <c r="IQT24" s="99"/>
      <c r="IQU24" s="99"/>
      <c r="IQV24" s="99"/>
      <c r="IQW24" s="99"/>
      <c r="IQX24" s="99"/>
      <c r="IQY24" s="99"/>
      <c r="IQZ24" s="99"/>
      <c r="IRA24" s="99"/>
      <c r="IRB24" s="99"/>
      <c r="IRC24" s="99"/>
      <c r="IRD24" s="99"/>
      <c r="IRE24" s="99"/>
      <c r="IRF24" s="99"/>
      <c r="IRG24" s="99"/>
      <c r="IRH24" s="99"/>
      <c r="IRI24" s="99"/>
      <c r="IRJ24" s="99"/>
      <c r="IRK24" s="99"/>
      <c r="IRL24" s="99"/>
      <c r="IRM24" s="99"/>
      <c r="IRN24" s="99"/>
      <c r="IRO24" s="99"/>
      <c r="IRP24" s="99"/>
      <c r="IRQ24" s="99"/>
      <c r="IRR24" s="99"/>
      <c r="IRS24" s="99"/>
      <c r="IRT24" s="99"/>
      <c r="IRU24" s="99"/>
      <c r="IRV24" s="99"/>
      <c r="IRW24" s="99"/>
      <c r="IRX24" s="99"/>
      <c r="IRY24" s="99"/>
      <c r="IRZ24" s="99"/>
      <c r="ISA24" s="99"/>
      <c r="ISB24" s="99"/>
      <c r="ISC24" s="99"/>
      <c r="ISD24" s="99"/>
      <c r="ISE24" s="99"/>
      <c r="ISF24" s="99"/>
      <c r="ISG24" s="99"/>
      <c r="ISH24" s="99"/>
      <c r="ISI24" s="99"/>
      <c r="ISJ24" s="99"/>
      <c r="ISK24" s="99"/>
      <c r="ISL24" s="99"/>
      <c r="ISM24" s="99"/>
      <c r="ISN24" s="99"/>
      <c r="ISO24" s="99"/>
      <c r="ISP24" s="99"/>
      <c r="ISQ24" s="99"/>
      <c r="ISR24" s="99"/>
      <c r="ISS24" s="99"/>
      <c r="IST24" s="99"/>
      <c r="ISU24" s="99"/>
      <c r="ISV24" s="99"/>
      <c r="ISW24" s="99"/>
      <c r="ISX24" s="99"/>
      <c r="ISY24" s="99"/>
      <c r="ISZ24" s="99"/>
      <c r="ITA24" s="99"/>
      <c r="ITB24" s="99"/>
      <c r="ITC24" s="99"/>
      <c r="ITD24" s="99"/>
      <c r="ITE24" s="99"/>
      <c r="ITF24" s="99"/>
      <c r="ITG24" s="99"/>
      <c r="ITH24" s="99"/>
      <c r="ITI24" s="99"/>
      <c r="ITJ24" s="99"/>
      <c r="ITK24" s="99"/>
      <c r="ITL24" s="99"/>
      <c r="ITM24" s="99"/>
      <c r="ITN24" s="99"/>
      <c r="ITO24" s="99"/>
      <c r="ITP24" s="99"/>
      <c r="ITQ24" s="99"/>
      <c r="ITR24" s="99"/>
      <c r="ITS24" s="99"/>
      <c r="ITT24" s="99"/>
      <c r="ITU24" s="99"/>
      <c r="ITV24" s="99"/>
      <c r="ITW24" s="99"/>
      <c r="ITX24" s="99"/>
      <c r="ITY24" s="99"/>
      <c r="ITZ24" s="99"/>
      <c r="IUA24" s="99"/>
      <c r="IUB24" s="99"/>
      <c r="IUC24" s="99"/>
      <c r="IUD24" s="99"/>
      <c r="IUE24" s="99"/>
      <c r="IUF24" s="99"/>
      <c r="IUG24" s="99"/>
      <c r="IUH24" s="99"/>
      <c r="IUI24" s="99"/>
      <c r="IUJ24" s="99"/>
      <c r="IUK24" s="99"/>
      <c r="IUL24" s="99"/>
      <c r="IUM24" s="99"/>
      <c r="IUN24" s="99"/>
      <c r="IUO24" s="99"/>
      <c r="IUP24" s="99"/>
      <c r="IUQ24" s="99"/>
      <c r="IUR24" s="99"/>
      <c r="IUS24" s="99"/>
      <c r="IUT24" s="99"/>
      <c r="IUU24" s="99"/>
      <c r="IUV24" s="99"/>
      <c r="IUW24" s="99"/>
      <c r="IUX24" s="99"/>
      <c r="IUY24" s="99"/>
      <c r="IUZ24" s="99"/>
      <c r="IVA24" s="99"/>
      <c r="IVB24" s="99"/>
      <c r="IVC24" s="99"/>
      <c r="IVD24" s="99"/>
      <c r="IVE24" s="99"/>
      <c r="IVF24" s="99"/>
      <c r="IVG24" s="99"/>
      <c r="IVH24" s="99"/>
      <c r="IVI24" s="99"/>
      <c r="IVJ24" s="99"/>
      <c r="IVK24" s="99"/>
      <c r="IVL24" s="99"/>
      <c r="IVM24" s="99"/>
      <c r="IVN24" s="99"/>
      <c r="IVO24" s="99"/>
      <c r="IVP24" s="99"/>
      <c r="IVQ24" s="99"/>
      <c r="IVR24" s="99"/>
      <c r="IVS24" s="99"/>
      <c r="IVT24" s="99"/>
      <c r="IVU24" s="99"/>
      <c r="IVV24" s="99"/>
      <c r="IVW24" s="99"/>
      <c r="IVX24" s="99"/>
      <c r="IVY24" s="99"/>
      <c r="IVZ24" s="99"/>
      <c r="IWA24" s="99"/>
      <c r="IWB24" s="99"/>
      <c r="IWC24" s="99"/>
      <c r="IWD24" s="99"/>
      <c r="IWE24" s="99"/>
      <c r="IWF24" s="99"/>
      <c r="IWG24" s="99"/>
      <c r="IWH24" s="99"/>
      <c r="IWI24" s="99"/>
      <c r="IWJ24" s="99"/>
      <c r="IWK24" s="99"/>
      <c r="IWL24" s="99"/>
      <c r="IWM24" s="99"/>
      <c r="IWN24" s="99"/>
      <c r="IWO24" s="99"/>
      <c r="IWP24" s="99"/>
      <c r="IWQ24" s="99"/>
      <c r="IWR24" s="99"/>
      <c r="IWS24" s="99"/>
      <c r="IWT24" s="99"/>
      <c r="IWU24" s="99"/>
      <c r="IWV24" s="99"/>
      <c r="IWW24" s="99"/>
      <c r="IWX24" s="99"/>
      <c r="IWY24" s="99"/>
      <c r="IWZ24" s="99"/>
      <c r="IXA24" s="99"/>
      <c r="IXB24" s="99"/>
      <c r="IXC24" s="99"/>
      <c r="IXD24" s="99"/>
      <c r="IXE24" s="99"/>
      <c r="IXF24" s="99"/>
      <c r="IXG24" s="99"/>
      <c r="IXH24" s="99"/>
      <c r="IXI24" s="99"/>
      <c r="IXJ24" s="99"/>
      <c r="IXK24" s="99"/>
      <c r="IXL24" s="99"/>
      <c r="IXM24" s="99"/>
      <c r="IXN24" s="99"/>
      <c r="IXO24" s="99"/>
      <c r="IXP24" s="99"/>
      <c r="IXQ24" s="99"/>
      <c r="IXR24" s="99"/>
      <c r="IXS24" s="99"/>
      <c r="IXT24" s="99"/>
      <c r="IXU24" s="99"/>
      <c r="IXV24" s="99"/>
      <c r="IXW24" s="99"/>
      <c r="IXX24" s="99"/>
      <c r="IXY24" s="99"/>
      <c r="IXZ24" s="99"/>
      <c r="IYA24" s="99"/>
      <c r="IYB24" s="99"/>
      <c r="IYC24" s="99"/>
      <c r="IYD24" s="99"/>
      <c r="IYE24" s="99"/>
      <c r="IYF24" s="99"/>
      <c r="IYG24" s="99"/>
      <c r="IYH24" s="99"/>
      <c r="IYI24" s="99"/>
      <c r="IYJ24" s="99"/>
      <c r="IYK24" s="99"/>
      <c r="IYL24" s="99"/>
      <c r="IYM24" s="99"/>
      <c r="IYN24" s="99"/>
      <c r="IYO24" s="99"/>
      <c r="IYP24" s="99"/>
      <c r="IYQ24" s="99"/>
      <c r="IYR24" s="99"/>
      <c r="IYS24" s="99"/>
      <c r="IYT24" s="99"/>
      <c r="IYU24" s="99"/>
      <c r="IYV24" s="99"/>
      <c r="IYW24" s="99"/>
      <c r="IYX24" s="99"/>
      <c r="IYY24" s="99"/>
      <c r="IYZ24" s="99"/>
      <c r="IZA24" s="99"/>
      <c r="IZB24" s="99"/>
      <c r="IZC24" s="99"/>
      <c r="IZD24" s="99"/>
      <c r="IZE24" s="99"/>
      <c r="IZF24" s="99"/>
      <c r="IZG24" s="99"/>
      <c r="IZH24" s="99"/>
      <c r="IZI24" s="99"/>
      <c r="IZJ24" s="99"/>
      <c r="IZK24" s="99"/>
      <c r="IZL24" s="99"/>
      <c r="IZM24" s="99"/>
      <c r="IZN24" s="99"/>
      <c r="IZO24" s="99"/>
      <c r="IZP24" s="99"/>
      <c r="IZQ24" s="99"/>
      <c r="IZR24" s="99"/>
      <c r="IZS24" s="99"/>
      <c r="IZT24" s="99"/>
      <c r="IZU24" s="99"/>
      <c r="IZV24" s="99"/>
      <c r="IZW24" s="99"/>
      <c r="IZX24" s="99"/>
      <c r="IZY24" s="99"/>
      <c r="IZZ24" s="99"/>
      <c r="JAA24" s="99"/>
      <c r="JAB24" s="99"/>
      <c r="JAC24" s="99"/>
      <c r="JAD24" s="99"/>
      <c r="JAE24" s="99"/>
      <c r="JAF24" s="99"/>
      <c r="JAG24" s="99"/>
      <c r="JAH24" s="99"/>
      <c r="JAI24" s="99"/>
      <c r="JAJ24" s="99"/>
      <c r="JAK24" s="99"/>
      <c r="JAL24" s="99"/>
      <c r="JAM24" s="99"/>
      <c r="JAN24" s="99"/>
      <c r="JAO24" s="99"/>
      <c r="JAP24" s="99"/>
      <c r="JAQ24" s="99"/>
      <c r="JAR24" s="99"/>
      <c r="JAS24" s="99"/>
      <c r="JAT24" s="99"/>
      <c r="JAU24" s="99"/>
      <c r="JAV24" s="99"/>
      <c r="JAW24" s="99"/>
      <c r="JAX24" s="99"/>
      <c r="JAY24" s="99"/>
      <c r="JAZ24" s="99"/>
      <c r="JBA24" s="99"/>
      <c r="JBB24" s="99"/>
      <c r="JBC24" s="99"/>
      <c r="JBD24" s="99"/>
      <c r="JBE24" s="99"/>
      <c r="JBF24" s="99"/>
      <c r="JBG24" s="99"/>
      <c r="JBH24" s="99"/>
      <c r="JBI24" s="99"/>
      <c r="JBJ24" s="99"/>
      <c r="JBK24" s="99"/>
      <c r="JBL24" s="99"/>
      <c r="JBM24" s="99"/>
      <c r="JBN24" s="99"/>
      <c r="JBO24" s="99"/>
      <c r="JBP24" s="99"/>
      <c r="JBQ24" s="99"/>
      <c r="JBR24" s="99"/>
      <c r="JBS24" s="99"/>
      <c r="JBT24" s="99"/>
      <c r="JBU24" s="99"/>
      <c r="JBV24" s="99"/>
      <c r="JBW24" s="99"/>
      <c r="JBX24" s="99"/>
      <c r="JBY24" s="99"/>
      <c r="JBZ24" s="99"/>
      <c r="JCA24" s="99"/>
      <c r="JCB24" s="99"/>
      <c r="JCC24" s="99"/>
      <c r="JCD24" s="99"/>
      <c r="JCE24" s="99"/>
      <c r="JCF24" s="99"/>
      <c r="JCG24" s="99"/>
      <c r="JCH24" s="99"/>
      <c r="JCI24" s="99"/>
      <c r="JCJ24" s="99"/>
      <c r="JCK24" s="99"/>
      <c r="JCL24" s="99"/>
      <c r="JCM24" s="99"/>
      <c r="JCN24" s="99"/>
      <c r="JCO24" s="99"/>
      <c r="JCP24" s="99"/>
      <c r="JCQ24" s="99"/>
      <c r="JCR24" s="99"/>
      <c r="JCS24" s="99"/>
      <c r="JCT24" s="99"/>
      <c r="JCU24" s="99"/>
      <c r="JCV24" s="99"/>
      <c r="JCW24" s="99"/>
      <c r="JCX24" s="99"/>
      <c r="JCY24" s="99"/>
      <c r="JCZ24" s="99"/>
      <c r="JDA24" s="99"/>
      <c r="JDB24" s="99"/>
      <c r="JDC24" s="99"/>
      <c r="JDD24" s="99"/>
      <c r="JDE24" s="99"/>
      <c r="JDF24" s="99"/>
      <c r="JDG24" s="99"/>
      <c r="JDH24" s="99"/>
      <c r="JDI24" s="99"/>
      <c r="JDJ24" s="99"/>
      <c r="JDK24" s="99"/>
      <c r="JDL24" s="99"/>
      <c r="JDM24" s="99"/>
      <c r="JDN24" s="99"/>
      <c r="JDO24" s="99"/>
      <c r="JDP24" s="99"/>
      <c r="JDQ24" s="99"/>
      <c r="JDR24" s="99"/>
      <c r="JDS24" s="99"/>
      <c r="JDT24" s="99"/>
      <c r="JDU24" s="99"/>
      <c r="JDV24" s="99"/>
      <c r="JDW24" s="99"/>
      <c r="JDX24" s="99"/>
      <c r="JDY24" s="99"/>
      <c r="JDZ24" s="99"/>
      <c r="JEA24" s="99"/>
      <c r="JEB24" s="99"/>
      <c r="JEC24" s="99"/>
      <c r="JED24" s="99"/>
      <c r="JEE24" s="99"/>
      <c r="JEF24" s="99"/>
      <c r="JEG24" s="99"/>
      <c r="JEH24" s="99"/>
      <c r="JEI24" s="99"/>
      <c r="JEJ24" s="99"/>
      <c r="JEK24" s="99"/>
      <c r="JEL24" s="99"/>
      <c r="JEM24" s="99"/>
      <c r="JEN24" s="99"/>
      <c r="JEO24" s="99"/>
      <c r="JEP24" s="99"/>
      <c r="JEQ24" s="99"/>
      <c r="JER24" s="99"/>
      <c r="JES24" s="99"/>
      <c r="JET24" s="99"/>
      <c r="JEU24" s="99"/>
      <c r="JEV24" s="99"/>
      <c r="JEW24" s="99"/>
      <c r="JEX24" s="99"/>
      <c r="JEY24" s="99"/>
      <c r="JEZ24" s="99"/>
      <c r="JFA24" s="99"/>
      <c r="JFB24" s="99"/>
      <c r="JFC24" s="99"/>
      <c r="JFD24" s="99"/>
      <c r="JFE24" s="99"/>
      <c r="JFF24" s="99"/>
      <c r="JFG24" s="99"/>
      <c r="JFH24" s="99"/>
      <c r="JFI24" s="99"/>
      <c r="JFJ24" s="99"/>
      <c r="JFK24" s="99"/>
      <c r="JFL24" s="99"/>
      <c r="JFM24" s="99"/>
      <c r="JFN24" s="99"/>
      <c r="JFO24" s="99"/>
      <c r="JFP24" s="99"/>
      <c r="JFQ24" s="99"/>
      <c r="JFR24" s="99"/>
      <c r="JFS24" s="99"/>
      <c r="JFT24" s="99"/>
      <c r="JFU24" s="99"/>
      <c r="JFV24" s="99"/>
      <c r="JFW24" s="99"/>
      <c r="JFX24" s="99"/>
      <c r="JFY24" s="99"/>
      <c r="JFZ24" s="99"/>
      <c r="JGA24" s="99"/>
      <c r="JGB24" s="99"/>
      <c r="JGC24" s="99"/>
      <c r="JGD24" s="99"/>
      <c r="JGE24" s="99"/>
      <c r="JGF24" s="99"/>
      <c r="JGG24" s="99"/>
      <c r="JGH24" s="99"/>
      <c r="JGI24" s="99"/>
      <c r="JGJ24" s="99"/>
      <c r="JGK24" s="99"/>
      <c r="JGL24" s="99"/>
      <c r="JGM24" s="99"/>
      <c r="JGN24" s="99"/>
      <c r="JGO24" s="99"/>
      <c r="JGP24" s="99"/>
      <c r="JGQ24" s="99"/>
      <c r="JGR24" s="99"/>
      <c r="JGS24" s="99"/>
      <c r="JGT24" s="99"/>
      <c r="JGU24" s="99"/>
      <c r="JGV24" s="99"/>
      <c r="JGW24" s="99"/>
      <c r="JGX24" s="99"/>
      <c r="JGY24" s="99"/>
      <c r="JGZ24" s="99"/>
      <c r="JHA24" s="99"/>
      <c r="JHB24" s="99"/>
      <c r="JHC24" s="99"/>
      <c r="JHD24" s="99"/>
      <c r="JHE24" s="99"/>
      <c r="JHF24" s="99"/>
      <c r="JHG24" s="99"/>
      <c r="JHH24" s="99"/>
      <c r="JHI24" s="99"/>
      <c r="JHJ24" s="99"/>
      <c r="JHK24" s="99"/>
      <c r="JHL24" s="99"/>
      <c r="JHM24" s="99"/>
      <c r="JHN24" s="99"/>
      <c r="JHO24" s="99"/>
      <c r="JHP24" s="99"/>
      <c r="JHQ24" s="99"/>
      <c r="JHR24" s="99"/>
      <c r="JHS24" s="99"/>
      <c r="JHT24" s="99"/>
      <c r="JHU24" s="99"/>
      <c r="JHV24" s="99"/>
      <c r="JHW24" s="99"/>
      <c r="JHX24" s="99"/>
      <c r="JHY24" s="99"/>
      <c r="JHZ24" s="99"/>
      <c r="JIA24" s="99"/>
      <c r="JIB24" s="99"/>
      <c r="JIC24" s="99"/>
      <c r="JID24" s="99"/>
      <c r="JIE24" s="99"/>
      <c r="JIF24" s="99"/>
      <c r="JIG24" s="99"/>
      <c r="JIH24" s="99"/>
      <c r="JII24" s="99"/>
      <c r="JIJ24" s="99"/>
      <c r="JIK24" s="99"/>
      <c r="JIL24" s="99"/>
      <c r="JIM24" s="99"/>
      <c r="JIN24" s="99"/>
      <c r="JIO24" s="99"/>
      <c r="JIP24" s="99"/>
      <c r="JIQ24" s="99"/>
      <c r="JIR24" s="99"/>
      <c r="JIS24" s="99"/>
      <c r="JIT24" s="99"/>
      <c r="JIU24" s="99"/>
      <c r="JIV24" s="99"/>
      <c r="JIW24" s="99"/>
      <c r="JIX24" s="99"/>
      <c r="JIY24" s="99"/>
      <c r="JIZ24" s="99"/>
      <c r="JJA24" s="99"/>
      <c r="JJB24" s="99"/>
      <c r="JJC24" s="99"/>
      <c r="JJD24" s="99"/>
      <c r="JJE24" s="99"/>
      <c r="JJF24" s="99"/>
      <c r="JJG24" s="99"/>
      <c r="JJH24" s="99"/>
      <c r="JJI24" s="99"/>
      <c r="JJJ24" s="99"/>
      <c r="JJK24" s="99"/>
      <c r="JJL24" s="99"/>
      <c r="JJM24" s="99"/>
      <c r="JJN24" s="99"/>
      <c r="JJO24" s="99"/>
      <c r="JJP24" s="99"/>
      <c r="JJQ24" s="99"/>
      <c r="JJR24" s="99"/>
      <c r="JJS24" s="99"/>
      <c r="JJT24" s="99"/>
      <c r="JJU24" s="99"/>
      <c r="JJV24" s="99"/>
      <c r="JJW24" s="99"/>
      <c r="JJX24" s="99"/>
      <c r="JJY24" s="99"/>
      <c r="JJZ24" s="99"/>
      <c r="JKA24" s="99"/>
      <c r="JKB24" s="99"/>
      <c r="JKC24" s="99"/>
      <c r="JKD24" s="99"/>
      <c r="JKE24" s="99"/>
      <c r="JKF24" s="99"/>
      <c r="JKG24" s="99"/>
      <c r="JKH24" s="99"/>
      <c r="JKI24" s="99"/>
      <c r="JKJ24" s="99"/>
      <c r="JKK24" s="99"/>
      <c r="JKL24" s="99"/>
      <c r="JKM24" s="99"/>
      <c r="JKN24" s="99"/>
      <c r="JKO24" s="99"/>
      <c r="JKP24" s="99"/>
      <c r="JKQ24" s="99"/>
      <c r="JKR24" s="99"/>
      <c r="JKS24" s="99"/>
      <c r="JKT24" s="99"/>
      <c r="JKU24" s="99"/>
      <c r="JKV24" s="99"/>
      <c r="JKW24" s="99"/>
      <c r="JKX24" s="99"/>
      <c r="JKY24" s="99"/>
      <c r="JKZ24" s="99"/>
      <c r="JLA24" s="99"/>
      <c r="JLB24" s="99"/>
      <c r="JLC24" s="99"/>
      <c r="JLD24" s="99"/>
      <c r="JLE24" s="99"/>
      <c r="JLF24" s="99"/>
      <c r="JLG24" s="99"/>
      <c r="JLH24" s="99"/>
      <c r="JLI24" s="99"/>
      <c r="JLJ24" s="99"/>
      <c r="JLK24" s="99"/>
      <c r="JLL24" s="99"/>
      <c r="JLM24" s="99"/>
      <c r="JLN24" s="99"/>
      <c r="JLO24" s="99"/>
      <c r="JLP24" s="99"/>
      <c r="JLQ24" s="99"/>
      <c r="JLR24" s="99"/>
      <c r="JLS24" s="99"/>
      <c r="JLT24" s="99"/>
      <c r="JLU24" s="99"/>
      <c r="JLV24" s="99"/>
      <c r="JLW24" s="99"/>
      <c r="JLX24" s="99"/>
      <c r="JLY24" s="99"/>
      <c r="JLZ24" s="99"/>
      <c r="JMA24" s="99"/>
      <c r="JMB24" s="99"/>
      <c r="JMC24" s="99"/>
      <c r="JMD24" s="99"/>
      <c r="JME24" s="99"/>
      <c r="JMF24" s="99"/>
      <c r="JMG24" s="99"/>
      <c r="JMH24" s="99"/>
      <c r="JMI24" s="99"/>
      <c r="JMJ24" s="99"/>
      <c r="JMK24" s="99"/>
      <c r="JML24" s="99"/>
      <c r="JMM24" s="99"/>
      <c r="JMN24" s="99"/>
      <c r="JMO24" s="99"/>
      <c r="JMP24" s="99"/>
      <c r="JMQ24" s="99"/>
      <c r="JMR24" s="99"/>
      <c r="JMS24" s="99"/>
      <c r="JMT24" s="99"/>
      <c r="JMU24" s="99"/>
      <c r="JMV24" s="99"/>
      <c r="JMW24" s="99"/>
      <c r="JMX24" s="99"/>
      <c r="JMY24" s="99"/>
      <c r="JMZ24" s="99"/>
      <c r="JNA24" s="99"/>
      <c r="JNB24" s="99"/>
      <c r="JNC24" s="99"/>
      <c r="JND24" s="99"/>
      <c r="JNE24" s="99"/>
      <c r="JNF24" s="99"/>
      <c r="JNG24" s="99"/>
      <c r="JNH24" s="99"/>
      <c r="JNI24" s="99"/>
      <c r="JNJ24" s="99"/>
      <c r="JNK24" s="99"/>
      <c r="JNL24" s="99"/>
      <c r="JNM24" s="99"/>
      <c r="JNN24" s="99"/>
      <c r="JNO24" s="99"/>
      <c r="JNP24" s="99"/>
      <c r="JNQ24" s="99"/>
      <c r="JNR24" s="99"/>
      <c r="JNS24" s="99"/>
      <c r="JNT24" s="99"/>
      <c r="JNU24" s="99"/>
      <c r="JNV24" s="99"/>
      <c r="JNW24" s="99"/>
      <c r="JNX24" s="99"/>
      <c r="JNY24" s="99"/>
      <c r="JNZ24" s="99"/>
      <c r="JOA24" s="99"/>
      <c r="JOB24" s="99"/>
      <c r="JOC24" s="99"/>
      <c r="JOD24" s="99"/>
      <c r="JOE24" s="99"/>
      <c r="JOF24" s="99"/>
      <c r="JOG24" s="99"/>
      <c r="JOH24" s="99"/>
      <c r="JOI24" s="99"/>
      <c r="JOJ24" s="99"/>
      <c r="JOK24" s="99"/>
      <c r="JOL24" s="99"/>
      <c r="JOM24" s="99"/>
      <c r="JON24" s="99"/>
      <c r="JOO24" s="99"/>
      <c r="JOP24" s="99"/>
      <c r="JOQ24" s="99"/>
      <c r="JOR24" s="99"/>
      <c r="JOS24" s="99"/>
      <c r="JOT24" s="99"/>
      <c r="JOU24" s="99"/>
      <c r="JOV24" s="99"/>
      <c r="JOW24" s="99"/>
      <c r="JOX24" s="99"/>
      <c r="JOY24" s="99"/>
      <c r="JOZ24" s="99"/>
      <c r="JPA24" s="99"/>
      <c r="JPB24" s="99"/>
      <c r="JPC24" s="99"/>
      <c r="JPD24" s="99"/>
      <c r="JPE24" s="99"/>
      <c r="JPF24" s="99"/>
      <c r="JPG24" s="99"/>
      <c r="JPH24" s="99"/>
      <c r="JPI24" s="99"/>
      <c r="JPJ24" s="99"/>
      <c r="JPK24" s="99"/>
      <c r="JPL24" s="99"/>
      <c r="JPM24" s="99"/>
      <c r="JPN24" s="99"/>
      <c r="JPO24" s="99"/>
      <c r="JPP24" s="99"/>
      <c r="JPQ24" s="99"/>
      <c r="JPR24" s="99"/>
      <c r="JPS24" s="99"/>
      <c r="JPT24" s="99"/>
      <c r="JPU24" s="99"/>
      <c r="JPV24" s="99"/>
      <c r="JPW24" s="99"/>
      <c r="JPX24" s="99"/>
      <c r="JPY24" s="99"/>
      <c r="JPZ24" s="99"/>
      <c r="JQA24" s="99"/>
      <c r="JQB24" s="99"/>
      <c r="JQC24" s="99"/>
      <c r="JQD24" s="99"/>
      <c r="JQE24" s="99"/>
      <c r="JQF24" s="99"/>
      <c r="JQG24" s="99"/>
      <c r="JQH24" s="99"/>
      <c r="JQI24" s="99"/>
      <c r="JQJ24" s="99"/>
      <c r="JQK24" s="99"/>
      <c r="JQL24" s="99"/>
      <c r="JQM24" s="99"/>
      <c r="JQN24" s="99"/>
      <c r="JQO24" s="99"/>
      <c r="JQP24" s="99"/>
      <c r="JQQ24" s="99"/>
      <c r="JQR24" s="99"/>
      <c r="JQS24" s="99"/>
      <c r="JQT24" s="99"/>
      <c r="JQU24" s="99"/>
      <c r="JQV24" s="99"/>
      <c r="JQW24" s="99"/>
      <c r="JQX24" s="99"/>
      <c r="JQY24" s="99"/>
      <c r="JQZ24" s="99"/>
      <c r="JRA24" s="99"/>
      <c r="JRB24" s="99"/>
      <c r="JRC24" s="99"/>
      <c r="JRD24" s="99"/>
      <c r="JRE24" s="99"/>
      <c r="JRF24" s="99"/>
      <c r="JRG24" s="99"/>
      <c r="JRH24" s="99"/>
      <c r="JRI24" s="99"/>
      <c r="JRJ24" s="99"/>
      <c r="JRK24" s="99"/>
      <c r="JRL24" s="99"/>
      <c r="JRM24" s="99"/>
      <c r="JRN24" s="99"/>
      <c r="JRO24" s="99"/>
      <c r="JRP24" s="99"/>
      <c r="JRQ24" s="99"/>
      <c r="JRR24" s="99"/>
      <c r="JRS24" s="99"/>
      <c r="JRT24" s="99"/>
      <c r="JRU24" s="99"/>
      <c r="JRV24" s="99"/>
      <c r="JRW24" s="99"/>
      <c r="JRX24" s="99"/>
      <c r="JRY24" s="99"/>
      <c r="JRZ24" s="99"/>
      <c r="JSA24" s="99"/>
      <c r="JSB24" s="99"/>
      <c r="JSC24" s="99"/>
      <c r="JSD24" s="99"/>
      <c r="JSE24" s="99"/>
      <c r="JSF24" s="99"/>
      <c r="JSG24" s="99"/>
      <c r="JSH24" s="99"/>
      <c r="JSI24" s="99"/>
      <c r="JSJ24" s="99"/>
      <c r="JSK24" s="99"/>
      <c r="JSL24" s="99"/>
      <c r="JSM24" s="99"/>
      <c r="JSN24" s="99"/>
      <c r="JSO24" s="99"/>
      <c r="JSP24" s="99"/>
      <c r="JSQ24" s="99"/>
      <c r="JSR24" s="99"/>
      <c r="JSS24" s="99"/>
      <c r="JST24" s="99"/>
      <c r="JSU24" s="99"/>
      <c r="JSV24" s="99"/>
      <c r="JSW24" s="99"/>
      <c r="JSX24" s="99"/>
      <c r="JSY24" s="99"/>
      <c r="JSZ24" s="99"/>
      <c r="JTA24" s="99"/>
      <c r="JTB24" s="99"/>
      <c r="JTC24" s="99"/>
      <c r="JTD24" s="99"/>
      <c r="JTE24" s="99"/>
      <c r="JTF24" s="99"/>
      <c r="JTG24" s="99"/>
      <c r="JTH24" s="99"/>
      <c r="JTI24" s="99"/>
      <c r="JTJ24" s="99"/>
      <c r="JTK24" s="99"/>
      <c r="JTL24" s="99"/>
      <c r="JTM24" s="99"/>
      <c r="JTN24" s="99"/>
      <c r="JTO24" s="99"/>
      <c r="JTP24" s="99"/>
      <c r="JTQ24" s="99"/>
      <c r="JTR24" s="99"/>
      <c r="JTS24" s="99"/>
      <c r="JTT24" s="99"/>
      <c r="JTU24" s="99"/>
      <c r="JTV24" s="99"/>
      <c r="JTW24" s="99"/>
      <c r="JTX24" s="99"/>
      <c r="JTY24" s="99"/>
      <c r="JTZ24" s="99"/>
      <c r="JUA24" s="99"/>
      <c r="JUB24" s="99"/>
      <c r="JUC24" s="99"/>
      <c r="JUD24" s="99"/>
      <c r="JUE24" s="99"/>
      <c r="JUF24" s="99"/>
      <c r="JUG24" s="99"/>
      <c r="JUH24" s="99"/>
      <c r="JUI24" s="99"/>
      <c r="JUJ24" s="99"/>
      <c r="JUK24" s="99"/>
      <c r="JUL24" s="99"/>
      <c r="JUM24" s="99"/>
      <c r="JUN24" s="99"/>
      <c r="JUO24" s="99"/>
      <c r="JUP24" s="99"/>
      <c r="JUQ24" s="99"/>
      <c r="JUR24" s="99"/>
      <c r="JUS24" s="99"/>
      <c r="JUT24" s="99"/>
      <c r="JUU24" s="99"/>
      <c r="JUV24" s="99"/>
      <c r="JUW24" s="99"/>
      <c r="JUX24" s="99"/>
      <c r="JUY24" s="99"/>
      <c r="JUZ24" s="99"/>
      <c r="JVA24" s="99"/>
      <c r="JVB24" s="99"/>
      <c r="JVC24" s="99"/>
      <c r="JVD24" s="99"/>
      <c r="JVE24" s="99"/>
      <c r="JVF24" s="99"/>
      <c r="JVG24" s="99"/>
      <c r="JVH24" s="99"/>
      <c r="JVI24" s="99"/>
      <c r="JVJ24" s="99"/>
      <c r="JVK24" s="99"/>
      <c r="JVL24" s="99"/>
      <c r="JVM24" s="99"/>
      <c r="JVN24" s="99"/>
      <c r="JVO24" s="99"/>
      <c r="JVP24" s="99"/>
      <c r="JVQ24" s="99"/>
      <c r="JVR24" s="99"/>
      <c r="JVS24" s="99"/>
      <c r="JVT24" s="99"/>
      <c r="JVU24" s="99"/>
      <c r="JVV24" s="99"/>
      <c r="JVW24" s="99"/>
      <c r="JVX24" s="99"/>
      <c r="JVY24" s="99"/>
      <c r="JVZ24" s="99"/>
      <c r="JWA24" s="99"/>
      <c r="JWB24" s="99"/>
      <c r="JWC24" s="99"/>
      <c r="JWD24" s="99"/>
      <c r="JWE24" s="99"/>
      <c r="JWF24" s="99"/>
      <c r="JWG24" s="99"/>
      <c r="JWH24" s="99"/>
      <c r="JWI24" s="99"/>
      <c r="JWJ24" s="99"/>
      <c r="JWK24" s="99"/>
      <c r="JWL24" s="99"/>
      <c r="JWM24" s="99"/>
      <c r="JWN24" s="99"/>
      <c r="JWO24" s="99"/>
      <c r="JWP24" s="99"/>
      <c r="JWQ24" s="99"/>
      <c r="JWR24" s="99"/>
      <c r="JWS24" s="99"/>
      <c r="JWT24" s="99"/>
      <c r="JWU24" s="99"/>
      <c r="JWV24" s="99"/>
      <c r="JWW24" s="99"/>
      <c r="JWX24" s="99"/>
      <c r="JWY24" s="99"/>
      <c r="JWZ24" s="99"/>
      <c r="JXA24" s="99"/>
      <c r="JXB24" s="99"/>
      <c r="JXC24" s="99"/>
      <c r="JXD24" s="99"/>
      <c r="JXE24" s="99"/>
      <c r="JXF24" s="99"/>
      <c r="JXG24" s="99"/>
      <c r="JXH24" s="99"/>
      <c r="JXI24" s="99"/>
      <c r="JXJ24" s="99"/>
      <c r="JXK24" s="99"/>
      <c r="JXL24" s="99"/>
      <c r="JXM24" s="99"/>
      <c r="JXN24" s="99"/>
      <c r="JXO24" s="99"/>
      <c r="JXP24" s="99"/>
      <c r="JXQ24" s="99"/>
      <c r="JXR24" s="99"/>
      <c r="JXS24" s="99"/>
      <c r="JXT24" s="99"/>
      <c r="JXU24" s="99"/>
      <c r="JXV24" s="99"/>
      <c r="JXW24" s="99"/>
      <c r="JXX24" s="99"/>
      <c r="JXY24" s="99"/>
      <c r="JXZ24" s="99"/>
      <c r="JYA24" s="99"/>
      <c r="JYB24" s="99"/>
      <c r="JYC24" s="99"/>
      <c r="JYD24" s="99"/>
      <c r="JYE24" s="99"/>
      <c r="JYF24" s="99"/>
      <c r="JYG24" s="99"/>
      <c r="JYH24" s="99"/>
      <c r="JYI24" s="99"/>
      <c r="JYJ24" s="99"/>
      <c r="JYK24" s="99"/>
      <c r="JYL24" s="99"/>
      <c r="JYM24" s="99"/>
      <c r="JYN24" s="99"/>
      <c r="JYO24" s="99"/>
      <c r="JYP24" s="99"/>
      <c r="JYQ24" s="99"/>
      <c r="JYR24" s="99"/>
      <c r="JYS24" s="99"/>
      <c r="JYT24" s="99"/>
      <c r="JYU24" s="99"/>
      <c r="JYV24" s="99"/>
      <c r="JYW24" s="99"/>
      <c r="JYX24" s="99"/>
      <c r="JYY24" s="99"/>
      <c r="JYZ24" s="99"/>
      <c r="JZA24" s="99"/>
      <c r="JZB24" s="99"/>
      <c r="JZC24" s="99"/>
      <c r="JZD24" s="99"/>
      <c r="JZE24" s="99"/>
      <c r="JZF24" s="99"/>
      <c r="JZG24" s="99"/>
      <c r="JZH24" s="99"/>
      <c r="JZI24" s="99"/>
      <c r="JZJ24" s="99"/>
      <c r="JZK24" s="99"/>
      <c r="JZL24" s="99"/>
      <c r="JZM24" s="99"/>
      <c r="JZN24" s="99"/>
      <c r="JZO24" s="99"/>
      <c r="JZP24" s="99"/>
      <c r="JZQ24" s="99"/>
      <c r="JZR24" s="99"/>
      <c r="JZS24" s="99"/>
      <c r="JZT24" s="99"/>
      <c r="JZU24" s="99"/>
      <c r="JZV24" s="99"/>
      <c r="JZW24" s="99"/>
      <c r="JZX24" s="99"/>
      <c r="JZY24" s="99"/>
      <c r="JZZ24" s="99"/>
      <c r="KAA24" s="99"/>
      <c r="KAB24" s="99"/>
      <c r="KAC24" s="99"/>
      <c r="KAD24" s="99"/>
      <c r="KAE24" s="99"/>
      <c r="KAF24" s="99"/>
      <c r="KAG24" s="99"/>
      <c r="KAH24" s="99"/>
      <c r="KAI24" s="99"/>
      <c r="KAJ24" s="99"/>
      <c r="KAK24" s="99"/>
      <c r="KAL24" s="99"/>
      <c r="KAM24" s="99"/>
      <c r="KAN24" s="99"/>
      <c r="KAO24" s="99"/>
      <c r="KAP24" s="99"/>
      <c r="KAQ24" s="99"/>
      <c r="KAR24" s="99"/>
      <c r="KAS24" s="99"/>
      <c r="KAT24" s="99"/>
      <c r="KAU24" s="99"/>
      <c r="KAV24" s="99"/>
      <c r="KAW24" s="99"/>
      <c r="KAX24" s="99"/>
      <c r="KAY24" s="99"/>
      <c r="KAZ24" s="99"/>
      <c r="KBA24" s="99"/>
      <c r="KBB24" s="99"/>
      <c r="KBC24" s="99"/>
      <c r="KBD24" s="99"/>
      <c r="KBE24" s="99"/>
      <c r="KBF24" s="99"/>
      <c r="KBG24" s="99"/>
      <c r="KBH24" s="99"/>
      <c r="KBI24" s="99"/>
      <c r="KBJ24" s="99"/>
      <c r="KBK24" s="99"/>
      <c r="KBL24" s="99"/>
      <c r="KBM24" s="99"/>
      <c r="KBN24" s="99"/>
      <c r="KBO24" s="99"/>
      <c r="KBP24" s="99"/>
      <c r="KBQ24" s="99"/>
      <c r="KBR24" s="99"/>
      <c r="KBS24" s="99"/>
      <c r="KBT24" s="99"/>
      <c r="KBU24" s="99"/>
      <c r="KBV24" s="99"/>
      <c r="KBW24" s="99"/>
      <c r="KBX24" s="99"/>
      <c r="KBY24" s="99"/>
      <c r="KBZ24" s="99"/>
      <c r="KCA24" s="99"/>
      <c r="KCB24" s="99"/>
      <c r="KCC24" s="99"/>
      <c r="KCD24" s="99"/>
      <c r="KCE24" s="99"/>
      <c r="KCF24" s="99"/>
      <c r="KCG24" s="99"/>
      <c r="KCH24" s="99"/>
      <c r="KCI24" s="99"/>
      <c r="KCJ24" s="99"/>
      <c r="KCK24" s="99"/>
      <c r="KCL24" s="99"/>
      <c r="KCM24" s="99"/>
      <c r="KCN24" s="99"/>
      <c r="KCO24" s="99"/>
      <c r="KCP24" s="99"/>
      <c r="KCQ24" s="99"/>
      <c r="KCR24" s="99"/>
      <c r="KCS24" s="99"/>
      <c r="KCT24" s="99"/>
      <c r="KCU24" s="99"/>
      <c r="KCV24" s="99"/>
      <c r="KCW24" s="99"/>
      <c r="KCX24" s="99"/>
      <c r="KCY24" s="99"/>
      <c r="KCZ24" s="99"/>
      <c r="KDA24" s="99"/>
      <c r="KDB24" s="99"/>
      <c r="KDC24" s="99"/>
      <c r="KDD24" s="99"/>
      <c r="KDE24" s="99"/>
      <c r="KDF24" s="99"/>
      <c r="KDG24" s="99"/>
      <c r="KDH24" s="99"/>
      <c r="KDI24" s="99"/>
      <c r="KDJ24" s="99"/>
      <c r="KDK24" s="99"/>
      <c r="KDL24" s="99"/>
      <c r="KDM24" s="99"/>
      <c r="KDN24" s="99"/>
      <c r="KDO24" s="99"/>
      <c r="KDP24" s="99"/>
      <c r="KDQ24" s="99"/>
      <c r="KDR24" s="99"/>
      <c r="KDS24" s="99"/>
      <c r="KDT24" s="99"/>
      <c r="KDU24" s="99"/>
      <c r="KDV24" s="99"/>
      <c r="KDW24" s="99"/>
      <c r="KDX24" s="99"/>
      <c r="KDY24" s="99"/>
      <c r="KDZ24" s="99"/>
      <c r="KEA24" s="99"/>
      <c r="KEB24" s="99"/>
      <c r="KEC24" s="99"/>
      <c r="KED24" s="99"/>
      <c r="KEE24" s="99"/>
      <c r="KEF24" s="99"/>
      <c r="KEG24" s="99"/>
      <c r="KEH24" s="99"/>
      <c r="KEI24" s="99"/>
      <c r="KEJ24" s="99"/>
      <c r="KEK24" s="99"/>
      <c r="KEL24" s="99"/>
      <c r="KEM24" s="99"/>
      <c r="KEN24" s="99"/>
      <c r="KEO24" s="99"/>
      <c r="KEP24" s="99"/>
      <c r="KEQ24" s="99"/>
      <c r="KER24" s="99"/>
      <c r="KES24" s="99"/>
      <c r="KET24" s="99"/>
      <c r="KEU24" s="99"/>
      <c r="KEV24" s="99"/>
      <c r="KEW24" s="99"/>
      <c r="KEX24" s="99"/>
      <c r="KEY24" s="99"/>
      <c r="KEZ24" s="99"/>
      <c r="KFA24" s="99"/>
      <c r="KFB24" s="99"/>
      <c r="KFC24" s="99"/>
      <c r="KFD24" s="99"/>
      <c r="KFE24" s="99"/>
      <c r="KFF24" s="99"/>
      <c r="KFG24" s="99"/>
      <c r="KFH24" s="99"/>
      <c r="KFI24" s="99"/>
      <c r="KFJ24" s="99"/>
      <c r="KFK24" s="99"/>
      <c r="KFL24" s="99"/>
      <c r="KFM24" s="99"/>
      <c r="KFN24" s="99"/>
      <c r="KFO24" s="99"/>
      <c r="KFP24" s="99"/>
      <c r="KFQ24" s="99"/>
      <c r="KFR24" s="99"/>
      <c r="KFS24" s="99"/>
      <c r="KFT24" s="99"/>
      <c r="KFU24" s="99"/>
      <c r="KFV24" s="99"/>
      <c r="KFW24" s="99"/>
      <c r="KFX24" s="99"/>
      <c r="KFY24" s="99"/>
      <c r="KFZ24" s="99"/>
      <c r="KGA24" s="99"/>
      <c r="KGB24" s="99"/>
      <c r="KGC24" s="99"/>
      <c r="KGD24" s="99"/>
      <c r="KGE24" s="99"/>
      <c r="KGF24" s="99"/>
      <c r="KGG24" s="99"/>
      <c r="KGH24" s="99"/>
      <c r="KGI24" s="99"/>
      <c r="KGJ24" s="99"/>
      <c r="KGK24" s="99"/>
      <c r="KGL24" s="99"/>
      <c r="KGM24" s="99"/>
      <c r="KGN24" s="99"/>
      <c r="KGO24" s="99"/>
      <c r="KGP24" s="99"/>
      <c r="KGQ24" s="99"/>
      <c r="KGR24" s="99"/>
      <c r="KGS24" s="99"/>
      <c r="KGT24" s="99"/>
      <c r="KGU24" s="99"/>
      <c r="KGV24" s="99"/>
      <c r="KGW24" s="99"/>
      <c r="KGX24" s="99"/>
      <c r="KGY24" s="99"/>
      <c r="KGZ24" s="99"/>
      <c r="KHA24" s="99"/>
      <c r="KHB24" s="99"/>
      <c r="KHC24" s="99"/>
      <c r="KHD24" s="99"/>
      <c r="KHE24" s="99"/>
      <c r="KHF24" s="99"/>
      <c r="KHG24" s="99"/>
      <c r="KHH24" s="99"/>
      <c r="KHI24" s="99"/>
      <c r="KHJ24" s="99"/>
      <c r="KHK24" s="99"/>
      <c r="KHL24" s="99"/>
      <c r="KHM24" s="99"/>
      <c r="KHN24" s="99"/>
      <c r="KHO24" s="99"/>
      <c r="KHP24" s="99"/>
      <c r="KHQ24" s="99"/>
      <c r="KHR24" s="99"/>
      <c r="KHS24" s="99"/>
      <c r="KHT24" s="99"/>
      <c r="KHU24" s="99"/>
      <c r="KHV24" s="99"/>
      <c r="KHW24" s="99"/>
      <c r="KHX24" s="99"/>
      <c r="KHY24" s="99"/>
      <c r="KHZ24" s="99"/>
      <c r="KIA24" s="99"/>
      <c r="KIB24" s="99"/>
      <c r="KIC24" s="99"/>
      <c r="KID24" s="99"/>
      <c r="KIE24" s="99"/>
      <c r="KIF24" s="99"/>
      <c r="KIG24" s="99"/>
      <c r="KIH24" s="99"/>
      <c r="KII24" s="99"/>
      <c r="KIJ24" s="99"/>
      <c r="KIK24" s="99"/>
      <c r="KIL24" s="99"/>
      <c r="KIM24" s="99"/>
      <c r="KIN24" s="99"/>
      <c r="KIO24" s="99"/>
      <c r="KIP24" s="99"/>
      <c r="KIQ24" s="99"/>
      <c r="KIR24" s="99"/>
      <c r="KIS24" s="99"/>
      <c r="KIT24" s="99"/>
      <c r="KIU24" s="99"/>
      <c r="KIV24" s="99"/>
      <c r="KIW24" s="99"/>
      <c r="KIX24" s="99"/>
      <c r="KIY24" s="99"/>
      <c r="KIZ24" s="99"/>
      <c r="KJA24" s="99"/>
      <c r="KJB24" s="99"/>
      <c r="KJC24" s="99"/>
      <c r="KJD24" s="99"/>
      <c r="KJE24" s="99"/>
      <c r="KJF24" s="99"/>
      <c r="KJG24" s="99"/>
      <c r="KJH24" s="99"/>
      <c r="KJI24" s="99"/>
      <c r="KJJ24" s="99"/>
      <c r="KJK24" s="99"/>
      <c r="KJL24" s="99"/>
      <c r="KJM24" s="99"/>
      <c r="KJN24" s="99"/>
      <c r="KJO24" s="99"/>
      <c r="KJP24" s="99"/>
      <c r="KJQ24" s="99"/>
      <c r="KJR24" s="99"/>
      <c r="KJS24" s="99"/>
      <c r="KJT24" s="99"/>
      <c r="KJU24" s="99"/>
      <c r="KJV24" s="99"/>
      <c r="KJW24" s="99"/>
      <c r="KJX24" s="99"/>
      <c r="KJY24" s="99"/>
      <c r="KJZ24" s="99"/>
      <c r="KKA24" s="99"/>
      <c r="KKB24" s="99"/>
      <c r="KKC24" s="99"/>
      <c r="KKD24" s="99"/>
      <c r="KKE24" s="99"/>
      <c r="KKF24" s="99"/>
      <c r="KKG24" s="99"/>
      <c r="KKH24" s="99"/>
      <c r="KKI24" s="99"/>
      <c r="KKJ24" s="99"/>
      <c r="KKK24" s="99"/>
      <c r="KKL24" s="99"/>
      <c r="KKM24" s="99"/>
      <c r="KKN24" s="99"/>
      <c r="KKO24" s="99"/>
      <c r="KKP24" s="99"/>
      <c r="KKQ24" s="99"/>
      <c r="KKR24" s="99"/>
      <c r="KKS24" s="99"/>
      <c r="KKT24" s="99"/>
      <c r="KKU24" s="99"/>
      <c r="KKV24" s="99"/>
      <c r="KKW24" s="99"/>
      <c r="KKX24" s="99"/>
      <c r="KKY24" s="99"/>
      <c r="KKZ24" s="99"/>
      <c r="KLA24" s="99"/>
      <c r="KLB24" s="99"/>
      <c r="KLC24" s="99"/>
      <c r="KLD24" s="99"/>
      <c r="KLE24" s="99"/>
      <c r="KLF24" s="99"/>
      <c r="KLG24" s="99"/>
      <c r="KLH24" s="99"/>
      <c r="KLI24" s="99"/>
      <c r="KLJ24" s="99"/>
      <c r="KLK24" s="99"/>
      <c r="KLL24" s="99"/>
      <c r="KLM24" s="99"/>
      <c r="KLN24" s="99"/>
      <c r="KLO24" s="99"/>
      <c r="KLP24" s="99"/>
      <c r="KLQ24" s="99"/>
      <c r="KLR24" s="99"/>
      <c r="KLS24" s="99"/>
      <c r="KLT24" s="99"/>
      <c r="KLU24" s="99"/>
      <c r="KLV24" s="99"/>
      <c r="KLW24" s="99"/>
      <c r="KLX24" s="99"/>
      <c r="KLY24" s="99"/>
      <c r="KLZ24" s="99"/>
      <c r="KMA24" s="99"/>
      <c r="KMB24" s="99"/>
      <c r="KMC24" s="99"/>
      <c r="KMD24" s="99"/>
      <c r="KME24" s="99"/>
      <c r="KMF24" s="99"/>
      <c r="KMG24" s="99"/>
      <c r="KMH24" s="99"/>
      <c r="KMI24" s="99"/>
      <c r="KMJ24" s="99"/>
      <c r="KMK24" s="99"/>
      <c r="KML24" s="99"/>
      <c r="KMM24" s="99"/>
      <c r="KMN24" s="99"/>
      <c r="KMO24" s="99"/>
      <c r="KMP24" s="99"/>
      <c r="KMQ24" s="99"/>
      <c r="KMR24" s="99"/>
      <c r="KMS24" s="99"/>
      <c r="KMT24" s="99"/>
      <c r="KMU24" s="99"/>
      <c r="KMV24" s="99"/>
      <c r="KMW24" s="99"/>
      <c r="KMX24" s="99"/>
      <c r="KMY24" s="99"/>
      <c r="KMZ24" s="99"/>
      <c r="KNA24" s="99"/>
      <c r="KNB24" s="99"/>
      <c r="KNC24" s="99"/>
      <c r="KND24" s="99"/>
      <c r="KNE24" s="99"/>
      <c r="KNF24" s="99"/>
      <c r="KNG24" s="99"/>
      <c r="KNH24" s="99"/>
      <c r="KNI24" s="99"/>
      <c r="KNJ24" s="99"/>
      <c r="KNK24" s="99"/>
      <c r="KNL24" s="99"/>
      <c r="KNM24" s="99"/>
      <c r="KNN24" s="99"/>
      <c r="KNO24" s="99"/>
      <c r="KNP24" s="99"/>
      <c r="KNQ24" s="99"/>
      <c r="KNR24" s="99"/>
      <c r="KNS24" s="99"/>
      <c r="KNT24" s="99"/>
      <c r="KNU24" s="99"/>
      <c r="KNV24" s="99"/>
      <c r="KNW24" s="99"/>
      <c r="KNX24" s="99"/>
      <c r="KNY24" s="99"/>
      <c r="KNZ24" s="99"/>
      <c r="KOA24" s="99"/>
      <c r="KOB24" s="99"/>
      <c r="KOC24" s="99"/>
      <c r="KOD24" s="99"/>
      <c r="KOE24" s="99"/>
      <c r="KOF24" s="99"/>
      <c r="KOG24" s="99"/>
      <c r="KOH24" s="99"/>
      <c r="KOI24" s="99"/>
      <c r="KOJ24" s="99"/>
      <c r="KOK24" s="99"/>
      <c r="KOL24" s="99"/>
      <c r="KOM24" s="99"/>
      <c r="KON24" s="99"/>
      <c r="KOO24" s="99"/>
      <c r="KOP24" s="99"/>
      <c r="KOQ24" s="99"/>
      <c r="KOR24" s="99"/>
      <c r="KOS24" s="99"/>
      <c r="KOT24" s="99"/>
      <c r="KOU24" s="99"/>
      <c r="KOV24" s="99"/>
      <c r="KOW24" s="99"/>
      <c r="KOX24" s="99"/>
      <c r="KOY24" s="99"/>
      <c r="KOZ24" s="99"/>
      <c r="KPA24" s="99"/>
      <c r="KPB24" s="99"/>
      <c r="KPC24" s="99"/>
      <c r="KPD24" s="99"/>
      <c r="KPE24" s="99"/>
      <c r="KPF24" s="99"/>
      <c r="KPG24" s="99"/>
      <c r="KPH24" s="99"/>
      <c r="KPI24" s="99"/>
      <c r="KPJ24" s="99"/>
      <c r="KPK24" s="99"/>
      <c r="KPL24" s="99"/>
      <c r="KPM24" s="99"/>
      <c r="KPN24" s="99"/>
      <c r="KPO24" s="99"/>
      <c r="KPP24" s="99"/>
      <c r="KPQ24" s="99"/>
      <c r="KPR24" s="99"/>
      <c r="KPS24" s="99"/>
      <c r="KPT24" s="99"/>
      <c r="KPU24" s="99"/>
      <c r="KPV24" s="99"/>
      <c r="KPW24" s="99"/>
      <c r="KPX24" s="99"/>
      <c r="KPY24" s="99"/>
      <c r="KPZ24" s="99"/>
      <c r="KQA24" s="99"/>
      <c r="KQB24" s="99"/>
      <c r="KQC24" s="99"/>
      <c r="KQD24" s="99"/>
      <c r="KQE24" s="99"/>
      <c r="KQF24" s="99"/>
      <c r="KQG24" s="99"/>
      <c r="KQH24" s="99"/>
      <c r="KQI24" s="99"/>
      <c r="KQJ24" s="99"/>
      <c r="KQK24" s="99"/>
      <c r="KQL24" s="99"/>
      <c r="KQM24" s="99"/>
      <c r="KQN24" s="99"/>
      <c r="KQO24" s="99"/>
      <c r="KQP24" s="99"/>
      <c r="KQQ24" s="99"/>
      <c r="KQR24" s="99"/>
      <c r="KQS24" s="99"/>
      <c r="KQT24" s="99"/>
      <c r="KQU24" s="99"/>
      <c r="KQV24" s="99"/>
      <c r="KQW24" s="99"/>
      <c r="KQX24" s="99"/>
      <c r="KQY24" s="99"/>
      <c r="KQZ24" s="99"/>
      <c r="KRA24" s="99"/>
      <c r="KRB24" s="99"/>
      <c r="KRC24" s="99"/>
      <c r="KRD24" s="99"/>
      <c r="KRE24" s="99"/>
      <c r="KRF24" s="99"/>
      <c r="KRG24" s="99"/>
      <c r="KRH24" s="99"/>
      <c r="KRI24" s="99"/>
      <c r="KRJ24" s="99"/>
      <c r="KRK24" s="99"/>
      <c r="KRL24" s="99"/>
      <c r="KRM24" s="99"/>
      <c r="KRN24" s="99"/>
      <c r="KRO24" s="99"/>
      <c r="KRP24" s="99"/>
      <c r="KRQ24" s="99"/>
      <c r="KRR24" s="99"/>
      <c r="KRS24" s="99"/>
      <c r="KRT24" s="99"/>
      <c r="KRU24" s="99"/>
      <c r="KRV24" s="99"/>
      <c r="KRW24" s="99"/>
      <c r="KRX24" s="99"/>
      <c r="KRY24" s="99"/>
      <c r="KRZ24" s="99"/>
      <c r="KSA24" s="99"/>
      <c r="KSB24" s="99"/>
      <c r="KSC24" s="99"/>
      <c r="KSD24" s="99"/>
      <c r="KSE24" s="99"/>
      <c r="KSF24" s="99"/>
      <c r="KSG24" s="99"/>
      <c r="KSH24" s="99"/>
      <c r="KSI24" s="99"/>
      <c r="KSJ24" s="99"/>
      <c r="KSK24" s="99"/>
      <c r="KSL24" s="99"/>
      <c r="KSM24" s="99"/>
      <c r="KSN24" s="99"/>
      <c r="KSO24" s="99"/>
      <c r="KSP24" s="99"/>
      <c r="KSQ24" s="99"/>
      <c r="KSR24" s="99"/>
      <c r="KSS24" s="99"/>
      <c r="KST24" s="99"/>
      <c r="KSU24" s="99"/>
      <c r="KSV24" s="99"/>
      <c r="KSW24" s="99"/>
      <c r="KSX24" s="99"/>
      <c r="KSY24" s="99"/>
      <c r="KSZ24" s="99"/>
      <c r="KTA24" s="99"/>
      <c r="KTB24" s="99"/>
      <c r="KTC24" s="99"/>
      <c r="KTD24" s="99"/>
      <c r="KTE24" s="99"/>
      <c r="KTF24" s="99"/>
      <c r="KTG24" s="99"/>
      <c r="KTH24" s="99"/>
      <c r="KTI24" s="99"/>
      <c r="KTJ24" s="99"/>
      <c r="KTK24" s="99"/>
      <c r="KTL24" s="99"/>
      <c r="KTM24" s="99"/>
      <c r="KTN24" s="99"/>
      <c r="KTO24" s="99"/>
      <c r="KTP24" s="99"/>
      <c r="KTQ24" s="99"/>
      <c r="KTR24" s="99"/>
      <c r="KTS24" s="99"/>
      <c r="KTT24" s="99"/>
      <c r="KTU24" s="99"/>
      <c r="KTV24" s="99"/>
      <c r="KTW24" s="99"/>
      <c r="KTX24" s="99"/>
      <c r="KTY24" s="99"/>
      <c r="KTZ24" s="99"/>
      <c r="KUA24" s="99"/>
      <c r="KUB24" s="99"/>
      <c r="KUC24" s="99"/>
      <c r="KUD24" s="99"/>
      <c r="KUE24" s="99"/>
      <c r="KUF24" s="99"/>
      <c r="KUG24" s="99"/>
      <c r="KUH24" s="99"/>
      <c r="KUI24" s="99"/>
      <c r="KUJ24" s="99"/>
      <c r="KUK24" s="99"/>
      <c r="KUL24" s="99"/>
      <c r="KUM24" s="99"/>
      <c r="KUN24" s="99"/>
      <c r="KUO24" s="99"/>
      <c r="KUP24" s="99"/>
      <c r="KUQ24" s="99"/>
      <c r="KUR24" s="99"/>
      <c r="KUS24" s="99"/>
      <c r="KUT24" s="99"/>
      <c r="KUU24" s="99"/>
      <c r="KUV24" s="99"/>
      <c r="KUW24" s="99"/>
      <c r="KUX24" s="99"/>
      <c r="KUY24" s="99"/>
      <c r="KUZ24" s="99"/>
      <c r="KVA24" s="99"/>
      <c r="KVB24" s="99"/>
      <c r="KVC24" s="99"/>
      <c r="KVD24" s="99"/>
      <c r="KVE24" s="99"/>
      <c r="KVF24" s="99"/>
      <c r="KVG24" s="99"/>
      <c r="KVH24" s="99"/>
      <c r="KVI24" s="99"/>
      <c r="KVJ24" s="99"/>
      <c r="KVK24" s="99"/>
      <c r="KVL24" s="99"/>
      <c r="KVM24" s="99"/>
      <c r="KVN24" s="99"/>
      <c r="KVO24" s="99"/>
      <c r="KVP24" s="99"/>
      <c r="KVQ24" s="99"/>
      <c r="KVR24" s="99"/>
      <c r="KVS24" s="99"/>
      <c r="KVT24" s="99"/>
      <c r="KVU24" s="99"/>
      <c r="KVV24" s="99"/>
      <c r="KVW24" s="99"/>
      <c r="KVX24" s="99"/>
      <c r="KVY24" s="99"/>
      <c r="KVZ24" s="99"/>
      <c r="KWA24" s="99"/>
      <c r="KWB24" s="99"/>
      <c r="KWC24" s="99"/>
      <c r="KWD24" s="99"/>
      <c r="KWE24" s="99"/>
      <c r="KWF24" s="99"/>
      <c r="KWG24" s="99"/>
      <c r="KWH24" s="99"/>
      <c r="KWI24" s="99"/>
      <c r="KWJ24" s="99"/>
      <c r="KWK24" s="99"/>
      <c r="KWL24" s="99"/>
      <c r="KWM24" s="99"/>
      <c r="KWN24" s="99"/>
      <c r="KWO24" s="99"/>
      <c r="KWP24" s="99"/>
      <c r="KWQ24" s="99"/>
      <c r="KWR24" s="99"/>
      <c r="KWS24" s="99"/>
      <c r="KWT24" s="99"/>
      <c r="KWU24" s="99"/>
      <c r="KWV24" s="99"/>
      <c r="KWW24" s="99"/>
      <c r="KWX24" s="99"/>
      <c r="KWY24" s="99"/>
      <c r="KWZ24" s="99"/>
      <c r="KXA24" s="99"/>
      <c r="KXB24" s="99"/>
      <c r="KXC24" s="99"/>
      <c r="KXD24" s="99"/>
      <c r="KXE24" s="99"/>
      <c r="KXF24" s="99"/>
      <c r="KXG24" s="99"/>
      <c r="KXH24" s="99"/>
      <c r="KXI24" s="99"/>
      <c r="KXJ24" s="99"/>
      <c r="KXK24" s="99"/>
      <c r="KXL24" s="99"/>
      <c r="KXM24" s="99"/>
      <c r="KXN24" s="99"/>
      <c r="KXO24" s="99"/>
      <c r="KXP24" s="99"/>
      <c r="KXQ24" s="99"/>
      <c r="KXR24" s="99"/>
      <c r="KXS24" s="99"/>
      <c r="KXT24" s="99"/>
      <c r="KXU24" s="99"/>
      <c r="KXV24" s="99"/>
      <c r="KXW24" s="99"/>
      <c r="KXX24" s="99"/>
      <c r="KXY24" s="99"/>
      <c r="KXZ24" s="99"/>
      <c r="KYA24" s="99"/>
      <c r="KYB24" s="99"/>
      <c r="KYC24" s="99"/>
      <c r="KYD24" s="99"/>
      <c r="KYE24" s="99"/>
      <c r="KYF24" s="99"/>
      <c r="KYG24" s="99"/>
      <c r="KYH24" s="99"/>
      <c r="KYI24" s="99"/>
      <c r="KYJ24" s="99"/>
      <c r="KYK24" s="99"/>
      <c r="KYL24" s="99"/>
      <c r="KYM24" s="99"/>
      <c r="KYN24" s="99"/>
      <c r="KYO24" s="99"/>
      <c r="KYP24" s="99"/>
      <c r="KYQ24" s="99"/>
      <c r="KYR24" s="99"/>
      <c r="KYS24" s="99"/>
      <c r="KYT24" s="99"/>
      <c r="KYU24" s="99"/>
      <c r="KYV24" s="99"/>
      <c r="KYW24" s="99"/>
      <c r="KYX24" s="99"/>
      <c r="KYY24" s="99"/>
      <c r="KYZ24" s="99"/>
      <c r="KZA24" s="99"/>
      <c r="KZB24" s="99"/>
      <c r="KZC24" s="99"/>
      <c r="KZD24" s="99"/>
      <c r="KZE24" s="99"/>
      <c r="KZF24" s="99"/>
      <c r="KZG24" s="99"/>
      <c r="KZH24" s="99"/>
      <c r="KZI24" s="99"/>
      <c r="KZJ24" s="99"/>
      <c r="KZK24" s="99"/>
      <c r="KZL24" s="99"/>
      <c r="KZM24" s="99"/>
      <c r="KZN24" s="99"/>
      <c r="KZO24" s="99"/>
      <c r="KZP24" s="99"/>
      <c r="KZQ24" s="99"/>
      <c r="KZR24" s="99"/>
      <c r="KZS24" s="99"/>
      <c r="KZT24" s="99"/>
      <c r="KZU24" s="99"/>
      <c r="KZV24" s="99"/>
      <c r="KZW24" s="99"/>
      <c r="KZX24" s="99"/>
      <c r="KZY24" s="99"/>
      <c r="KZZ24" s="99"/>
      <c r="LAA24" s="99"/>
      <c r="LAB24" s="99"/>
      <c r="LAC24" s="99"/>
      <c r="LAD24" s="99"/>
      <c r="LAE24" s="99"/>
      <c r="LAF24" s="99"/>
      <c r="LAG24" s="99"/>
      <c r="LAH24" s="99"/>
      <c r="LAI24" s="99"/>
      <c r="LAJ24" s="99"/>
      <c r="LAK24" s="99"/>
      <c r="LAL24" s="99"/>
      <c r="LAM24" s="99"/>
      <c r="LAN24" s="99"/>
      <c r="LAO24" s="99"/>
      <c r="LAP24" s="99"/>
      <c r="LAQ24" s="99"/>
      <c r="LAR24" s="99"/>
      <c r="LAS24" s="99"/>
      <c r="LAT24" s="99"/>
      <c r="LAU24" s="99"/>
      <c r="LAV24" s="99"/>
      <c r="LAW24" s="99"/>
      <c r="LAX24" s="99"/>
      <c r="LAY24" s="99"/>
      <c r="LAZ24" s="99"/>
      <c r="LBA24" s="99"/>
      <c r="LBB24" s="99"/>
      <c r="LBC24" s="99"/>
      <c r="LBD24" s="99"/>
      <c r="LBE24" s="99"/>
      <c r="LBF24" s="99"/>
      <c r="LBG24" s="99"/>
      <c r="LBH24" s="99"/>
      <c r="LBI24" s="99"/>
      <c r="LBJ24" s="99"/>
      <c r="LBK24" s="99"/>
      <c r="LBL24" s="99"/>
      <c r="LBM24" s="99"/>
      <c r="LBN24" s="99"/>
      <c r="LBO24" s="99"/>
      <c r="LBP24" s="99"/>
      <c r="LBQ24" s="99"/>
      <c r="LBR24" s="99"/>
      <c r="LBS24" s="99"/>
      <c r="LBT24" s="99"/>
      <c r="LBU24" s="99"/>
      <c r="LBV24" s="99"/>
      <c r="LBW24" s="99"/>
      <c r="LBX24" s="99"/>
      <c r="LBY24" s="99"/>
      <c r="LBZ24" s="99"/>
      <c r="LCA24" s="99"/>
      <c r="LCB24" s="99"/>
      <c r="LCC24" s="99"/>
      <c r="LCD24" s="99"/>
      <c r="LCE24" s="99"/>
      <c r="LCF24" s="99"/>
      <c r="LCG24" s="99"/>
      <c r="LCH24" s="99"/>
      <c r="LCI24" s="99"/>
      <c r="LCJ24" s="99"/>
      <c r="LCK24" s="99"/>
      <c r="LCL24" s="99"/>
      <c r="LCM24" s="99"/>
      <c r="LCN24" s="99"/>
      <c r="LCO24" s="99"/>
      <c r="LCP24" s="99"/>
      <c r="LCQ24" s="99"/>
      <c r="LCR24" s="99"/>
      <c r="LCS24" s="99"/>
      <c r="LCT24" s="99"/>
      <c r="LCU24" s="99"/>
      <c r="LCV24" s="99"/>
      <c r="LCW24" s="99"/>
      <c r="LCX24" s="99"/>
      <c r="LCY24" s="99"/>
      <c r="LCZ24" s="99"/>
      <c r="LDA24" s="99"/>
      <c r="LDB24" s="99"/>
      <c r="LDC24" s="99"/>
      <c r="LDD24" s="99"/>
      <c r="LDE24" s="99"/>
      <c r="LDF24" s="99"/>
      <c r="LDG24" s="99"/>
      <c r="LDH24" s="99"/>
      <c r="LDI24" s="99"/>
      <c r="LDJ24" s="99"/>
      <c r="LDK24" s="99"/>
      <c r="LDL24" s="99"/>
      <c r="LDM24" s="99"/>
      <c r="LDN24" s="99"/>
      <c r="LDO24" s="99"/>
      <c r="LDP24" s="99"/>
      <c r="LDQ24" s="99"/>
      <c r="LDR24" s="99"/>
      <c r="LDS24" s="99"/>
      <c r="LDT24" s="99"/>
      <c r="LDU24" s="99"/>
      <c r="LDV24" s="99"/>
      <c r="LDW24" s="99"/>
      <c r="LDX24" s="99"/>
      <c r="LDY24" s="99"/>
      <c r="LDZ24" s="99"/>
      <c r="LEA24" s="99"/>
      <c r="LEB24" s="99"/>
      <c r="LEC24" s="99"/>
      <c r="LED24" s="99"/>
      <c r="LEE24" s="99"/>
      <c r="LEF24" s="99"/>
      <c r="LEG24" s="99"/>
      <c r="LEH24" s="99"/>
      <c r="LEI24" s="99"/>
      <c r="LEJ24" s="99"/>
      <c r="LEK24" s="99"/>
      <c r="LEL24" s="99"/>
      <c r="LEM24" s="99"/>
      <c r="LEN24" s="99"/>
      <c r="LEO24" s="99"/>
      <c r="LEP24" s="99"/>
      <c r="LEQ24" s="99"/>
      <c r="LER24" s="99"/>
      <c r="LES24" s="99"/>
      <c r="LET24" s="99"/>
      <c r="LEU24" s="99"/>
      <c r="LEV24" s="99"/>
      <c r="LEW24" s="99"/>
      <c r="LEX24" s="99"/>
      <c r="LEY24" s="99"/>
      <c r="LEZ24" s="99"/>
      <c r="LFA24" s="99"/>
      <c r="LFB24" s="99"/>
      <c r="LFC24" s="99"/>
      <c r="LFD24" s="99"/>
      <c r="LFE24" s="99"/>
      <c r="LFF24" s="99"/>
      <c r="LFG24" s="99"/>
      <c r="LFH24" s="99"/>
      <c r="LFI24" s="99"/>
      <c r="LFJ24" s="99"/>
      <c r="LFK24" s="99"/>
      <c r="LFL24" s="99"/>
      <c r="LFM24" s="99"/>
      <c r="LFN24" s="99"/>
      <c r="LFO24" s="99"/>
      <c r="LFP24" s="99"/>
      <c r="LFQ24" s="99"/>
      <c r="LFR24" s="99"/>
      <c r="LFS24" s="99"/>
      <c r="LFT24" s="99"/>
      <c r="LFU24" s="99"/>
      <c r="LFV24" s="99"/>
      <c r="LFW24" s="99"/>
      <c r="LFX24" s="99"/>
      <c r="LFY24" s="99"/>
      <c r="LFZ24" s="99"/>
      <c r="LGA24" s="99"/>
      <c r="LGB24" s="99"/>
      <c r="LGC24" s="99"/>
      <c r="LGD24" s="99"/>
      <c r="LGE24" s="99"/>
      <c r="LGF24" s="99"/>
      <c r="LGG24" s="99"/>
      <c r="LGH24" s="99"/>
      <c r="LGI24" s="99"/>
      <c r="LGJ24" s="99"/>
      <c r="LGK24" s="99"/>
      <c r="LGL24" s="99"/>
      <c r="LGM24" s="99"/>
      <c r="LGN24" s="99"/>
      <c r="LGO24" s="99"/>
      <c r="LGP24" s="99"/>
      <c r="LGQ24" s="99"/>
      <c r="LGR24" s="99"/>
      <c r="LGS24" s="99"/>
      <c r="LGT24" s="99"/>
      <c r="LGU24" s="99"/>
      <c r="LGV24" s="99"/>
      <c r="LGW24" s="99"/>
      <c r="LGX24" s="99"/>
      <c r="LGY24" s="99"/>
      <c r="LGZ24" s="99"/>
      <c r="LHA24" s="99"/>
      <c r="LHB24" s="99"/>
      <c r="LHC24" s="99"/>
      <c r="LHD24" s="99"/>
      <c r="LHE24" s="99"/>
      <c r="LHF24" s="99"/>
      <c r="LHG24" s="99"/>
      <c r="LHH24" s="99"/>
      <c r="LHI24" s="99"/>
      <c r="LHJ24" s="99"/>
      <c r="LHK24" s="99"/>
      <c r="LHL24" s="99"/>
      <c r="LHM24" s="99"/>
      <c r="LHN24" s="99"/>
      <c r="LHO24" s="99"/>
      <c r="LHP24" s="99"/>
      <c r="LHQ24" s="99"/>
      <c r="LHR24" s="99"/>
      <c r="LHS24" s="99"/>
      <c r="LHT24" s="99"/>
      <c r="LHU24" s="99"/>
      <c r="LHV24" s="99"/>
      <c r="LHW24" s="99"/>
      <c r="LHX24" s="99"/>
      <c r="LHY24" s="99"/>
      <c r="LHZ24" s="99"/>
      <c r="LIA24" s="99"/>
      <c r="LIB24" s="99"/>
      <c r="LIC24" s="99"/>
      <c r="LID24" s="99"/>
      <c r="LIE24" s="99"/>
      <c r="LIF24" s="99"/>
      <c r="LIG24" s="99"/>
      <c r="LIH24" s="99"/>
      <c r="LII24" s="99"/>
      <c r="LIJ24" s="99"/>
      <c r="LIK24" s="99"/>
      <c r="LIL24" s="99"/>
      <c r="LIM24" s="99"/>
      <c r="LIN24" s="99"/>
      <c r="LIO24" s="99"/>
      <c r="LIP24" s="99"/>
      <c r="LIQ24" s="99"/>
      <c r="LIR24" s="99"/>
      <c r="LIS24" s="99"/>
      <c r="LIT24" s="99"/>
      <c r="LIU24" s="99"/>
      <c r="LIV24" s="99"/>
      <c r="LIW24" s="99"/>
      <c r="LIX24" s="99"/>
      <c r="LIY24" s="99"/>
      <c r="LIZ24" s="99"/>
      <c r="LJA24" s="99"/>
      <c r="LJB24" s="99"/>
      <c r="LJC24" s="99"/>
      <c r="LJD24" s="99"/>
      <c r="LJE24" s="99"/>
      <c r="LJF24" s="99"/>
      <c r="LJG24" s="99"/>
      <c r="LJH24" s="99"/>
      <c r="LJI24" s="99"/>
      <c r="LJJ24" s="99"/>
      <c r="LJK24" s="99"/>
      <c r="LJL24" s="99"/>
      <c r="LJM24" s="99"/>
      <c r="LJN24" s="99"/>
      <c r="LJO24" s="99"/>
      <c r="LJP24" s="99"/>
      <c r="LJQ24" s="99"/>
      <c r="LJR24" s="99"/>
      <c r="LJS24" s="99"/>
      <c r="LJT24" s="99"/>
      <c r="LJU24" s="99"/>
      <c r="LJV24" s="99"/>
      <c r="LJW24" s="99"/>
      <c r="LJX24" s="99"/>
      <c r="LJY24" s="99"/>
      <c r="LJZ24" s="99"/>
      <c r="LKA24" s="99"/>
      <c r="LKB24" s="99"/>
      <c r="LKC24" s="99"/>
      <c r="LKD24" s="99"/>
      <c r="LKE24" s="99"/>
      <c r="LKF24" s="99"/>
      <c r="LKG24" s="99"/>
      <c r="LKH24" s="99"/>
      <c r="LKI24" s="99"/>
      <c r="LKJ24" s="99"/>
      <c r="LKK24" s="99"/>
      <c r="LKL24" s="99"/>
      <c r="LKM24" s="99"/>
      <c r="LKN24" s="99"/>
      <c r="LKO24" s="99"/>
      <c r="LKP24" s="99"/>
      <c r="LKQ24" s="99"/>
      <c r="LKR24" s="99"/>
      <c r="LKS24" s="99"/>
      <c r="LKT24" s="99"/>
      <c r="LKU24" s="99"/>
      <c r="LKV24" s="99"/>
      <c r="LKW24" s="99"/>
      <c r="LKX24" s="99"/>
      <c r="LKY24" s="99"/>
      <c r="LKZ24" s="99"/>
      <c r="LLA24" s="99"/>
      <c r="LLB24" s="99"/>
      <c r="LLC24" s="99"/>
      <c r="LLD24" s="99"/>
      <c r="LLE24" s="99"/>
      <c r="LLF24" s="99"/>
      <c r="LLG24" s="99"/>
      <c r="LLH24" s="99"/>
      <c r="LLI24" s="99"/>
      <c r="LLJ24" s="99"/>
      <c r="LLK24" s="99"/>
      <c r="LLL24" s="99"/>
      <c r="LLM24" s="99"/>
      <c r="LLN24" s="99"/>
      <c r="LLO24" s="99"/>
      <c r="LLP24" s="99"/>
      <c r="LLQ24" s="99"/>
      <c r="LLR24" s="99"/>
      <c r="LLS24" s="99"/>
      <c r="LLT24" s="99"/>
      <c r="LLU24" s="99"/>
      <c r="LLV24" s="99"/>
      <c r="LLW24" s="99"/>
      <c r="LLX24" s="99"/>
      <c r="LLY24" s="99"/>
      <c r="LLZ24" s="99"/>
      <c r="LMA24" s="99"/>
      <c r="LMB24" s="99"/>
      <c r="LMC24" s="99"/>
      <c r="LMD24" s="99"/>
      <c r="LME24" s="99"/>
      <c r="LMF24" s="99"/>
      <c r="LMG24" s="99"/>
      <c r="LMH24" s="99"/>
      <c r="LMI24" s="99"/>
      <c r="LMJ24" s="99"/>
      <c r="LMK24" s="99"/>
      <c r="LML24" s="99"/>
      <c r="LMM24" s="99"/>
      <c r="LMN24" s="99"/>
      <c r="LMO24" s="99"/>
      <c r="LMP24" s="99"/>
      <c r="LMQ24" s="99"/>
      <c r="LMR24" s="99"/>
      <c r="LMS24" s="99"/>
      <c r="LMT24" s="99"/>
      <c r="LMU24" s="99"/>
      <c r="LMV24" s="99"/>
      <c r="LMW24" s="99"/>
      <c r="LMX24" s="99"/>
      <c r="LMY24" s="99"/>
      <c r="LMZ24" s="99"/>
      <c r="LNA24" s="99"/>
      <c r="LNB24" s="99"/>
      <c r="LNC24" s="99"/>
      <c r="LND24" s="99"/>
      <c r="LNE24" s="99"/>
      <c r="LNF24" s="99"/>
      <c r="LNG24" s="99"/>
      <c r="LNH24" s="99"/>
      <c r="LNI24" s="99"/>
      <c r="LNJ24" s="99"/>
      <c r="LNK24" s="99"/>
      <c r="LNL24" s="99"/>
      <c r="LNM24" s="99"/>
      <c r="LNN24" s="99"/>
      <c r="LNO24" s="99"/>
      <c r="LNP24" s="99"/>
      <c r="LNQ24" s="99"/>
      <c r="LNR24" s="99"/>
      <c r="LNS24" s="99"/>
      <c r="LNT24" s="99"/>
      <c r="LNU24" s="99"/>
      <c r="LNV24" s="99"/>
      <c r="LNW24" s="99"/>
      <c r="LNX24" s="99"/>
      <c r="LNY24" s="99"/>
      <c r="LNZ24" s="99"/>
      <c r="LOA24" s="99"/>
      <c r="LOB24" s="99"/>
      <c r="LOC24" s="99"/>
      <c r="LOD24" s="99"/>
      <c r="LOE24" s="99"/>
      <c r="LOF24" s="99"/>
      <c r="LOG24" s="99"/>
      <c r="LOH24" s="99"/>
      <c r="LOI24" s="99"/>
      <c r="LOJ24" s="99"/>
      <c r="LOK24" s="99"/>
      <c r="LOL24" s="99"/>
      <c r="LOM24" s="99"/>
      <c r="LON24" s="99"/>
      <c r="LOO24" s="99"/>
      <c r="LOP24" s="99"/>
      <c r="LOQ24" s="99"/>
      <c r="LOR24" s="99"/>
      <c r="LOS24" s="99"/>
      <c r="LOT24" s="99"/>
      <c r="LOU24" s="99"/>
      <c r="LOV24" s="99"/>
      <c r="LOW24" s="99"/>
      <c r="LOX24" s="99"/>
      <c r="LOY24" s="99"/>
      <c r="LOZ24" s="99"/>
      <c r="LPA24" s="99"/>
      <c r="LPB24" s="99"/>
      <c r="LPC24" s="99"/>
      <c r="LPD24" s="99"/>
      <c r="LPE24" s="99"/>
      <c r="LPF24" s="99"/>
      <c r="LPG24" s="99"/>
      <c r="LPH24" s="99"/>
      <c r="LPI24" s="99"/>
      <c r="LPJ24" s="99"/>
      <c r="LPK24" s="99"/>
      <c r="LPL24" s="99"/>
      <c r="LPM24" s="99"/>
      <c r="LPN24" s="99"/>
      <c r="LPO24" s="99"/>
      <c r="LPP24" s="99"/>
      <c r="LPQ24" s="99"/>
      <c r="LPR24" s="99"/>
      <c r="LPS24" s="99"/>
      <c r="LPT24" s="99"/>
      <c r="LPU24" s="99"/>
      <c r="LPV24" s="99"/>
      <c r="LPW24" s="99"/>
      <c r="LPX24" s="99"/>
      <c r="LPY24" s="99"/>
      <c r="LPZ24" s="99"/>
      <c r="LQA24" s="99"/>
      <c r="LQB24" s="99"/>
      <c r="LQC24" s="99"/>
      <c r="LQD24" s="99"/>
      <c r="LQE24" s="99"/>
      <c r="LQF24" s="99"/>
      <c r="LQG24" s="99"/>
      <c r="LQH24" s="99"/>
      <c r="LQI24" s="99"/>
      <c r="LQJ24" s="99"/>
      <c r="LQK24" s="99"/>
      <c r="LQL24" s="99"/>
      <c r="LQM24" s="99"/>
      <c r="LQN24" s="99"/>
      <c r="LQO24" s="99"/>
      <c r="LQP24" s="99"/>
      <c r="LQQ24" s="99"/>
      <c r="LQR24" s="99"/>
      <c r="LQS24" s="99"/>
      <c r="LQT24" s="99"/>
      <c r="LQU24" s="99"/>
      <c r="LQV24" s="99"/>
      <c r="LQW24" s="99"/>
      <c r="LQX24" s="99"/>
      <c r="LQY24" s="99"/>
      <c r="LQZ24" s="99"/>
      <c r="LRA24" s="99"/>
      <c r="LRB24" s="99"/>
      <c r="LRC24" s="99"/>
      <c r="LRD24" s="99"/>
      <c r="LRE24" s="99"/>
      <c r="LRF24" s="99"/>
      <c r="LRG24" s="99"/>
      <c r="LRH24" s="99"/>
      <c r="LRI24" s="99"/>
      <c r="LRJ24" s="99"/>
      <c r="LRK24" s="99"/>
      <c r="LRL24" s="99"/>
      <c r="LRM24" s="99"/>
      <c r="LRN24" s="99"/>
      <c r="LRO24" s="99"/>
      <c r="LRP24" s="99"/>
      <c r="LRQ24" s="99"/>
      <c r="LRR24" s="99"/>
      <c r="LRS24" s="99"/>
      <c r="LRT24" s="99"/>
      <c r="LRU24" s="99"/>
      <c r="LRV24" s="99"/>
      <c r="LRW24" s="99"/>
      <c r="LRX24" s="99"/>
      <c r="LRY24" s="99"/>
      <c r="LRZ24" s="99"/>
      <c r="LSA24" s="99"/>
      <c r="LSB24" s="99"/>
      <c r="LSC24" s="99"/>
      <c r="LSD24" s="99"/>
      <c r="LSE24" s="99"/>
      <c r="LSF24" s="99"/>
      <c r="LSG24" s="99"/>
      <c r="LSH24" s="99"/>
      <c r="LSI24" s="99"/>
      <c r="LSJ24" s="99"/>
      <c r="LSK24" s="99"/>
      <c r="LSL24" s="99"/>
      <c r="LSM24" s="99"/>
      <c r="LSN24" s="99"/>
      <c r="LSO24" s="99"/>
      <c r="LSP24" s="99"/>
      <c r="LSQ24" s="99"/>
      <c r="LSR24" s="99"/>
      <c r="LSS24" s="99"/>
      <c r="LST24" s="99"/>
      <c r="LSU24" s="99"/>
      <c r="LSV24" s="99"/>
      <c r="LSW24" s="99"/>
      <c r="LSX24" s="99"/>
      <c r="LSY24" s="99"/>
      <c r="LSZ24" s="99"/>
      <c r="LTA24" s="99"/>
      <c r="LTB24" s="99"/>
      <c r="LTC24" s="99"/>
      <c r="LTD24" s="99"/>
      <c r="LTE24" s="99"/>
      <c r="LTF24" s="99"/>
      <c r="LTG24" s="99"/>
      <c r="LTH24" s="99"/>
      <c r="LTI24" s="99"/>
      <c r="LTJ24" s="99"/>
      <c r="LTK24" s="99"/>
      <c r="LTL24" s="99"/>
      <c r="LTM24" s="99"/>
      <c r="LTN24" s="99"/>
      <c r="LTO24" s="99"/>
      <c r="LTP24" s="99"/>
      <c r="LTQ24" s="99"/>
      <c r="LTR24" s="99"/>
      <c r="LTS24" s="99"/>
      <c r="LTT24" s="99"/>
      <c r="LTU24" s="99"/>
      <c r="LTV24" s="99"/>
      <c r="LTW24" s="99"/>
      <c r="LTX24" s="99"/>
      <c r="LTY24" s="99"/>
      <c r="LTZ24" s="99"/>
      <c r="LUA24" s="99"/>
      <c r="LUB24" s="99"/>
      <c r="LUC24" s="99"/>
      <c r="LUD24" s="99"/>
      <c r="LUE24" s="99"/>
      <c r="LUF24" s="99"/>
      <c r="LUG24" s="99"/>
      <c r="LUH24" s="99"/>
      <c r="LUI24" s="99"/>
      <c r="LUJ24" s="99"/>
      <c r="LUK24" s="99"/>
      <c r="LUL24" s="99"/>
      <c r="LUM24" s="99"/>
      <c r="LUN24" s="99"/>
      <c r="LUO24" s="99"/>
      <c r="LUP24" s="99"/>
      <c r="LUQ24" s="99"/>
      <c r="LUR24" s="99"/>
      <c r="LUS24" s="99"/>
      <c r="LUT24" s="99"/>
      <c r="LUU24" s="99"/>
      <c r="LUV24" s="99"/>
      <c r="LUW24" s="99"/>
      <c r="LUX24" s="99"/>
      <c r="LUY24" s="99"/>
      <c r="LUZ24" s="99"/>
      <c r="LVA24" s="99"/>
      <c r="LVB24" s="99"/>
      <c r="LVC24" s="99"/>
      <c r="LVD24" s="99"/>
      <c r="LVE24" s="99"/>
      <c r="LVF24" s="99"/>
      <c r="LVG24" s="99"/>
      <c r="LVH24" s="99"/>
      <c r="LVI24" s="99"/>
      <c r="LVJ24" s="99"/>
      <c r="LVK24" s="99"/>
      <c r="LVL24" s="99"/>
      <c r="LVM24" s="99"/>
      <c r="LVN24" s="99"/>
      <c r="LVO24" s="99"/>
      <c r="LVP24" s="99"/>
      <c r="LVQ24" s="99"/>
      <c r="LVR24" s="99"/>
      <c r="LVS24" s="99"/>
      <c r="LVT24" s="99"/>
      <c r="LVU24" s="99"/>
      <c r="LVV24" s="99"/>
      <c r="LVW24" s="99"/>
      <c r="LVX24" s="99"/>
      <c r="LVY24" s="99"/>
      <c r="LVZ24" s="99"/>
      <c r="LWA24" s="99"/>
      <c r="LWB24" s="99"/>
      <c r="LWC24" s="99"/>
      <c r="LWD24" s="99"/>
      <c r="LWE24" s="99"/>
      <c r="LWF24" s="99"/>
      <c r="LWG24" s="99"/>
      <c r="LWH24" s="99"/>
      <c r="LWI24" s="99"/>
      <c r="LWJ24" s="99"/>
      <c r="LWK24" s="99"/>
      <c r="LWL24" s="99"/>
      <c r="LWM24" s="99"/>
      <c r="LWN24" s="99"/>
      <c r="LWO24" s="99"/>
      <c r="LWP24" s="99"/>
      <c r="LWQ24" s="99"/>
      <c r="LWR24" s="99"/>
      <c r="LWS24" s="99"/>
      <c r="LWT24" s="99"/>
      <c r="LWU24" s="99"/>
      <c r="LWV24" s="99"/>
      <c r="LWW24" s="99"/>
      <c r="LWX24" s="99"/>
      <c r="LWY24" s="99"/>
      <c r="LWZ24" s="99"/>
      <c r="LXA24" s="99"/>
      <c r="LXB24" s="99"/>
      <c r="LXC24" s="99"/>
      <c r="LXD24" s="99"/>
      <c r="LXE24" s="99"/>
      <c r="LXF24" s="99"/>
      <c r="LXG24" s="99"/>
      <c r="LXH24" s="99"/>
      <c r="LXI24" s="99"/>
      <c r="LXJ24" s="99"/>
      <c r="LXK24" s="99"/>
      <c r="LXL24" s="99"/>
      <c r="LXM24" s="99"/>
      <c r="LXN24" s="99"/>
      <c r="LXO24" s="99"/>
      <c r="LXP24" s="99"/>
      <c r="LXQ24" s="99"/>
      <c r="LXR24" s="99"/>
      <c r="LXS24" s="99"/>
      <c r="LXT24" s="99"/>
      <c r="LXU24" s="99"/>
      <c r="LXV24" s="99"/>
      <c r="LXW24" s="99"/>
      <c r="LXX24" s="99"/>
      <c r="LXY24" s="99"/>
      <c r="LXZ24" s="99"/>
      <c r="LYA24" s="99"/>
      <c r="LYB24" s="99"/>
      <c r="LYC24" s="99"/>
      <c r="LYD24" s="99"/>
      <c r="LYE24" s="99"/>
      <c r="LYF24" s="99"/>
      <c r="LYG24" s="99"/>
      <c r="LYH24" s="99"/>
      <c r="LYI24" s="99"/>
      <c r="LYJ24" s="99"/>
      <c r="LYK24" s="99"/>
      <c r="LYL24" s="99"/>
      <c r="LYM24" s="99"/>
      <c r="LYN24" s="99"/>
      <c r="LYO24" s="99"/>
      <c r="LYP24" s="99"/>
      <c r="LYQ24" s="99"/>
      <c r="LYR24" s="99"/>
      <c r="LYS24" s="99"/>
      <c r="LYT24" s="99"/>
      <c r="LYU24" s="99"/>
      <c r="LYV24" s="99"/>
      <c r="LYW24" s="99"/>
      <c r="LYX24" s="99"/>
      <c r="LYY24" s="99"/>
      <c r="LYZ24" s="99"/>
      <c r="LZA24" s="99"/>
      <c r="LZB24" s="99"/>
      <c r="LZC24" s="99"/>
      <c r="LZD24" s="99"/>
      <c r="LZE24" s="99"/>
      <c r="LZF24" s="99"/>
      <c r="LZG24" s="99"/>
      <c r="LZH24" s="99"/>
      <c r="LZI24" s="99"/>
      <c r="LZJ24" s="99"/>
      <c r="LZK24" s="99"/>
      <c r="LZL24" s="99"/>
      <c r="LZM24" s="99"/>
      <c r="LZN24" s="99"/>
      <c r="LZO24" s="99"/>
      <c r="LZP24" s="99"/>
      <c r="LZQ24" s="99"/>
      <c r="LZR24" s="99"/>
      <c r="LZS24" s="99"/>
      <c r="LZT24" s="99"/>
      <c r="LZU24" s="99"/>
      <c r="LZV24" s="99"/>
      <c r="LZW24" s="99"/>
      <c r="LZX24" s="99"/>
      <c r="LZY24" s="99"/>
      <c r="LZZ24" s="99"/>
      <c r="MAA24" s="99"/>
      <c r="MAB24" s="99"/>
      <c r="MAC24" s="99"/>
      <c r="MAD24" s="99"/>
      <c r="MAE24" s="99"/>
      <c r="MAF24" s="99"/>
      <c r="MAG24" s="99"/>
      <c r="MAH24" s="99"/>
      <c r="MAI24" s="99"/>
      <c r="MAJ24" s="99"/>
      <c r="MAK24" s="99"/>
      <c r="MAL24" s="99"/>
      <c r="MAM24" s="99"/>
      <c r="MAN24" s="99"/>
      <c r="MAO24" s="99"/>
      <c r="MAP24" s="99"/>
      <c r="MAQ24" s="99"/>
      <c r="MAR24" s="99"/>
      <c r="MAS24" s="99"/>
      <c r="MAT24" s="99"/>
      <c r="MAU24" s="99"/>
      <c r="MAV24" s="99"/>
      <c r="MAW24" s="99"/>
      <c r="MAX24" s="99"/>
      <c r="MAY24" s="99"/>
      <c r="MAZ24" s="99"/>
      <c r="MBA24" s="99"/>
      <c r="MBB24" s="99"/>
      <c r="MBC24" s="99"/>
      <c r="MBD24" s="99"/>
      <c r="MBE24" s="99"/>
      <c r="MBF24" s="99"/>
      <c r="MBG24" s="99"/>
      <c r="MBH24" s="99"/>
      <c r="MBI24" s="99"/>
      <c r="MBJ24" s="99"/>
      <c r="MBK24" s="99"/>
      <c r="MBL24" s="99"/>
      <c r="MBM24" s="99"/>
      <c r="MBN24" s="99"/>
      <c r="MBO24" s="99"/>
      <c r="MBP24" s="99"/>
      <c r="MBQ24" s="99"/>
      <c r="MBR24" s="99"/>
      <c r="MBS24" s="99"/>
      <c r="MBT24" s="99"/>
      <c r="MBU24" s="99"/>
      <c r="MBV24" s="99"/>
      <c r="MBW24" s="99"/>
      <c r="MBX24" s="99"/>
      <c r="MBY24" s="99"/>
      <c r="MBZ24" s="99"/>
      <c r="MCA24" s="99"/>
      <c r="MCB24" s="99"/>
      <c r="MCC24" s="99"/>
      <c r="MCD24" s="99"/>
      <c r="MCE24" s="99"/>
      <c r="MCF24" s="99"/>
      <c r="MCG24" s="99"/>
      <c r="MCH24" s="99"/>
      <c r="MCI24" s="99"/>
      <c r="MCJ24" s="99"/>
      <c r="MCK24" s="99"/>
      <c r="MCL24" s="99"/>
      <c r="MCM24" s="99"/>
      <c r="MCN24" s="99"/>
      <c r="MCO24" s="99"/>
      <c r="MCP24" s="99"/>
      <c r="MCQ24" s="99"/>
      <c r="MCR24" s="99"/>
      <c r="MCS24" s="99"/>
      <c r="MCT24" s="99"/>
      <c r="MCU24" s="99"/>
      <c r="MCV24" s="99"/>
      <c r="MCW24" s="99"/>
      <c r="MCX24" s="99"/>
      <c r="MCY24" s="99"/>
      <c r="MCZ24" s="99"/>
      <c r="MDA24" s="99"/>
      <c r="MDB24" s="99"/>
      <c r="MDC24" s="99"/>
      <c r="MDD24" s="99"/>
      <c r="MDE24" s="99"/>
      <c r="MDF24" s="99"/>
      <c r="MDG24" s="99"/>
      <c r="MDH24" s="99"/>
      <c r="MDI24" s="99"/>
      <c r="MDJ24" s="99"/>
      <c r="MDK24" s="99"/>
      <c r="MDL24" s="99"/>
      <c r="MDM24" s="99"/>
      <c r="MDN24" s="99"/>
      <c r="MDO24" s="99"/>
      <c r="MDP24" s="99"/>
      <c r="MDQ24" s="99"/>
      <c r="MDR24" s="99"/>
      <c r="MDS24" s="99"/>
      <c r="MDT24" s="99"/>
      <c r="MDU24" s="99"/>
      <c r="MDV24" s="99"/>
      <c r="MDW24" s="99"/>
      <c r="MDX24" s="99"/>
      <c r="MDY24" s="99"/>
      <c r="MDZ24" s="99"/>
      <c r="MEA24" s="99"/>
      <c r="MEB24" s="99"/>
      <c r="MEC24" s="99"/>
      <c r="MED24" s="99"/>
      <c r="MEE24" s="99"/>
      <c r="MEF24" s="99"/>
      <c r="MEG24" s="99"/>
      <c r="MEH24" s="99"/>
      <c r="MEI24" s="99"/>
      <c r="MEJ24" s="99"/>
      <c r="MEK24" s="99"/>
      <c r="MEL24" s="99"/>
      <c r="MEM24" s="99"/>
      <c r="MEN24" s="99"/>
      <c r="MEO24" s="99"/>
      <c r="MEP24" s="99"/>
      <c r="MEQ24" s="99"/>
      <c r="MER24" s="99"/>
      <c r="MES24" s="99"/>
      <c r="MET24" s="99"/>
      <c r="MEU24" s="99"/>
      <c r="MEV24" s="99"/>
      <c r="MEW24" s="99"/>
      <c r="MEX24" s="99"/>
      <c r="MEY24" s="99"/>
      <c r="MEZ24" s="99"/>
      <c r="MFA24" s="99"/>
      <c r="MFB24" s="99"/>
      <c r="MFC24" s="99"/>
      <c r="MFD24" s="99"/>
      <c r="MFE24" s="99"/>
      <c r="MFF24" s="99"/>
      <c r="MFG24" s="99"/>
      <c r="MFH24" s="99"/>
      <c r="MFI24" s="99"/>
      <c r="MFJ24" s="99"/>
      <c r="MFK24" s="99"/>
      <c r="MFL24" s="99"/>
      <c r="MFM24" s="99"/>
      <c r="MFN24" s="99"/>
      <c r="MFO24" s="99"/>
      <c r="MFP24" s="99"/>
      <c r="MFQ24" s="99"/>
      <c r="MFR24" s="99"/>
      <c r="MFS24" s="99"/>
      <c r="MFT24" s="99"/>
      <c r="MFU24" s="99"/>
      <c r="MFV24" s="99"/>
      <c r="MFW24" s="99"/>
      <c r="MFX24" s="99"/>
      <c r="MFY24" s="99"/>
      <c r="MFZ24" s="99"/>
      <c r="MGA24" s="99"/>
      <c r="MGB24" s="99"/>
      <c r="MGC24" s="99"/>
      <c r="MGD24" s="99"/>
      <c r="MGE24" s="99"/>
      <c r="MGF24" s="99"/>
      <c r="MGG24" s="99"/>
      <c r="MGH24" s="99"/>
      <c r="MGI24" s="99"/>
      <c r="MGJ24" s="99"/>
      <c r="MGK24" s="99"/>
      <c r="MGL24" s="99"/>
      <c r="MGM24" s="99"/>
      <c r="MGN24" s="99"/>
      <c r="MGO24" s="99"/>
      <c r="MGP24" s="99"/>
      <c r="MGQ24" s="99"/>
      <c r="MGR24" s="99"/>
      <c r="MGS24" s="99"/>
      <c r="MGT24" s="99"/>
      <c r="MGU24" s="99"/>
      <c r="MGV24" s="99"/>
      <c r="MGW24" s="99"/>
      <c r="MGX24" s="99"/>
      <c r="MGY24" s="99"/>
      <c r="MGZ24" s="99"/>
      <c r="MHA24" s="99"/>
      <c r="MHB24" s="99"/>
      <c r="MHC24" s="99"/>
      <c r="MHD24" s="99"/>
      <c r="MHE24" s="99"/>
      <c r="MHF24" s="99"/>
      <c r="MHG24" s="99"/>
      <c r="MHH24" s="99"/>
      <c r="MHI24" s="99"/>
      <c r="MHJ24" s="99"/>
      <c r="MHK24" s="99"/>
      <c r="MHL24" s="99"/>
      <c r="MHM24" s="99"/>
      <c r="MHN24" s="99"/>
      <c r="MHO24" s="99"/>
      <c r="MHP24" s="99"/>
      <c r="MHQ24" s="99"/>
      <c r="MHR24" s="99"/>
      <c r="MHS24" s="99"/>
      <c r="MHT24" s="99"/>
      <c r="MHU24" s="99"/>
      <c r="MHV24" s="99"/>
      <c r="MHW24" s="99"/>
      <c r="MHX24" s="99"/>
      <c r="MHY24" s="99"/>
      <c r="MHZ24" s="99"/>
      <c r="MIA24" s="99"/>
      <c r="MIB24" s="99"/>
      <c r="MIC24" s="99"/>
      <c r="MID24" s="99"/>
      <c r="MIE24" s="99"/>
      <c r="MIF24" s="99"/>
      <c r="MIG24" s="99"/>
      <c r="MIH24" s="99"/>
      <c r="MII24" s="99"/>
      <c r="MIJ24" s="99"/>
      <c r="MIK24" s="99"/>
      <c r="MIL24" s="99"/>
      <c r="MIM24" s="99"/>
      <c r="MIN24" s="99"/>
      <c r="MIO24" s="99"/>
      <c r="MIP24" s="99"/>
      <c r="MIQ24" s="99"/>
      <c r="MIR24" s="99"/>
      <c r="MIS24" s="99"/>
      <c r="MIT24" s="99"/>
      <c r="MIU24" s="99"/>
      <c r="MIV24" s="99"/>
      <c r="MIW24" s="99"/>
      <c r="MIX24" s="99"/>
      <c r="MIY24" s="99"/>
      <c r="MIZ24" s="99"/>
      <c r="MJA24" s="99"/>
      <c r="MJB24" s="99"/>
      <c r="MJC24" s="99"/>
      <c r="MJD24" s="99"/>
      <c r="MJE24" s="99"/>
      <c r="MJF24" s="99"/>
      <c r="MJG24" s="99"/>
      <c r="MJH24" s="99"/>
      <c r="MJI24" s="99"/>
      <c r="MJJ24" s="99"/>
      <c r="MJK24" s="99"/>
      <c r="MJL24" s="99"/>
      <c r="MJM24" s="99"/>
      <c r="MJN24" s="99"/>
      <c r="MJO24" s="99"/>
      <c r="MJP24" s="99"/>
      <c r="MJQ24" s="99"/>
      <c r="MJR24" s="99"/>
      <c r="MJS24" s="99"/>
      <c r="MJT24" s="99"/>
      <c r="MJU24" s="99"/>
      <c r="MJV24" s="99"/>
      <c r="MJW24" s="99"/>
      <c r="MJX24" s="99"/>
      <c r="MJY24" s="99"/>
      <c r="MJZ24" s="99"/>
      <c r="MKA24" s="99"/>
      <c r="MKB24" s="99"/>
      <c r="MKC24" s="99"/>
      <c r="MKD24" s="99"/>
      <c r="MKE24" s="99"/>
      <c r="MKF24" s="99"/>
      <c r="MKG24" s="99"/>
      <c r="MKH24" s="99"/>
      <c r="MKI24" s="99"/>
      <c r="MKJ24" s="99"/>
      <c r="MKK24" s="99"/>
      <c r="MKL24" s="99"/>
      <c r="MKM24" s="99"/>
      <c r="MKN24" s="99"/>
      <c r="MKO24" s="99"/>
      <c r="MKP24" s="99"/>
      <c r="MKQ24" s="99"/>
      <c r="MKR24" s="99"/>
      <c r="MKS24" s="99"/>
      <c r="MKT24" s="99"/>
      <c r="MKU24" s="99"/>
      <c r="MKV24" s="99"/>
      <c r="MKW24" s="99"/>
      <c r="MKX24" s="99"/>
      <c r="MKY24" s="99"/>
      <c r="MKZ24" s="99"/>
      <c r="MLA24" s="99"/>
      <c r="MLB24" s="99"/>
      <c r="MLC24" s="99"/>
      <c r="MLD24" s="99"/>
      <c r="MLE24" s="99"/>
      <c r="MLF24" s="99"/>
      <c r="MLG24" s="99"/>
      <c r="MLH24" s="99"/>
      <c r="MLI24" s="99"/>
      <c r="MLJ24" s="99"/>
      <c r="MLK24" s="99"/>
      <c r="MLL24" s="99"/>
      <c r="MLM24" s="99"/>
      <c r="MLN24" s="99"/>
      <c r="MLO24" s="99"/>
      <c r="MLP24" s="99"/>
      <c r="MLQ24" s="99"/>
      <c r="MLR24" s="99"/>
      <c r="MLS24" s="99"/>
      <c r="MLT24" s="99"/>
      <c r="MLU24" s="99"/>
      <c r="MLV24" s="99"/>
      <c r="MLW24" s="99"/>
      <c r="MLX24" s="99"/>
      <c r="MLY24" s="99"/>
      <c r="MLZ24" s="99"/>
      <c r="MMA24" s="99"/>
      <c r="MMB24" s="99"/>
      <c r="MMC24" s="99"/>
      <c r="MMD24" s="99"/>
      <c r="MME24" s="99"/>
      <c r="MMF24" s="99"/>
      <c r="MMG24" s="99"/>
      <c r="MMH24" s="99"/>
      <c r="MMI24" s="99"/>
      <c r="MMJ24" s="99"/>
      <c r="MMK24" s="99"/>
      <c r="MML24" s="99"/>
      <c r="MMM24" s="99"/>
      <c r="MMN24" s="99"/>
      <c r="MMO24" s="99"/>
      <c r="MMP24" s="99"/>
      <c r="MMQ24" s="99"/>
      <c r="MMR24" s="99"/>
      <c r="MMS24" s="99"/>
      <c r="MMT24" s="99"/>
      <c r="MMU24" s="99"/>
      <c r="MMV24" s="99"/>
      <c r="MMW24" s="99"/>
      <c r="MMX24" s="99"/>
      <c r="MMY24" s="99"/>
      <c r="MMZ24" s="99"/>
      <c r="MNA24" s="99"/>
      <c r="MNB24" s="99"/>
      <c r="MNC24" s="99"/>
      <c r="MND24" s="99"/>
      <c r="MNE24" s="99"/>
      <c r="MNF24" s="99"/>
      <c r="MNG24" s="99"/>
      <c r="MNH24" s="99"/>
      <c r="MNI24" s="99"/>
      <c r="MNJ24" s="99"/>
      <c r="MNK24" s="99"/>
      <c r="MNL24" s="99"/>
      <c r="MNM24" s="99"/>
      <c r="MNN24" s="99"/>
      <c r="MNO24" s="99"/>
      <c r="MNP24" s="99"/>
      <c r="MNQ24" s="99"/>
      <c r="MNR24" s="99"/>
      <c r="MNS24" s="99"/>
      <c r="MNT24" s="99"/>
      <c r="MNU24" s="99"/>
      <c r="MNV24" s="99"/>
      <c r="MNW24" s="99"/>
      <c r="MNX24" s="99"/>
      <c r="MNY24" s="99"/>
      <c r="MNZ24" s="99"/>
      <c r="MOA24" s="99"/>
      <c r="MOB24" s="99"/>
      <c r="MOC24" s="99"/>
      <c r="MOD24" s="99"/>
      <c r="MOE24" s="99"/>
      <c r="MOF24" s="99"/>
      <c r="MOG24" s="99"/>
      <c r="MOH24" s="99"/>
      <c r="MOI24" s="99"/>
      <c r="MOJ24" s="99"/>
      <c r="MOK24" s="99"/>
      <c r="MOL24" s="99"/>
      <c r="MOM24" s="99"/>
      <c r="MON24" s="99"/>
      <c r="MOO24" s="99"/>
      <c r="MOP24" s="99"/>
      <c r="MOQ24" s="99"/>
      <c r="MOR24" s="99"/>
      <c r="MOS24" s="99"/>
      <c r="MOT24" s="99"/>
      <c r="MOU24" s="99"/>
      <c r="MOV24" s="99"/>
      <c r="MOW24" s="99"/>
      <c r="MOX24" s="99"/>
      <c r="MOY24" s="99"/>
      <c r="MOZ24" s="99"/>
      <c r="MPA24" s="99"/>
      <c r="MPB24" s="99"/>
      <c r="MPC24" s="99"/>
      <c r="MPD24" s="99"/>
      <c r="MPE24" s="99"/>
      <c r="MPF24" s="99"/>
      <c r="MPG24" s="99"/>
      <c r="MPH24" s="99"/>
      <c r="MPI24" s="99"/>
      <c r="MPJ24" s="99"/>
      <c r="MPK24" s="99"/>
      <c r="MPL24" s="99"/>
      <c r="MPM24" s="99"/>
      <c r="MPN24" s="99"/>
      <c r="MPO24" s="99"/>
      <c r="MPP24" s="99"/>
      <c r="MPQ24" s="99"/>
      <c r="MPR24" s="99"/>
      <c r="MPS24" s="99"/>
      <c r="MPT24" s="99"/>
      <c r="MPU24" s="99"/>
      <c r="MPV24" s="99"/>
      <c r="MPW24" s="99"/>
      <c r="MPX24" s="99"/>
      <c r="MPY24" s="99"/>
      <c r="MPZ24" s="99"/>
      <c r="MQA24" s="99"/>
      <c r="MQB24" s="99"/>
      <c r="MQC24" s="99"/>
      <c r="MQD24" s="99"/>
      <c r="MQE24" s="99"/>
      <c r="MQF24" s="99"/>
      <c r="MQG24" s="99"/>
      <c r="MQH24" s="99"/>
      <c r="MQI24" s="99"/>
      <c r="MQJ24" s="99"/>
      <c r="MQK24" s="99"/>
      <c r="MQL24" s="99"/>
      <c r="MQM24" s="99"/>
      <c r="MQN24" s="99"/>
      <c r="MQO24" s="99"/>
      <c r="MQP24" s="99"/>
      <c r="MQQ24" s="99"/>
      <c r="MQR24" s="99"/>
      <c r="MQS24" s="99"/>
      <c r="MQT24" s="99"/>
      <c r="MQU24" s="99"/>
      <c r="MQV24" s="99"/>
      <c r="MQW24" s="99"/>
      <c r="MQX24" s="99"/>
      <c r="MQY24" s="99"/>
      <c r="MQZ24" s="99"/>
      <c r="MRA24" s="99"/>
      <c r="MRB24" s="99"/>
      <c r="MRC24" s="99"/>
      <c r="MRD24" s="99"/>
      <c r="MRE24" s="99"/>
      <c r="MRF24" s="99"/>
      <c r="MRG24" s="99"/>
      <c r="MRH24" s="99"/>
      <c r="MRI24" s="99"/>
      <c r="MRJ24" s="99"/>
      <c r="MRK24" s="99"/>
      <c r="MRL24" s="99"/>
      <c r="MRM24" s="99"/>
      <c r="MRN24" s="99"/>
      <c r="MRO24" s="99"/>
      <c r="MRP24" s="99"/>
      <c r="MRQ24" s="99"/>
      <c r="MRR24" s="99"/>
      <c r="MRS24" s="99"/>
      <c r="MRT24" s="99"/>
      <c r="MRU24" s="99"/>
      <c r="MRV24" s="99"/>
      <c r="MRW24" s="99"/>
      <c r="MRX24" s="99"/>
      <c r="MRY24" s="99"/>
      <c r="MRZ24" s="99"/>
      <c r="MSA24" s="99"/>
      <c r="MSB24" s="99"/>
      <c r="MSC24" s="99"/>
      <c r="MSD24" s="99"/>
      <c r="MSE24" s="99"/>
      <c r="MSF24" s="99"/>
      <c r="MSG24" s="99"/>
      <c r="MSH24" s="99"/>
      <c r="MSI24" s="99"/>
      <c r="MSJ24" s="99"/>
      <c r="MSK24" s="99"/>
      <c r="MSL24" s="99"/>
      <c r="MSM24" s="99"/>
      <c r="MSN24" s="99"/>
      <c r="MSO24" s="99"/>
      <c r="MSP24" s="99"/>
      <c r="MSQ24" s="99"/>
      <c r="MSR24" s="99"/>
      <c r="MSS24" s="99"/>
      <c r="MST24" s="99"/>
      <c r="MSU24" s="99"/>
      <c r="MSV24" s="99"/>
      <c r="MSW24" s="99"/>
      <c r="MSX24" s="99"/>
      <c r="MSY24" s="99"/>
      <c r="MSZ24" s="99"/>
      <c r="MTA24" s="99"/>
      <c r="MTB24" s="99"/>
      <c r="MTC24" s="99"/>
      <c r="MTD24" s="99"/>
      <c r="MTE24" s="99"/>
      <c r="MTF24" s="99"/>
      <c r="MTG24" s="99"/>
      <c r="MTH24" s="99"/>
      <c r="MTI24" s="99"/>
      <c r="MTJ24" s="99"/>
      <c r="MTK24" s="99"/>
      <c r="MTL24" s="99"/>
      <c r="MTM24" s="99"/>
      <c r="MTN24" s="99"/>
      <c r="MTO24" s="99"/>
      <c r="MTP24" s="99"/>
      <c r="MTQ24" s="99"/>
      <c r="MTR24" s="99"/>
      <c r="MTS24" s="99"/>
      <c r="MTT24" s="99"/>
      <c r="MTU24" s="99"/>
      <c r="MTV24" s="99"/>
      <c r="MTW24" s="99"/>
      <c r="MTX24" s="99"/>
      <c r="MTY24" s="99"/>
      <c r="MTZ24" s="99"/>
      <c r="MUA24" s="99"/>
      <c r="MUB24" s="99"/>
      <c r="MUC24" s="99"/>
      <c r="MUD24" s="99"/>
      <c r="MUE24" s="99"/>
      <c r="MUF24" s="99"/>
      <c r="MUG24" s="99"/>
      <c r="MUH24" s="99"/>
      <c r="MUI24" s="99"/>
      <c r="MUJ24" s="99"/>
      <c r="MUK24" s="99"/>
      <c r="MUL24" s="99"/>
      <c r="MUM24" s="99"/>
      <c r="MUN24" s="99"/>
      <c r="MUO24" s="99"/>
      <c r="MUP24" s="99"/>
      <c r="MUQ24" s="99"/>
      <c r="MUR24" s="99"/>
      <c r="MUS24" s="99"/>
      <c r="MUT24" s="99"/>
      <c r="MUU24" s="99"/>
      <c r="MUV24" s="99"/>
      <c r="MUW24" s="99"/>
      <c r="MUX24" s="99"/>
      <c r="MUY24" s="99"/>
      <c r="MUZ24" s="99"/>
      <c r="MVA24" s="99"/>
      <c r="MVB24" s="99"/>
      <c r="MVC24" s="99"/>
      <c r="MVD24" s="99"/>
      <c r="MVE24" s="99"/>
      <c r="MVF24" s="99"/>
      <c r="MVG24" s="99"/>
      <c r="MVH24" s="99"/>
      <c r="MVI24" s="99"/>
      <c r="MVJ24" s="99"/>
      <c r="MVK24" s="99"/>
      <c r="MVL24" s="99"/>
      <c r="MVM24" s="99"/>
      <c r="MVN24" s="99"/>
      <c r="MVO24" s="99"/>
      <c r="MVP24" s="99"/>
      <c r="MVQ24" s="99"/>
      <c r="MVR24" s="99"/>
      <c r="MVS24" s="99"/>
      <c r="MVT24" s="99"/>
      <c r="MVU24" s="99"/>
      <c r="MVV24" s="99"/>
      <c r="MVW24" s="99"/>
      <c r="MVX24" s="99"/>
      <c r="MVY24" s="99"/>
      <c r="MVZ24" s="99"/>
      <c r="MWA24" s="99"/>
      <c r="MWB24" s="99"/>
      <c r="MWC24" s="99"/>
      <c r="MWD24" s="99"/>
      <c r="MWE24" s="99"/>
      <c r="MWF24" s="99"/>
      <c r="MWG24" s="99"/>
      <c r="MWH24" s="99"/>
      <c r="MWI24" s="99"/>
      <c r="MWJ24" s="99"/>
      <c r="MWK24" s="99"/>
      <c r="MWL24" s="99"/>
      <c r="MWM24" s="99"/>
      <c r="MWN24" s="99"/>
      <c r="MWO24" s="99"/>
      <c r="MWP24" s="99"/>
      <c r="MWQ24" s="99"/>
      <c r="MWR24" s="99"/>
      <c r="MWS24" s="99"/>
      <c r="MWT24" s="99"/>
      <c r="MWU24" s="99"/>
      <c r="MWV24" s="99"/>
      <c r="MWW24" s="99"/>
      <c r="MWX24" s="99"/>
      <c r="MWY24" s="99"/>
      <c r="MWZ24" s="99"/>
      <c r="MXA24" s="99"/>
      <c r="MXB24" s="99"/>
      <c r="MXC24" s="99"/>
      <c r="MXD24" s="99"/>
      <c r="MXE24" s="99"/>
      <c r="MXF24" s="99"/>
      <c r="MXG24" s="99"/>
      <c r="MXH24" s="99"/>
      <c r="MXI24" s="99"/>
      <c r="MXJ24" s="99"/>
      <c r="MXK24" s="99"/>
      <c r="MXL24" s="99"/>
      <c r="MXM24" s="99"/>
      <c r="MXN24" s="99"/>
      <c r="MXO24" s="99"/>
      <c r="MXP24" s="99"/>
      <c r="MXQ24" s="99"/>
      <c r="MXR24" s="99"/>
      <c r="MXS24" s="99"/>
      <c r="MXT24" s="99"/>
      <c r="MXU24" s="99"/>
      <c r="MXV24" s="99"/>
      <c r="MXW24" s="99"/>
      <c r="MXX24" s="99"/>
      <c r="MXY24" s="99"/>
      <c r="MXZ24" s="99"/>
      <c r="MYA24" s="99"/>
      <c r="MYB24" s="99"/>
      <c r="MYC24" s="99"/>
      <c r="MYD24" s="99"/>
      <c r="MYE24" s="99"/>
      <c r="MYF24" s="99"/>
      <c r="MYG24" s="99"/>
      <c r="MYH24" s="99"/>
      <c r="MYI24" s="99"/>
      <c r="MYJ24" s="99"/>
      <c r="MYK24" s="99"/>
      <c r="MYL24" s="99"/>
      <c r="MYM24" s="99"/>
      <c r="MYN24" s="99"/>
      <c r="MYO24" s="99"/>
      <c r="MYP24" s="99"/>
      <c r="MYQ24" s="99"/>
      <c r="MYR24" s="99"/>
      <c r="MYS24" s="99"/>
      <c r="MYT24" s="99"/>
      <c r="MYU24" s="99"/>
      <c r="MYV24" s="99"/>
      <c r="MYW24" s="99"/>
      <c r="MYX24" s="99"/>
      <c r="MYY24" s="99"/>
      <c r="MYZ24" s="99"/>
      <c r="MZA24" s="99"/>
      <c r="MZB24" s="99"/>
      <c r="MZC24" s="99"/>
      <c r="MZD24" s="99"/>
      <c r="MZE24" s="99"/>
      <c r="MZF24" s="99"/>
      <c r="MZG24" s="99"/>
      <c r="MZH24" s="99"/>
      <c r="MZI24" s="99"/>
      <c r="MZJ24" s="99"/>
      <c r="MZK24" s="99"/>
      <c r="MZL24" s="99"/>
      <c r="MZM24" s="99"/>
      <c r="MZN24" s="99"/>
      <c r="MZO24" s="99"/>
      <c r="MZP24" s="99"/>
      <c r="MZQ24" s="99"/>
      <c r="MZR24" s="99"/>
      <c r="MZS24" s="99"/>
      <c r="MZT24" s="99"/>
      <c r="MZU24" s="99"/>
      <c r="MZV24" s="99"/>
      <c r="MZW24" s="99"/>
      <c r="MZX24" s="99"/>
      <c r="MZY24" s="99"/>
      <c r="MZZ24" s="99"/>
      <c r="NAA24" s="99"/>
      <c r="NAB24" s="99"/>
      <c r="NAC24" s="99"/>
      <c r="NAD24" s="99"/>
      <c r="NAE24" s="99"/>
      <c r="NAF24" s="99"/>
      <c r="NAG24" s="99"/>
      <c r="NAH24" s="99"/>
      <c r="NAI24" s="99"/>
      <c r="NAJ24" s="99"/>
      <c r="NAK24" s="99"/>
      <c r="NAL24" s="99"/>
      <c r="NAM24" s="99"/>
      <c r="NAN24" s="99"/>
      <c r="NAO24" s="99"/>
      <c r="NAP24" s="99"/>
      <c r="NAQ24" s="99"/>
      <c r="NAR24" s="99"/>
      <c r="NAS24" s="99"/>
      <c r="NAT24" s="99"/>
      <c r="NAU24" s="99"/>
      <c r="NAV24" s="99"/>
      <c r="NAW24" s="99"/>
      <c r="NAX24" s="99"/>
      <c r="NAY24" s="99"/>
      <c r="NAZ24" s="99"/>
      <c r="NBA24" s="99"/>
      <c r="NBB24" s="99"/>
      <c r="NBC24" s="99"/>
      <c r="NBD24" s="99"/>
      <c r="NBE24" s="99"/>
      <c r="NBF24" s="99"/>
      <c r="NBG24" s="99"/>
      <c r="NBH24" s="99"/>
      <c r="NBI24" s="99"/>
      <c r="NBJ24" s="99"/>
      <c r="NBK24" s="99"/>
      <c r="NBL24" s="99"/>
      <c r="NBM24" s="99"/>
      <c r="NBN24" s="99"/>
      <c r="NBO24" s="99"/>
      <c r="NBP24" s="99"/>
      <c r="NBQ24" s="99"/>
      <c r="NBR24" s="99"/>
      <c r="NBS24" s="99"/>
      <c r="NBT24" s="99"/>
      <c r="NBU24" s="99"/>
      <c r="NBV24" s="99"/>
      <c r="NBW24" s="99"/>
      <c r="NBX24" s="99"/>
      <c r="NBY24" s="99"/>
      <c r="NBZ24" s="99"/>
      <c r="NCA24" s="99"/>
      <c r="NCB24" s="99"/>
      <c r="NCC24" s="99"/>
      <c r="NCD24" s="99"/>
      <c r="NCE24" s="99"/>
      <c r="NCF24" s="99"/>
      <c r="NCG24" s="99"/>
      <c r="NCH24" s="99"/>
      <c r="NCI24" s="99"/>
      <c r="NCJ24" s="99"/>
      <c r="NCK24" s="99"/>
      <c r="NCL24" s="99"/>
      <c r="NCM24" s="99"/>
      <c r="NCN24" s="99"/>
      <c r="NCO24" s="99"/>
      <c r="NCP24" s="99"/>
      <c r="NCQ24" s="99"/>
      <c r="NCR24" s="99"/>
      <c r="NCS24" s="99"/>
      <c r="NCT24" s="99"/>
      <c r="NCU24" s="99"/>
      <c r="NCV24" s="99"/>
      <c r="NCW24" s="99"/>
      <c r="NCX24" s="99"/>
      <c r="NCY24" s="99"/>
      <c r="NCZ24" s="99"/>
      <c r="NDA24" s="99"/>
      <c r="NDB24" s="99"/>
      <c r="NDC24" s="99"/>
      <c r="NDD24" s="99"/>
      <c r="NDE24" s="99"/>
      <c r="NDF24" s="99"/>
      <c r="NDG24" s="99"/>
      <c r="NDH24" s="99"/>
      <c r="NDI24" s="99"/>
      <c r="NDJ24" s="99"/>
      <c r="NDK24" s="99"/>
      <c r="NDL24" s="99"/>
      <c r="NDM24" s="99"/>
      <c r="NDN24" s="99"/>
      <c r="NDO24" s="99"/>
      <c r="NDP24" s="99"/>
      <c r="NDQ24" s="99"/>
      <c r="NDR24" s="99"/>
      <c r="NDS24" s="99"/>
      <c r="NDT24" s="99"/>
      <c r="NDU24" s="99"/>
      <c r="NDV24" s="99"/>
      <c r="NDW24" s="99"/>
      <c r="NDX24" s="99"/>
      <c r="NDY24" s="99"/>
      <c r="NDZ24" s="99"/>
      <c r="NEA24" s="99"/>
      <c r="NEB24" s="99"/>
      <c r="NEC24" s="99"/>
      <c r="NED24" s="99"/>
      <c r="NEE24" s="99"/>
      <c r="NEF24" s="99"/>
      <c r="NEG24" s="99"/>
      <c r="NEH24" s="99"/>
      <c r="NEI24" s="99"/>
      <c r="NEJ24" s="99"/>
      <c r="NEK24" s="99"/>
      <c r="NEL24" s="99"/>
      <c r="NEM24" s="99"/>
      <c r="NEN24" s="99"/>
      <c r="NEO24" s="99"/>
      <c r="NEP24" s="99"/>
      <c r="NEQ24" s="99"/>
      <c r="NER24" s="99"/>
      <c r="NES24" s="99"/>
      <c r="NET24" s="99"/>
      <c r="NEU24" s="99"/>
      <c r="NEV24" s="99"/>
      <c r="NEW24" s="99"/>
      <c r="NEX24" s="99"/>
      <c r="NEY24" s="99"/>
      <c r="NEZ24" s="99"/>
      <c r="NFA24" s="99"/>
      <c r="NFB24" s="99"/>
      <c r="NFC24" s="99"/>
      <c r="NFD24" s="99"/>
      <c r="NFE24" s="99"/>
      <c r="NFF24" s="99"/>
      <c r="NFG24" s="99"/>
      <c r="NFH24" s="99"/>
      <c r="NFI24" s="99"/>
      <c r="NFJ24" s="99"/>
      <c r="NFK24" s="99"/>
      <c r="NFL24" s="99"/>
      <c r="NFM24" s="99"/>
      <c r="NFN24" s="99"/>
      <c r="NFO24" s="99"/>
      <c r="NFP24" s="99"/>
      <c r="NFQ24" s="99"/>
      <c r="NFR24" s="99"/>
      <c r="NFS24" s="99"/>
      <c r="NFT24" s="99"/>
      <c r="NFU24" s="99"/>
      <c r="NFV24" s="99"/>
      <c r="NFW24" s="99"/>
      <c r="NFX24" s="99"/>
      <c r="NFY24" s="99"/>
      <c r="NFZ24" s="99"/>
      <c r="NGA24" s="99"/>
      <c r="NGB24" s="99"/>
      <c r="NGC24" s="99"/>
      <c r="NGD24" s="99"/>
      <c r="NGE24" s="99"/>
      <c r="NGF24" s="99"/>
      <c r="NGG24" s="99"/>
      <c r="NGH24" s="99"/>
      <c r="NGI24" s="99"/>
      <c r="NGJ24" s="99"/>
      <c r="NGK24" s="99"/>
      <c r="NGL24" s="99"/>
      <c r="NGM24" s="99"/>
      <c r="NGN24" s="99"/>
      <c r="NGO24" s="99"/>
      <c r="NGP24" s="99"/>
      <c r="NGQ24" s="99"/>
      <c r="NGR24" s="99"/>
      <c r="NGS24" s="99"/>
      <c r="NGT24" s="99"/>
      <c r="NGU24" s="99"/>
      <c r="NGV24" s="99"/>
      <c r="NGW24" s="99"/>
      <c r="NGX24" s="99"/>
      <c r="NGY24" s="99"/>
      <c r="NGZ24" s="99"/>
      <c r="NHA24" s="99"/>
      <c r="NHB24" s="99"/>
      <c r="NHC24" s="99"/>
      <c r="NHD24" s="99"/>
      <c r="NHE24" s="99"/>
      <c r="NHF24" s="99"/>
      <c r="NHG24" s="99"/>
      <c r="NHH24" s="99"/>
      <c r="NHI24" s="99"/>
      <c r="NHJ24" s="99"/>
      <c r="NHK24" s="99"/>
      <c r="NHL24" s="99"/>
      <c r="NHM24" s="99"/>
      <c r="NHN24" s="99"/>
      <c r="NHO24" s="99"/>
      <c r="NHP24" s="99"/>
      <c r="NHQ24" s="99"/>
      <c r="NHR24" s="99"/>
      <c r="NHS24" s="99"/>
      <c r="NHT24" s="99"/>
      <c r="NHU24" s="99"/>
      <c r="NHV24" s="99"/>
      <c r="NHW24" s="99"/>
      <c r="NHX24" s="99"/>
      <c r="NHY24" s="99"/>
      <c r="NHZ24" s="99"/>
      <c r="NIA24" s="99"/>
      <c r="NIB24" s="99"/>
      <c r="NIC24" s="99"/>
      <c r="NID24" s="99"/>
      <c r="NIE24" s="99"/>
      <c r="NIF24" s="99"/>
      <c r="NIG24" s="99"/>
      <c r="NIH24" s="99"/>
      <c r="NII24" s="99"/>
      <c r="NIJ24" s="99"/>
      <c r="NIK24" s="99"/>
      <c r="NIL24" s="99"/>
      <c r="NIM24" s="99"/>
      <c r="NIN24" s="99"/>
      <c r="NIO24" s="99"/>
      <c r="NIP24" s="99"/>
      <c r="NIQ24" s="99"/>
      <c r="NIR24" s="99"/>
      <c r="NIS24" s="99"/>
      <c r="NIT24" s="99"/>
      <c r="NIU24" s="99"/>
      <c r="NIV24" s="99"/>
      <c r="NIW24" s="99"/>
      <c r="NIX24" s="99"/>
      <c r="NIY24" s="99"/>
      <c r="NIZ24" s="99"/>
      <c r="NJA24" s="99"/>
      <c r="NJB24" s="99"/>
      <c r="NJC24" s="99"/>
      <c r="NJD24" s="99"/>
      <c r="NJE24" s="99"/>
      <c r="NJF24" s="99"/>
      <c r="NJG24" s="99"/>
      <c r="NJH24" s="99"/>
      <c r="NJI24" s="99"/>
      <c r="NJJ24" s="99"/>
      <c r="NJK24" s="99"/>
      <c r="NJL24" s="99"/>
      <c r="NJM24" s="99"/>
      <c r="NJN24" s="99"/>
      <c r="NJO24" s="99"/>
      <c r="NJP24" s="99"/>
      <c r="NJQ24" s="99"/>
      <c r="NJR24" s="99"/>
      <c r="NJS24" s="99"/>
      <c r="NJT24" s="99"/>
      <c r="NJU24" s="99"/>
      <c r="NJV24" s="99"/>
      <c r="NJW24" s="99"/>
      <c r="NJX24" s="99"/>
      <c r="NJY24" s="99"/>
      <c r="NJZ24" s="99"/>
      <c r="NKA24" s="99"/>
      <c r="NKB24" s="99"/>
      <c r="NKC24" s="99"/>
      <c r="NKD24" s="99"/>
      <c r="NKE24" s="99"/>
      <c r="NKF24" s="99"/>
      <c r="NKG24" s="99"/>
      <c r="NKH24" s="99"/>
      <c r="NKI24" s="99"/>
      <c r="NKJ24" s="99"/>
      <c r="NKK24" s="99"/>
      <c r="NKL24" s="99"/>
      <c r="NKM24" s="99"/>
      <c r="NKN24" s="99"/>
      <c r="NKO24" s="99"/>
      <c r="NKP24" s="99"/>
      <c r="NKQ24" s="99"/>
      <c r="NKR24" s="99"/>
      <c r="NKS24" s="99"/>
      <c r="NKT24" s="99"/>
      <c r="NKU24" s="99"/>
      <c r="NKV24" s="99"/>
      <c r="NKW24" s="99"/>
      <c r="NKX24" s="99"/>
      <c r="NKY24" s="99"/>
      <c r="NKZ24" s="99"/>
      <c r="NLA24" s="99"/>
      <c r="NLB24" s="99"/>
      <c r="NLC24" s="99"/>
      <c r="NLD24" s="99"/>
      <c r="NLE24" s="99"/>
      <c r="NLF24" s="99"/>
      <c r="NLG24" s="99"/>
      <c r="NLH24" s="99"/>
      <c r="NLI24" s="99"/>
      <c r="NLJ24" s="99"/>
      <c r="NLK24" s="99"/>
      <c r="NLL24" s="99"/>
      <c r="NLM24" s="99"/>
      <c r="NLN24" s="99"/>
      <c r="NLO24" s="99"/>
      <c r="NLP24" s="99"/>
      <c r="NLQ24" s="99"/>
      <c r="NLR24" s="99"/>
      <c r="NLS24" s="99"/>
      <c r="NLT24" s="99"/>
      <c r="NLU24" s="99"/>
      <c r="NLV24" s="99"/>
      <c r="NLW24" s="99"/>
      <c r="NLX24" s="99"/>
      <c r="NLY24" s="99"/>
      <c r="NLZ24" s="99"/>
      <c r="NMA24" s="99"/>
      <c r="NMB24" s="99"/>
      <c r="NMC24" s="99"/>
      <c r="NMD24" s="99"/>
      <c r="NME24" s="99"/>
      <c r="NMF24" s="99"/>
      <c r="NMG24" s="99"/>
      <c r="NMH24" s="99"/>
      <c r="NMI24" s="99"/>
      <c r="NMJ24" s="99"/>
      <c r="NMK24" s="99"/>
      <c r="NML24" s="99"/>
      <c r="NMM24" s="99"/>
      <c r="NMN24" s="99"/>
      <c r="NMO24" s="99"/>
      <c r="NMP24" s="99"/>
      <c r="NMQ24" s="99"/>
      <c r="NMR24" s="99"/>
      <c r="NMS24" s="99"/>
      <c r="NMT24" s="99"/>
      <c r="NMU24" s="99"/>
      <c r="NMV24" s="99"/>
      <c r="NMW24" s="99"/>
      <c r="NMX24" s="99"/>
      <c r="NMY24" s="99"/>
      <c r="NMZ24" s="99"/>
      <c r="NNA24" s="99"/>
      <c r="NNB24" s="99"/>
      <c r="NNC24" s="99"/>
      <c r="NND24" s="99"/>
      <c r="NNE24" s="99"/>
      <c r="NNF24" s="99"/>
      <c r="NNG24" s="99"/>
      <c r="NNH24" s="99"/>
      <c r="NNI24" s="99"/>
      <c r="NNJ24" s="99"/>
      <c r="NNK24" s="99"/>
      <c r="NNL24" s="99"/>
      <c r="NNM24" s="99"/>
      <c r="NNN24" s="99"/>
      <c r="NNO24" s="99"/>
      <c r="NNP24" s="99"/>
      <c r="NNQ24" s="99"/>
      <c r="NNR24" s="99"/>
      <c r="NNS24" s="99"/>
      <c r="NNT24" s="99"/>
      <c r="NNU24" s="99"/>
      <c r="NNV24" s="99"/>
      <c r="NNW24" s="99"/>
      <c r="NNX24" s="99"/>
      <c r="NNY24" s="99"/>
      <c r="NNZ24" s="99"/>
      <c r="NOA24" s="99"/>
      <c r="NOB24" s="99"/>
      <c r="NOC24" s="99"/>
      <c r="NOD24" s="99"/>
      <c r="NOE24" s="99"/>
      <c r="NOF24" s="99"/>
      <c r="NOG24" s="99"/>
      <c r="NOH24" s="99"/>
      <c r="NOI24" s="99"/>
      <c r="NOJ24" s="99"/>
      <c r="NOK24" s="99"/>
      <c r="NOL24" s="99"/>
      <c r="NOM24" s="99"/>
      <c r="NON24" s="99"/>
      <c r="NOO24" s="99"/>
      <c r="NOP24" s="99"/>
      <c r="NOQ24" s="99"/>
      <c r="NOR24" s="99"/>
      <c r="NOS24" s="99"/>
      <c r="NOT24" s="99"/>
      <c r="NOU24" s="99"/>
      <c r="NOV24" s="99"/>
      <c r="NOW24" s="99"/>
      <c r="NOX24" s="99"/>
      <c r="NOY24" s="99"/>
      <c r="NOZ24" s="99"/>
      <c r="NPA24" s="99"/>
      <c r="NPB24" s="99"/>
      <c r="NPC24" s="99"/>
      <c r="NPD24" s="99"/>
      <c r="NPE24" s="99"/>
      <c r="NPF24" s="99"/>
      <c r="NPG24" s="99"/>
      <c r="NPH24" s="99"/>
      <c r="NPI24" s="99"/>
      <c r="NPJ24" s="99"/>
      <c r="NPK24" s="99"/>
      <c r="NPL24" s="99"/>
      <c r="NPM24" s="99"/>
      <c r="NPN24" s="99"/>
      <c r="NPO24" s="99"/>
      <c r="NPP24" s="99"/>
      <c r="NPQ24" s="99"/>
      <c r="NPR24" s="99"/>
      <c r="NPS24" s="99"/>
      <c r="NPT24" s="99"/>
      <c r="NPU24" s="99"/>
      <c r="NPV24" s="99"/>
      <c r="NPW24" s="99"/>
      <c r="NPX24" s="99"/>
      <c r="NPY24" s="99"/>
      <c r="NPZ24" s="99"/>
      <c r="NQA24" s="99"/>
      <c r="NQB24" s="99"/>
      <c r="NQC24" s="99"/>
      <c r="NQD24" s="99"/>
      <c r="NQE24" s="99"/>
      <c r="NQF24" s="99"/>
      <c r="NQG24" s="99"/>
      <c r="NQH24" s="99"/>
      <c r="NQI24" s="99"/>
      <c r="NQJ24" s="99"/>
      <c r="NQK24" s="99"/>
      <c r="NQL24" s="99"/>
      <c r="NQM24" s="99"/>
      <c r="NQN24" s="99"/>
      <c r="NQO24" s="99"/>
      <c r="NQP24" s="99"/>
      <c r="NQQ24" s="99"/>
      <c r="NQR24" s="99"/>
      <c r="NQS24" s="99"/>
      <c r="NQT24" s="99"/>
      <c r="NQU24" s="99"/>
      <c r="NQV24" s="99"/>
      <c r="NQW24" s="99"/>
      <c r="NQX24" s="99"/>
      <c r="NQY24" s="99"/>
      <c r="NQZ24" s="99"/>
      <c r="NRA24" s="99"/>
      <c r="NRB24" s="99"/>
      <c r="NRC24" s="99"/>
      <c r="NRD24" s="99"/>
      <c r="NRE24" s="99"/>
      <c r="NRF24" s="99"/>
      <c r="NRG24" s="99"/>
      <c r="NRH24" s="99"/>
      <c r="NRI24" s="99"/>
      <c r="NRJ24" s="99"/>
      <c r="NRK24" s="99"/>
      <c r="NRL24" s="99"/>
      <c r="NRM24" s="99"/>
      <c r="NRN24" s="99"/>
      <c r="NRO24" s="99"/>
      <c r="NRP24" s="99"/>
      <c r="NRQ24" s="99"/>
      <c r="NRR24" s="99"/>
      <c r="NRS24" s="99"/>
      <c r="NRT24" s="99"/>
      <c r="NRU24" s="99"/>
      <c r="NRV24" s="99"/>
      <c r="NRW24" s="99"/>
      <c r="NRX24" s="99"/>
      <c r="NRY24" s="99"/>
      <c r="NRZ24" s="99"/>
      <c r="NSA24" s="99"/>
      <c r="NSB24" s="99"/>
      <c r="NSC24" s="99"/>
      <c r="NSD24" s="99"/>
      <c r="NSE24" s="99"/>
      <c r="NSF24" s="99"/>
      <c r="NSG24" s="99"/>
      <c r="NSH24" s="99"/>
      <c r="NSI24" s="99"/>
      <c r="NSJ24" s="99"/>
      <c r="NSK24" s="99"/>
      <c r="NSL24" s="99"/>
      <c r="NSM24" s="99"/>
      <c r="NSN24" s="99"/>
      <c r="NSO24" s="99"/>
      <c r="NSP24" s="99"/>
      <c r="NSQ24" s="99"/>
      <c r="NSR24" s="99"/>
      <c r="NSS24" s="99"/>
      <c r="NST24" s="99"/>
      <c r="NSU24" s="99"/>
      <c r="NSV24" s="99"/>
      <c r="NSW24" s="99"/>
      <c r="NSX24" s="99"/>
      <c r="NSY24" s="99"/>
      <c r="NSZ24" s="99"/>
      <c r="NTA24" s="99"/>
      <c r="NTB24" s="99"/>
      <c r="NTC24" s="99"/>
      <c r="NTD24" s="99"/>
      <c r="NTE24" s="99"/>
      <c r="NTF24" s="99"/>
      <c r="NTG24" s="99"/>
      <c r="NTH24" s="99"/>
      <c r="NTI24" s="99"/>
      <c r="NTJ24" s="99"/>
      <c r="NTK24" s="99"/>
      <c r="NTL24" s="99"/>
      <c r="NTM24" s="99"/>
      <c r="NTN24" s="99"/>
      <c r="NTO24" s="99"/>
      <c r="NTP24" s="99"/>
      <c r="NTQ24" s="99"/>
      <c r="NTR24" s="99"/>
      <c r="NTS24" s="99"/>
      <c r="NTT24" s="99"/>
      <c r="NTU24" s="99"/>
      <c r="NTV24" s="99"/>
      <c r="NTW24" s="99"/>
      <c r="NTX24" s="99"/>
      <c r="NTY24" s="99"/>
      <c r="NTZ24" s="99"/>
      <c r="NUA24" s="99"/>
      <c r="NUB24" s="99"/>
      <c r="NUC24" s="99"/>
      <c r="NUD24" s="99"/>
      <c r="NUE24" s="99"/>
      <c r="NUF24" s="99"/>
      <c r="NUG24" s="99"/>
      <c r="NUH24" s="99"/>
      <c r="NUI24" s="99"/>
      <c r="NUJ24" s="99"/>
      <c r="NUK24" s="99"/>
      <c r="NUL24" s="99"/>
      <c r="NUM24" s="99"/>
      <c r="NUN24" s="99"/>
      <c r="NUO24" s="99"/>
      <c r="NUP24" s="99"/>
      <c r="NUQ24" s="99"/>
      <c r="NUR24" s="99"/>
      <c r="NUS24" s="99"/>
      <c r="NUT24" s="99"/>
      <c r="NUU24" s="99"/>
      <c r="NUV24" s="99"/>
      <c r="NUW24" s="99"/>
      <c r="NUX24" s="99"/>
      <c r="NUY24" s="99"/>
      <c r="NUZ24" s="99"/>
      <c r="NVA24" s="99"/>
      <c r="NVB24" s="99"/>
      <c r="NVC24" s="99"/>
      <c r="NVD24" s="99"/>
      <c r="NVE24" s="99"/>
      <c r="NVF24" s="99"/>
      <c r="NVG24" s="99"/>
      <c r="NVH24" s="99"/>
      <c r="NVI24" s="99"/>
      <c r="NVJ24" s="99"/>
      <c r="NVK24" s="99"/>
      <c r="NVL24" s="99"/>
      <c r="NVM24" s="99"/>
      <c r="NVN24" s="99"/>
      <c r="NVO24" s="99"/>
      <c r="NVP24" s="99"/>
      <c r="NVQ24" s="99"/>
      <c r="NVR24" s="99"/>
      <c r="NVS24" s="99"/>
      <c r="NVT24" s="99"/>
      <c r="NVU24" s="99"/>
      <c r="NVV24" s="99"/>
      <c r="NVW24" s="99"/>
      <c r="NVX24" s="99"/>
      <c r="NVY24" s="99"/>
      <c r="NVZ24" s="99"/>
      <c r="NWA24" s="99"/>
      <c r="NWB24" s="99"/>
      <c r="NWC24" s="99"/>
      <c r="NWD24" s="99"/>
      <c r="NWE24" s="99"/>
      <c r="NWF24" s="99"/>
      <c r="NWG24" s="99"/>
      <c r="NWH24" s="99"/>
      <c r="NWI24" s="99"/>
      <c r="NWJ24" s="99"/>
      <c r="NWK24" s="99"/>
      <c r="NWL24" s="99"/>
      <c r="NWM24" s="99"/>
      <c r="NWN24" s="99"/>
      <c r="NWO24" s="99"/>
      <c r="NWP24" s="99"/>
      <c r="NWQ24" s="99"/>
      <c r="NWR24" s="99"/>
      <c r="NWS24" s="99"/>
      <c r="NWT24" s="99"/>
      <c r="NWU24" s="99"/>
      <c r="NWV24" s="99"/>
      <c r="NWW24" s="99"/>
      <c r="NWX24" s="99"/>
      <c r="NWY24" s="99"/>
      <c r="NWZ24" s="99"/>
      <c r="NXA24" s="99"/>
      <c r="NXB24" s="99"/>
      <c r="NXC24" s="99"/>
      <c r="NXD24" s="99"/>
      <c r="NXE24" s="99"/>
      <c r="NXF24" s="99"/>
      <c r="NXG24" s="99"/>
      <c r="NXH24" s="99"/>
      <c r="NXI24" s="99"/>
      <c r="NXJ24" s="99"/>
      <c r="NXK24" s="99"/>
      <c r="NXL24" s="99"/>
      <c r="NXM24" s="99"/>
      <c r="NXN24" s="99"/>
      <c r="NXO24" s="99"/>
      <c r="NXP24" s="99"/>
      <c r="NXQ24" s="99"/>
      <c r="NXR24" s="99"/>
      <c r="NXS24" s="99"/>
      <c r="NXT24" s="99"/>
      <c r="NXU24" s="99"/>
      <c r="NXV24" s="99"/>
      <c r="NXW24" s="99"/>
      <c r="NXX24" s="99"/>
      <c r="NXY24" s="99"/>
      <c r="NXZ24" s="99"/>
      <c r="NYA24" s="99"/>
      <c r="NYB24" s="99"/>
      <c r="NYC24" s="99"/>
      <c r="NYD24" s="99"/>
      <c r="NYE24" s="99"/>
      <c r="NYF24" s="99"/>
      <c r="NYG24" s="99"/>
      <c r="NYH24" s="99"/>
      <c r="NYI24" s="99"/>
      <c r="NYJ24" s="99"/>
      <c r="NYK24" s="99"/>
      <c r="NYL24" s="99"/>
      <c r="NYM24" s="99"/>
      <c r="NYN24" s="99"/>
      <c r="NYO24" s="99"/>
      <c r="NYP24" s="99"/>
      <c r="NYQ24" s="99"/>
      <c r="NYR24" s="99"/>
      <c r="NYS24" s="99"/>
      <c r="NYT24" s="99"/>
      <c r="NYU24" s="99"/>
      <c r="NYV24" s="99"/>
      <c r="NYW24" s="99"/>
      <c r="NYX24" s="99"/>
      <c r="NYY24" s="99"/>
      <c r="NYZ24" s="99"/>
      <c r="NZA24" s="99"/>
      <c r="NZB24" s="99"/>
      <c r="NZC24" s="99"/>
      <c r="NZD24" s="99"/>
      <c r="NZE24" s="99"/>
      <c r="NZF24" s="99"/>
      <c r="NZG24" s="99"/>
      <c r="NZH24" s="99"/>
      <c r="NZI24" s="99"/>
      <c r="NZJ24" s="99"/>
      <c r="NZK24" s="99"/>
      <c r="NZL24" s="99"/>
      <c r="NZM24" s="99"/>
      <c r="NZN24" s="99"/>
      <c r="NZO24" s="99"/>
      <c r="NZP24" s="99"/>
      <c r="NZQ24" s="99"/>
      <c r="NZR24" s="99"/>
      <c r="NZS24" s="99"/>
      <c r="NZT24" s="99"/>
      <c r="NZU24" s="99"/>
      <c r="NZV24" s="99"/>
      <c r="NZW24" s="99"/>
      <c r="NZX24" s="99"/>
      <c r="NZY24" s="99"/>
      <c r="NZZ24" s="99"/>
      <c r="OAA24" s="99"/>
      <c r="OAB24" s="99"/>
      <c r="OAC24" s="99"/>
      <c r="OAD24" s="99"/>
      <c r="OAE24" s="99"/>
      <c r="OAF24" s="99"/>
      <c r="OAG24" s="99"/>
      <c r="OAH24" s="99"/>
      <c r="OAI24" s="99"/>
      <c r="OAJ24" s="99"/>
      <c r="OAK24" s="99"/>
      <c r="OAL24" s="99"/>
      <c r="OAM24" s="99"/>
      <c r="OAN24" s="99"/>
      <c r="OAO24" s="99"/>
      <c r="OAP24" s="99"/>
      <c r="OAQ24" s="99"/>
      <c r="OAR24" s="99"/>
      <c r="OAS24" s="99"/>
      <c r="OAT24" s="99"/>
      <c r="OAU24" s="99"/>
      <c r="OAV24" s="99"/>
      <c r="OAW24" s="99"/>
      <c r="OAX24" s="99"/>
      <c r="OAY24" s="99"/>
      <c r="OAZ24" s="99"/>
      <c r="OBA24" s="99"/>
      <c r="OBB24" s="99"/>
      <c r="OBC24" s="99"/>
      <c r="OBD24" s="99"/>
      <c r="OBE24" s="99"/>
      <c r="OBF24" s="99"/>
      <c r="OBG24" s="99"/>
      <c r="OBH24" s="99"/>
      <c r="OBI24" s="99"/>
      <c r="OBJ24" s="99"/>
      <c r="OBK24" s="99"/>
      <c r="OBL24" s="99"/>
      <c r="OBM24" s="99"/>
      <c r="OBN24" s="99"/>
      <c r="OBO24" s="99"/>
      <c r="OBP24" s="99"/>
      <c r="OBQ24" s="99"/>
      <c r="OBR24" s="99"/>
      <c r="OBS24" s="99"/>
      <c r="OBT24" s="99"/>
      <c r="OBU24" s="99"/>
      <c r="OBV24" s="99"/>
      <c r="OBW24" s="99"/>
      <c r="OBX24" s="99"/>
      <c r="OBY24" s="99"/>
      <c r="OBZ24" s="99"/>
      <c r="OCA24" s="99"/>
      <c r="OCB24" s="99"/>
      <c r="OCC24" s="99"/>
      <c r="OCD24" s="99"/>
      <c r="OCE24" s="99"/>
      <c r="OCF24" s="99"/>
      <c r="OCG24" s="99"/>
      <c r="OCH24" s="99"/>
      <c r="OCI24" s="99"/>
      <c r="OCJ24" s="99"/>
      <c r="OCK24" s="99"/>
      <c r="OCL24" s="99"/>
      <c r="OCM24" s="99"/>
      <c r="OCN24" s="99"/>
      <c r="OCO24" s="99"/>
      <c r="OCP24" s="99"/>
      <c r="OCQ24" s="99"/>
      <c r="OCR24" s="99"/>
      <c r="OCS24" s="99"/>
      <c r="OCT24" s="99"/>
      <c r="OCU24" s="99"/>
      <c r="OCV24" s="99"/>
      <c r="OCW24" s="99"/>
      <c r="OCX24" s="99"/>
      <c r="OCY24" s="99"/>
      <c r="OCZ24" s="99"/>
      <c r="ODA24" s="99"/>
      <c r="ODB24" s="99"/>
      <c r="ODC24" s="99"/>
      <c r="ODD24" s="99"/>
      <c r="ODE24" s="99"/>
      <c r="ODF24" s="99"/>
      <c r="ODG24" s="99"/>
      <c r="ODH24" s="99"/>
      <c r="ODI24" s="99"/>
      <c r="ODJ24" s="99"/>
      <c r="ODK24" s="99"/>
      <c r="ODL24" s="99"/>
      <c r="ODM24" s="99"/>
      <c r="ODN24" s="99"/>
      <c r="ODO24" s="99"/>
      <c r="ODP24" s="99"/>
      <c r="ODQ24" s="99"/>
      <c r="ODR24" s="99"/>
      <c r="ODS24" s="99"/>
      <c r="ODT24" s="99"/>
      <c r="ODU24" s="99"/>
      <c r="ODV24" s="99"/>
      <c r="ODW24" s="99"/>
      <c r="ODX24" s="99"/>
      <c r="ODY24" s="99"/>
      <c r="ODZ24" s="99"/>
      <c r="OEA24" s="99"/>
      <c r="OEB24" s="99"/>
      <c r="OEC24" s="99"/>
      <c r="OED24" s="99"/>
      <c r="OEE24" s="99"/>
      <c r="OEF24" s="99"/>
      <c r="OEG24" s="99"/>
      <c r="OEH24" s="99"/>
      <c r="OEI24" s="99"/>
      <c r="OEJ24" s="99"/>
      <c r="OEK24" s="99"/>
      <c r="OEL24" s="99"/>
      <c r="OEM24" s="99"/>
      <c r="OEN24" s="99"/>
      <c r="OEO24" s="99"/>
      <c r="OEP24" s="99"/>
      <c r="OEQ24" s="99"/>
      <c r="OER24" s="99"/>
      <c r="OES24" s="99"/>
      <c r="OET24" s="99"/>
      <c r="OEU24" s="99"/>
      <c r="OEV24" s="99"/>
      <c r="OEW24" s="99"/>
      <c r="OEX24" s="99"/>
      <c r="OEY24" s="99"/>
      <c r="OEZ24" s="99"/>
      <c r="OFA24" s="99"/>
      <c r="OFB24" s="99"/>
      <c r="OFC24" s="99"/>
      <c r="OFD24" s="99"/>
      <c r="OFE24" s="99"/>
      <c r="OFF24" s="99"/>
      <c r="OFG24" s="99"/>
      <c r="OFH24" s="99"/>
      <c r="OFI24" s="99"/>
      <c r="OFJ24" s="99"/>
      <c r="OFK24" s="99"/>
      <c r="OFL24" s="99"/>
      <c r="OFM24" s="99"/>
      <c r="OFN24" s="99"/>
      <c r="OFO24" s="99"/>
      <c r="OFP24" s="99"/>
      <c r="OFQ24" s="99"/>
      <c r="OFR24" s="99"/>
      <c r="OFS24" s="99"/>
      <c r="OFT24" s="99"/>
      <c r="OFU24" s="99"/>
      <c r="OFV24" s="99"/>
      <c r="OFW24" s="99"/>
      <c r="OFX24" s="99"/>
      <c r="OFY24" s="99"/>
      <c r="OFZ24" s="99"/>
      <c r="OGA24" s="99"/>
      <c r="OGB24" s="99"/>
      <c r="OGC24" s="99"/>
      <c r="OGD24" s="99"/>
      <c r="OGE24" s="99"/>
      <c r="OGF24" s="99"/>
      <c r="OGG24" s="99"/>
      <c r="OGH24" s="99"/>
      <c r="OGI24" s="99"/>
      <c r="OGJ24" s="99"/>
      <c r="OGK24" s="99"/>
      <c r="OGL24" s="99"/>
      <c r="OGM24" s="99"/>
      <c r="OGN24" s="99"/>
      <c r="OGO24" s="99"/>
      <c r="OGP24" s="99"/>
      <c r="OGQ24" s="99"/>
      <c r="OGR24" s="99"/>
      <c r="OGS24" s="99"/>
      <c r="OGT24" s="99"/>
      <c r="OGU24" s="99"/>
      <c r="OGV24" s="99"/>
      <c r="OGW24" s="99"/>
      <c r="OGX24" s="99"/>
      <c r="OGY24" s="99"/>
      <c r="OGZ24" s="99"/>
      <c r="OHA24" s="99"/>
      <c r="OHB24" s="99"/>
      <c r="OHC24" s="99"/>
      <c r="OHD24" s="99"/>
      <c r="OHE24" s="99"/>
      <c r="OHF24" s="99"/>
      <c r="OHG24" s="99"/>
      <c r="OHH24" s="99"/>
      <c r="OHI24" s="99"/>
      <c r="OHJ24" s="99"/>
      <c r="OHK24" s="99"/>
      <c r="OHL24" s="99"/>
      <c r="OHM24" s="99"/>
      <c r="OHN24" s="99"/>
      <c r="OHO24" s="99"/>
      <c r="OHP24" s="99"/>
      <c r="OHQ24" s="99"/>
      <c r="OHR24" s="99"/>
      <c r="OHS24" s="99"/>
      <c r="OHT24" s="99"/>
      <c r="OHU24" s="99"/>
      <c r="OHV24" s="99"/>
      <c r="OHW24" s="99"/>
      <c r="OHX24" s="99"/>
      <c r="OHY24" s="99"/>
      <c r="OHZ24" s="99"/>
      <c r="OIA24" s="99"/>
      <c r="OIB24" s="99"/>
      <c r="OIC24" s="99"/>
      <c r="OID24" s="99"/>
      <c r="OIE24" s="99"/>
      <c r="OIF24" s="99"/>
      <c r="OIG24" s="99"/>
      <c r="OIH24" s="99"/>
      <c r="OII24" s="99"/>
      <c r="OIJ24" s="99"/>
      <c r="OIK24" s="99"/>
      <c r="OIL24" s="99"/>
      <c r="OIM24" s="99"/>
      <c r="OIN24" s="99"/>
      <c r="OIO24" s="99"/>
      <c r="OIP24" s="99"/>
      <c r="OIQ24" s="99"/>
      <c r="OIR24" s="99"/>
      <c r="OIS24" s="99"/>
      <c r="OIT24" s="99"/>
      <c r="OIU24" s="99"/>
      <c r="OIV24" s="99"/>
      <c r="OIW24" s="99"/>
      <c r="OIX24" s="99"/>
      <c r="OIY24" s="99"/>
      <c r="OIZ24" s="99"/>
      <c r="OJA24" s="99"/>
      <c r="OJB24" s="99"/>
      <c r="OJC24" s="99"/>
      <c r="OJD24" s="99"/>
      <c r="OJE24" s="99"/>
      <c r="OJF24" s="99"/>
      <c r="OJG24" s="99"/>
      <c r="OJH24" s="99"/>
      <c r="OJI24" s="99"/>
      <c r="OJJ24" s="99"/>
      <c r="OJK24" s="99"/>
      <c r="OJL24" s="99"/>
      <c r="OJM24" s="99"/>
      <c r="OJN24" s="99"/>
      <c r="OJO24" s="99"/>
      <c r="OJP24" s="99"/>
      <c r="OJQ24" s="99"/>
      <c r="OJR24" s="99"/>
      <c r="OJS24" s="99"/>
      <c r="OJT24" s="99"/>
      <c r="OJU24" s="99"/>
      <c r="OJV24" s="99"/>
      <c r="OJW24" s="99"/>
      <c r="OJX24" s="99"/>
      <c r="OJY24" s="99"/>
      <c r="OJZ24" s="99"/>
      <c r="OKA24" s="99"/>
      <c r="OKB24" s="99"/>
      <c r="OKC24" s="99"/>
      <c r="OKD24" s="99"/>
      <c r="OKE24" s="99"/>
      <c r="OKF24" s="99"/>
      <c r="OKG24" s="99"/>
      <c r="OKH24" s="99"/>
      <c r="OKI24" s="99"/>
      <c r="OKJ24" s="99"/>
      <c r="OKK24" s="99"/>
      <c r="OKL24" s="99"/>
      <c r="OKM24" s="99"/>
      <c r="OKN24" s="99"/>
      <c r="OKO24" s="99"/>
      <c r="OKP24" s="99"/>
      <c r="OKQ24" s="99"/>
      <c r="OKR24" s="99"/>
      <c r="OKS24" s="99"/>
      <c r="OKT24" s="99"/>
      <c r="OKU24" s="99"/>
      <c r="OKV24" s="99"/>
      <c r="OKW24" s="99"/>
      <c r="OKX24" s="99"/>
      <c r="OKY24" s="99"/>
      <c r="OKZ24" s="99"/>
      <c r="OLA24" s="99"/>
      <c r="OLB24" s="99"/>
      <c r="OLC24" s="99"/>
      <c r="OLD24" s="99"/>
      <c r="OLE24" s="99"/>
      <c r="OLF24" s="99"/>
      <c r="OLG24" s="99"/>
      <c r="OLH24" s="99"/>
      <c r="OLI24" s="99"/>
      <c r="OLJ24" s="99"/>
      <c r="OLK24" s="99"/>
      <c r="OLL24" s="99"/>
      <c r="OLM24" s="99"/>
      <c r="OLN24" s="99"/>
      <c r="OLO24" s="99"/>
      <c r="OLP24" s="99"/>
      <c r="OLQ24" s="99"/>
      <c r="OLR24" s="99"/>
      <c r="OLS24" s="99"/>
      <c r="OLT24" s="99"/>
      <c r="OLU24" s="99"/>
      <c r="OLV24" s="99"/>
      <c r="OLW24" s="99"/>
      <c r="OLX24" s="99"/>
      <c r="OLY24" s="99"/>
      <c r="OLZ24" s="99"/>
      <c r="OMA24" s="99"/>
      <c r="OMB24" s="99"/>
      <c r="OMC24" s="99"/>
      <c r="OMD24" s="99"/>
      <c r="OME24" s="99"/>
      <c r="OMF24" s="99"/>
      <c r="OMG24" s="99"/>
      <c r="OMH24" s="99"/>
      <c r="OMI24" s="99"/>
      <c r="OMJ24" s="99"/>
      <c r="OMK24" s="99"/>
      <c r="OML24" s="99"/>
      <c r="OMM24" s="99"/>
      <c r="OMN24" s="99"/>
      <c r="OMO24" s="99"/>
      <c r="OMP24" s="99"/>
      <c r="OMQ24" s="99"/>
      <c r="OMR24" s="99"/>
      <c r="OMS24" s="99"/>
      <c r="OMT24" s="99"/>
      <c r="OMU24" s="99"/>
      <c r="OMV24" s="99"/>
      <c r="OMW24" s="99"/>
      <c r="OMX24" s="99"/>
      <c r="OMY24" s="99"/>
      <c r="OMZ24" s="99"/>
      <c r="ONA24" s="99"/>
      <c r="ONB24" s="99"/>
      <c r="ONC24" s="99"/>
      <c r="OND24" s="99"/>
      <c r="ONE24" s="99"/>
      <c r="ONF24" s="99"/>
      <c r="ONG24" s="99"/>
      <c r="ONH24" s="99"/>
      <c r="ONI24" s="99"/>
      <c r="ONJ24" s="99"/>
      <c r="ONK24" s="99"/>
      <c r="ONL24" s="99"/>
      <c r="ONM24" s="99"/>
      <c r="ONN24" s="99"/>
      <c r="ONO24" s="99"/>
      <c r="ONP24" s="99"/>
      <c r="ONQ24" s="99"/>
      <c r="ONR24" s="99"/>
      <c r="ONS24" s="99"/>
      <c r="ONT24" s="99"/>
      <c r="ONU24" s="99"/>
      <c r="ONV24" s="99"/>
      <c r="ONW24" s="99"/>
      <c r="ONX24" s="99"/>
      <c r="ONY24" s="99"/>
      <c r="ONZ24" s="99"/>
      <c r="OOA24" s="99"/>
      <c r="OOB24" s="99"/>
      <c r="OOC24" s="99"/>
      <c r="OOD24" s="99"/>
      <c r="OOE24" s="99"/>
      <c r="OOF24" s="99"/>
      <c r="OOG24" s="99"/>
      <c r="OOH24" s="99"/>
      <c r="OOI24" s="99"/>
      <c r="OOJ24" s="99"/>
      <c r="OOK24" s="99"/>
      <c r="OOL24" s="99"/>
      <c r="OOM24" s="99"/>
      <c r="OON24" s="99"/>
      <c r="OOO24" s="99"/>
      <c r="OOP24" s="99"/>
      <c r="OOQ24" s="99"/>
      <c r="OOR24" s="99"/>
      <c r="OOS24" s="99"/>
      <c r="OOT24" s="99"/>
      <c r="OOU24" s="99"/>
      <c r="OOV24" s="99"/>
      <c r="OOW24" s="99"/>
      <c r="OOX24" s="99"/>
      <c r="OOY24" s="99"/>
      <c r="OOZ24" s="99"/>
      <c r="OPA24" s="99"/>
      <c r="OPB24" s="99"/>
      <c r="OPC24" s="99"/>
      <c r="OPD24" s="99"/>
      <c r="OPE24" s="99"/>
      <c r="OPF24" s="99"/>
      <c r="OPG24" s="99"/>
      <c r="OPH24" s="99"/>
      <c r="OPI24" s="99"/>
      <c r="OPJ24" s="99"/>
      <c r="OPK24" s="99"/>
      <c r="OPL24" s="99"/>
      <c r="OPM24" s="99"/>
      <c r="OPN24" s="99"/>
      <c r="OPO24" s="99"/>
      <c r="OPP24" s="99"/>
      <c r="OPQ24" s="99"/>
      <c r="OPR24" s="99"/>
      <c r="OPS24" s="99"/>
      <c r="OPT24" s="99"/>
      <c r="OPU24" s="99"/>
      <c r="OPV24" s="99"/>
      <c r="OPW24" s="99"/>
      <c r="OPX24" s="99"/>
      <c r="OPY24" s="99"/>
      <c r="OPZ24" s="99"/>
      <c r="OQA24" s="99"/>
      <c r="OQB24" s="99"/>
      <c r="OQC24" s="99"/>
      <c r="OQD24" s="99"/>
      <c r="OQE24" s="99"/>
      <c r="OQF24" s="99"/>
      <c r="OQG24" s="99"/>
      <c r="OQH24" s="99"/>
      <c r="OQI24" s="99"/>
      <c r="OQJ24" s="99"/>
      <c r="OQK24" s="99"/>
      <c r="OQL24" s="99"/>
      <c r="OQM24" s="99"/>
      <c r="OQN24" s="99"/>
      <c r="OQO24" s="99"/>
      <c r="OQP24" s="99"/>
      <c r="OQQ24" s="99"/>
      <c r="OQR24" s="99"/>
      <c r="OQS24" s="99"/>
      <c r="OQT24" s="99"/>
      <c r="OQU24" s="99"/>
      <c r="OQV24" s="99"/>
      <c r="OQW24" s="99"/>
      <c r="OQX24" s="99"/>
      <c r="OQY24" s="99"/>
      <c r="OQZ24" s="99"/>
      <c r="ORA24" s="99"/>
      <c r="ORB24" s="99"/>
      <c r="ORC24" s="99"/>
      <c r="ORD24" s="99"/>
      <c r="ORE24" s="99"/>
      <c r="ORF24" s="99"/>
      <c r="ORG24" s="99"/>
      <c r="ORH24" s="99"/>
      <c r="ORI24" s="99"/>
      <c r="ORJ24" s="99"/>
      <c r="ORK24" s="99"/>
      <c r="ORL24" s="99"/>
      <c r="ORM24" s="99"/>
      <c r="ORN24" s="99"/>
      <c r="ORO24" s="99"/>
      <c r="ORP24" s="99"/>
      <c r="ORQ24" s="99"/>
      <c r="ORR24" s="99"/>
      <c r="ORS24" s="99"/>
      <c r="ORT24" s="99"/>
      <c r="ORU24" s="99"/>
      <c r="ORV24" s="99"/>
      <c r="ORW24" s="99"/>
      <c r="ORX24" s="99"/>
      <c r="ORY24" s="99"/>
      <c r="ORZ24" s="99"/>
      <c r="OSA24" s="99"/>
      <c r="OSB24" s="99"/>
      <c r="OSC24" s="99"/>
      <c r="OSD24" s="99"/>
      <c r="OSE24" s="99"/>
      <c r="OSF24" s="99"/>
      <c r="OSG24" s="99"/>
      <c r="OSH24" s="99"/>
      <c r="OSI24" s="99"/>
      <c r="OSJ24" s="99"/>
      <c r="OSK24" s="99"/>
      <c r="OSL24" s="99"/>
      <c r="OSM24" s="99"/>
      <c r="OSN24" s="99"/>
      <c r="OSO24" s="99"/>
      <c r="OSP24" s="99"/>
      <c r="OSQ24" s="99"/>
      <c r="OSR24" s="99"/>
      <c r="OSS24" s="99"/>
      <c r="OST24" s="99"/>
      <c r="OSU24" s="99"/>
      <c r="OSV24" s="99"/>
      <c r="OSW24" s="99"/>
      <c r="OSX24" s="99"/>
      <c r="OSY24" s="99"/>
      <c r="OSZ24" s="99"/>
      <c r="OTA24" s="99"/>
      <c r="OTB24" s="99"/>
      <c r="OTC24" s="99"/>
      <c r="OTD24" s="99"/>
      <c r="OTE24" s="99"/>
      <c r="OTF24" s="99"/>
      <c r="OTG24" s="99"/>
      <c r="OTH24" s="99"/>
      <c r="OTI24" s="99"/>
      <c r="OTJ24" s="99"/>
      <c r="OTK24" s="99"/>
      <c r="OTL24" s="99"/>
      <c r="OTM24" s="99"/>
      <c r="OTN24" s="99"/>
      <c r="OTO24" s="99"/>
      <c r="OTP24" s="99"/>
      <c r="OTQ24" s="99"/>
      <c r="OTR24" s="99"/>
      <c r="OTS24" s="99"/>
      <c r="OTT24" s="99"/>
      <c r="OTU24" s="99"/>
      <c r="OTV24" s="99"/>
      <c r="OTW24" s="99"/>
      <c r="OTX24" s="99"/>
      <c r="OTY24" s="99"/>
      <c r="OTZ24" s="99"/>
      <c r="OUA24" s="99"/>
      <c r="OUB24" s="99"/>
      <c r="OUC24" s="99"/>
      <c r="OUD24" s="99"/>
      <c r="OUE24" s="99"/>
      <c r="OUF24" s="99"/>
      <c r="OUG24" s="99"/>
      <c r="OUH24" s="99"/>
      <c r="OUI24" s="99"/>
      <c r="OUJ24" s="99"/>
      <c r="OUK24" s="99"/>
      <c r="OUL24" s="99"/>
      <c r="OUM24" s="99"/>
      <c r="OUN24" s="99"/>
      <c r="OUO24" s="99"/>
      <c r="OUP24" s="99"/>
      <c r="OUQ24" s="99"/>
      <c r="OUR24" s="99"/>
      <c r="OUS24" s="99"/>
      <c r="OUT24" s="99"/>
      <c r="OUU24" s="99"/>
      <c r="OUV24" s="99"/>
      <c r="OUW24" s="99"/>
      <c r="OUX24" s="99"/>
      <c r="OUY24" s="99"/>
      <c r="OUZ24" s="99"/>
      <c r="OVA24" s="99"/>
      <c r="OVB24" s="99"/>
      <c r="OVC24" s="99"/>
      <c r="OVD24" s="99"/>
      <c r="OVE24" s="99"/>
      <c r="OVF24" s="99"/>
      <c r="OVG24" s="99"/>
      <c r="OVH24" s="99"/>
      <c r="OVI24" s="99"/>
      <c r="OVJ24" s="99"/>
      <c r="OVK24" s="99"/>
      <c r="OVL24" s="99"/>
      <c r="OVM24" s="99"/>
      <c r="OVN24" s="99"/>
      <c r="OVO24" s="99"/>
      <c r="OVP24" s="99"/>
      <c r="OVQ24" s="99"/>
      <c r="OVR24" s="99"/>
      <c r="OVS24" s="99"/>
      <c r="OVT24" s="99"/>
      <c r="OVU24" s="99"/>
      <c r="OVV24" s="99"/>
      <c r="OVW24" s="99"/>
      <c r="OVX24" s="99"/>
      <c r="OVY24" s="99"/>
      <c r="OVZ24" s="99"/>
      <c r="OWA24" s="99"/>
      <c r="OWB24" s="99"/>
      <c r="OWC24" s="99"/>
      <c r="OWD24" s="99"/>
      <c r="OWE24" s="99"/>
      <c r="OWF24" s="99"/>
      <c r="OWG24" s="99"/>
      <c r="OWH24" s="99"/>
      <c r="OWI24" s="99"/>
      <c r="OWJ24" s="99"/>
      <c r="OWK24" s="99"/>
      <c r="OWL24" s="99"/>
      <c r="OWM24" s="99"/>
      <c r="OWN24" s="99"/>
      <c r="OWO24" s="99"/>
      <c r="OWP24" s="99"/>
      <c r="OWQ24" s="99"/>
      <c r="OWR24" s="99"/>
      <c r="OWS24" s="99"/>
      <c r="OWT24" s="99"/>
      <c r="OWU24" s="99"/>
      <c r="OWV24" s="99"/>
      <c r="OWW24" s="99"/>
      <c r="OWX24" s="99"/>
      <c r="OWY24" s="99"/>
      <c r="OWZ24" s="99"/>
      <c r="OXA24" s="99"/>
      <c r="OXB24" s="99"/>
      <c r="OXC24" s="99"/>
      <c r="OXD24" s="99"/>
      <c r="OXE24" s="99"/>
      <c r="OXF24" s="99"/>
      <c r="OXG24" s="99"/>
      <c r="OXH24" s="99"/>
      <c r="OXI24" s="99"/>
      <c r="OXJ24" s="99"/>
      <c r="OXK24" s="99"/>
      <c r="OXL24" s="99"/>
      <c r="OXM24" s="99"/>
      <c r="OXN24" s="99"/>
      <c r="OXO24" s="99"/>
      <c r="OXP24" s="99"/>
      <c r="OXQ24" s="99"/>
      <c r="OXR24" s="99"/>
      <c r="OXS24" s="99"/>
      <c r="OXT24" s="99"/>
      <c r="OXU24" s="99"/>
      <c r="OXV24" s="99"/>
      <c r="OXW24" s="99"/>
      <c r="OXX24" s="99"/>
      <c r="OXY24" s="99"/>
      <c r="OXZ24" s="99"/>
      <c r="OYA24" s="99"/>
      <c r="OYB24" s="99"/>
      <c r="OYC24" s="99"/>
      <c r="OYD24" s="99"/>
      <c r="OYE24" s="99"/>
      <c r="OYF24" s="99"/>
      <c r="OYG24" s="99"/>
      <c r="OYH24" s="99"/>
      <c r="OYI24" s="99"/>
      <c r="OYJ24" s="99"/>
      <c r="OYK24" s="99"/>
      <c r="OYL24" s="99"/>
      <c r="OYM24" s="99"/>
      <c r="OYN24" s="99"/>
      <c r="OYO24" s="99"/>
      <c r="OYP24" s="99"/>
      <c r="OYQ24" s="99"/>
      <c r="OYR24" s="99"/>
      <c r="OYS24" s="99"/>
      <c r="OYT24" s="99"/>
      <c r="OYU24" s="99"/>
      <c r="OYV24" s="99"/>
      <c r="OYW24" s="99"/>
      <c r="OYX24" s="99"/>
      <c r="OYY24" s="99"/>
      <c r="OYZ24" s="99"/>
      <c r="OZA24" s="99"/>
      <c r="OZB24" s="99"/>
      <c r="OZC24" s="99"/>
      <c r="OZD24" s="99"/>
      <c r="OZE24" s="99"/>
      <c r="OZF24" s="99"/>
      <c r="OZG24" s="99"/>
      <c r="OZH24" s="99"/>
      <c r="OZI24" s="99"/>
      <c r="OZJ24" s="99"/>
      <c r="OZK24" s="99"/>
      <c r="OZL24" s="99"/>
      <c r="OZM24" s="99"/>
      <c r="OZN24" s="99"/>
      <c r="OZO24" s="99"/>
      <c r="OZP24" s="99"/>
      <c r="OZQ24" s="99"/>
      <c r="OZR24" s="99"/>
      <c r="OZS24" s="99"/>
      <c r="OZT24" s="99"/>
      <c r="OZU24" s="99"/>
      <c r="OZV24" s="99"/>
      <c r="OZW24" s="99"/>
      <c r="OZX24" s="99"/>
      <c r="OZY24" s="99"/>
      <c r="OZZ24" s="99"/>
      <c r="PAA24" s="99"/>
      <c r="PAB24" s="99"/>
      <c r="PAC24" s="99"/>
      <c r="PAD24" s="99"/>
      <c r="PAE24" s="99"/>
      <c r="PAF24" s="99"/>
      <c r="PAG24" s="99"/>
      <c r="PAH24" s="99"/>
      <c r="PAI24" s="99"/>
      <c r="PAJ24" s="99"/>
      <c r="PAK24" s="99"/>
      <c r="PAL24" s="99"/>
      <c r="PAM24" s="99"/>
      <c r="PAN24" s="99"/>
      <c r="PAO24" s="99"/>
      <c r="PAP24" s="99"/>
      <c r="PAQ24" s="99"/>
      <c r="PAR24" s="99"/>
      <c r="PAS24" s="99"/>
      <c r="PAT24" s="99"/>
      <c r="PAU24" s="99"/>
      <c r="PAV24" s="99"/>
      <c r="PAW24" s="99"/>
      <c r="PAX24" s="99"/>
      <c r="PAY24" s="99"/>
      <c r="PAZ24" s="99"/>
      <c r="PBA24" s="99"/>
      <c r="PBB24" s="99"/>
      <c r="PBC24" s="99"/>
      <c r="PBD24" s="99"/>
      <c r="PBE24" s="99"/>
      <c r="PBF24" s="99"/>
      <c r="PBG24" s="99"/>
      <c r="PBH24" s="99"/>
      <c r="PBI24" s="99"/>
      <c r="PBJ24" s="99"/>
      <c r="PBK24" s="99"/>
      <c r="PBL24" s="99"/>
      <c r="PBM24" s="99"/>
      <c r="PBN24" s="99"/>
      <c r="PBO24" s="99"/>
      <c r="PBP24" s="99"/>
      <c r="PBQ24" s="99"/>
      <c r="PBR24" s="99"/>
      <c r="PBS24" s="99"/>
      <c r="PBT24" s="99"/>
      <c r="PBU24" s="99"/>
      <c r="PBV24" s="99"/>
      <c r="PBW24" s="99"/>
      <c r="PBX24" s="99"/>
      <c r="PBY24" s="99"/>
      <c r="PBZ24" s="99"/>
      <c r="PCA24" s="99"/>
      <c r="PCB24" s="99"/>
      <c r="PCC24" s="99"/>
      <c r="PCD24" s="99"/>
      <c r="PCE24" s="99"/>
      <c r="PCF24" s="99"/>
      <c r="PCG24" s="99"/>
      <c r="PCH24" s="99"/>
      <c r="PCI24" s="99"/>
      <c r="PCJ24" s="99"/>
      <c r="PCK24" s="99"/>
      <c r="PCL24" s="99"/>
      <c r="PCM24" s="99"/>
      <c r="PCN24" s="99"/>
      <c r="PCO24" s="99"/>
      <c r="PCP24" s="99"/>
      <c r="PCQ24" s="99"/>
      <c r="PCR24" s="99"/>
      <c r="PCS24" s="99"/>
      <c r="PCT24" s="99"/>
      <c r="PCU24" s="99"/>
      <c r="PCV24" s="99"/>
      <c r="PCW24" s="99"/>
      <c r="PCX24" s="99"/>
      <c r="PCY24" s="99"/>
      <c r="PCZ24" s="99"/>
      <c r="PDA24" s="99"/>
      <c r="PDB24" s="99"/>
      <c r="PDC24" s="99"/>
      <c r="PDD24" s="99"/>
      <c r="PDE24" s="99"/>
      <c r="PDF24" s="99"/>
      <c r="PDG24" s="99"/>
      <c r="PDH24" s="99"/>
      <c r="PDI24" s="99"/>
      <c r="PDJ24" s="99"/>
      <c r="PDK24" s="99"/>
      <c r="PDL24" s="99"/>
      <c r="PDM24" s="99"/>
      <c r="PDN24" s="99"/>
      <c r="PDO24" s="99"/>
      <c r="PDP24" s="99"/>
      <c r="PDQ24" s="99"/>
      <c r="PDR24" s="99"/>
      <c r="PDS24" s="99"/>
      <c r="PDT24" s="99"/>
      <c r="PDU24" s="99"/>
      <c r="PDV24" s="99"/>
      <c r="PDW24" s="99"/>
      <c r="PDX24" s="99"/>
      <c r="PDY24" s="99"/>
      <c r="PDZ24" s="99"/>
      <c r="PEA24" s="99"/>
      <c r="PEB24" s="99"/>
      <c r="PEC24" s="99"/>
      <c r="PED24" s="99"/>
      <c r="PEE24" s="99"/>
      <c r="PEF24" s="99"/>
      <c r="PEG24" s="99"/>
      <c r="PEH24" s="99"/>
      <c r="PEI24" s="99"/>
      <c r="PEJ24" s="99"/>
      <c r="PEK24" s="99"/>
      <c r="PEL24" s="99"/>
      <c r="PEM24" s="99"/>
      <c r="PEN24" s="99"/>
      <c r="PEO24" s="99"/>
      <c r="PEP24" s="99"/>
      <c r="PEQ24" s="99"/>
      <c r="PER24" s="99"/>
      <c r="PES24" s="99"/>
      <c r="PET24" s="99"/>
      <c r="PEU24" s="99"/>
      <c r="PEV24" s="99"/>
      <c r="PEW24" s="99"/>
      <c r="PEX24" s="99"/>
      <c r="PEY24" s="99"/>
      <c r="PEZ24" s="99"/>
      <c r="PFA24" s="99"/>
      <c r="PFB24" s="99"/>
      <c r="PFC24" s="99"/>
      <c r="PFD24" s="99"/>
      <c r="PFE24" s="99"/>
      <c r="PFF24" s="99"/>
      <c r="PFG24" s="99"/>
      <c r="PFH24" s="99"/>
      <c r="PFI24" s="99"/>
      <c r="PFJ24" s="99"/>
      <c r="PFK24" s="99"/>
      <c r="PFL24" s="99"/>
      <c r="PFM24" s="99"/>
      <c r="PFN24" s="99"/>
      <c r="PFO24" s="99"/>
      <c r="PFP24" s="99"/>
      <c r="PFQ24" s="99"/>
      <c r="PFR24" s="99"/>
      <c r="PFS24" s="99"/>
      <c r="PFT24" s="99"/>
      <c r="PFU24" s="99"/>
      <c r="PFV24" s="99"/>
      <c r="PFW24" s="99"/>
      <c r="PFX24" s="99"/>
      <c r="PFY24" s="99"/>
      <c r="PFZ24" s="99"/>
      <c r="PGA24" s="99"/>
      <c r="PGB24" s="99"/>
      <c r="PGC24" s="99"/>
      <c r="PGD24" s="99"/>
      <c r="PGE24" s="99"/>
      <c r="PGF24" s="99"/>
      <c r="PGG24" s="99"/>
      <c r="PGH24" s="99"/>
      <c r="PGI24" s="99"/>
      <c r="PGJ24" s="99"/>
      <c r="PGK24" s="99"/>
      <c r="PGL24" s="99"/>
      <c r="PGM24" s="99"/>
      <c r="PGN24" s="99"/>
      <c r="PGO24" s="99"/>
      <c r="PGP24" s="99"/>
      <c r="PGQ24" s="99"/>
      <c r="PGR24" s="99"/>
      <c r="PGS24" s="99"/>
      <c r="PGT24" s="99"/>
      <c r="PGU24" s="99"/>
      <c r="PGV24" s="99"/>
      <c r="PGW24" s="99"/>
      <c r="PGX24" s="99"/>
      <c r="PGY24" s="99"/>
      <c r="PGZ24" s="99"/>
      <c r="PHA24" s="99"/>
      <c r="PHB24" s="99"/>
      <c r="PHC24" s="99"/>
      <c r="PHD24" s="99"/>
      <c r="PHE24" s="99"/>
      <c r="PHF24" s="99"/>
      <c r="PHG24" s="99"/>
      <c r="PHH24" s="99"/>
      <c r="PHI24" s="99"/>
      <c r="PHJ24" s="99"/>
      <c r="PHK24" s="99"/>
      <c r="PHL24" s="99"/>
      <c r="PHM24" s="99"/>
      <c r="PHN24" s="99"/>
      <c r="PHO24" s="99"/>
      <c r="PHP24" s="99"/>
      <c r="PHQ24" s="99"/>
      <c r="PHR24" s="99"/>
      <c r="PHS24" s="99"/>
      <c r="PHT24" s="99"/>
      <c r="PHU24" s="99"/>
      <c r="PHV24" s="99"/>
      <c r="PHW24" s="99"/>
      <c r="PHX24" s="99"/>
      <c r="PHY24" s="99"/>
      <c r="PHZ24" s="99"/>
      <c r="PIA24" s="99"/>
      <c r="PIB24" s="99"/>
      <c r="PIC24" s="99"/>
      <c r="PID24" s="99"/>
      <c r="PIE24" s="99"/>
      <c r="PIF24" s="99"/>
      <c r="PIG24" s="99"/>
      <c r="PIH24" s="99"/>
      <c r="PII24" s="99"/>
      <c r="PIJ24" s="99"/>
      <c r="PIK24" s="99"/>
      <c r="PIL24" s="99"/>
      <c r="PIM24" s="99"/>
      <c r="PIN24" s="99"/>
      <c r="PIO24" s="99"/>
      <c r="PIP24" s="99"/>
      <c r="PIQ24" s="99"/>
      <c r="PIR24" s="99"/>
      <c r="PIS24" s="99"/>
      <c r="PIT24" s="99"/>
      <c r="PIU24" s="99"/>
      <c r="PIV24" s="99"/>
      <c r="PIW24" s="99"/>
      <c r="PIX24" s="99"/>
      <c r="PIY24" s="99"/>
      <c r="PIZ24" s="99"/>
      <c r="PJA24" s="99"/>
      <c r="PJB24" s="99"/>
      <c r="PJC24" s="99"/>
      <c r="PJD24" s="99"/>
      <c r="PJE24" s="99"/>
      <c r="PJF24" s="99"/>
      <c r="PJG24" s="99"/>
      <c r="PJH24" s="99"/>
      <c r="PJI24" s="99"/>
      <c r="PJJ24" s="99"/>
      <c r="PJK24" s="99"/>
      <c r="PJL24" s="99"/>
      <c r="PJM24" s="99"/>
      <c r="PJN24" s="99"/>
      <c r="PJO24" s="99"/>
      <c r="PJP24" s="99"/>
      <c r="PJQ24" s="99"/>
      <c r="PJR24" s="99"/>
      <c r="PJS24" s="99"/>
      <c r="PJT24" s="99"/>
      <c r="PJU24" s="99"/>
      <c r="PJV24" s="99"/>
      <c r="PJW24" s="99"/>
      <c r="PJX24" s="99"/>
      <c r="PJY24" s="99"/>
      <c r="PJZ24" s="99"/>
      <c r="PKA24" s="99"/>
      <c r="PKB24" s="99"/>
      <c r="PKC24" s="99"/>
      <c r="PKD24" s="99"/>
      <c r="PKE24" s="99"/>
      <c r="PKF24" s="99"/>
      <c r="PKG24" s="99"/>
      <c r="PKH24" s="99"/>
      <c r="PKI24" s="99"/>
      <c r="PKJ24" s="99"/>
      <c r="PKK24" s="99"/>
      <c r="PKL24" s="99"/>
      <c r="PKM24" s="99"/>
      <c r="PKN24" s="99"/>
      <c r="PKO24" s="99"/>
      <c r="PKP24" s="99"/>
      <c r="PKQ24" s="99"/>
      <c r="PKR24" s="99"/>
      <c r="PKS24" s="99"/>
      <c r="PKT24" s="99"/>
      <c r="PKU24" s="99"/>
      <c r="PKV24" s="99"/>
      <c r="PKW24" s="99"/>
      <c r="PKX24" s="99"/>
      <c r="PKY24" s="99"/>
      <c r="PKZ24" s="99"/>
      <c r="PLA24" s="99"/>
      <c r="PLB24" s="99"/>
      <c r="PLC24" s="99"/>
      <c r="PLD24" s="99"/>
      <c r="PLE24" s="99"/>
      <c r="PLF24" s="99"/>
      <c r="PLG24" s="99"/>
      <c r="PLH24" s="99"/>
      <c r="PLI24" s="99"/>
      <c r="PLJ24" s="99"/>
      <c r="PLK24" s="99"/>
      <c r="PLL24" s="99"/>
      <c r="PLM24" s="99"/>
      <c r="PLN24" s="99"/>
      <c r="PLO24" s="99"/>
      <c r="PLP24" s="99"/>
      <c r="PLQ24" s="99"/>
      <c r="PLR24" s="99"/>
      <c r="PLS24" s="99"/>
      <c r="PLT24" s="99"/>
      <c r="PLU24" s="99"/>
      <c r="PLV24" s="99"/>
      <c r="PLW24" s="99"/>
      <c r="PLX24" s="99"/>
      <c r="PLY24" s="99"/>
      <c r="PLZ24" s="99"/>
      <c r="PMA24" s="99"/>
      <c r="PMB24" s="99"/>
      <c r="PMC24" s="99"/>
      <c r="PMD24" s="99"/>
      <c r="PME24" s="99"/>
      <c r="PMF24" s="99"/>
      <c r="PMG24" s="99"/>
      <c r="PMH24" s="99"/>
      <c r="PMI24" s="99"/>
      <c r="PMJ24" s="99"/>
      <c r="PMK24" s="99"/>
      <c r="PML24" s="99"/>
      <c r="PMM24" s="99"/>
      <c r="PMN24" s="99"/>
      <c r="PMO24" s="99"/>
      <c r="PMP24" s="99"/>
      <c r="PMQ24" s="99"/>
      <c r="PMR24" s="99"/>
      <c r="PMS24" s="99"/>
      <c r="PMT24" s="99"/>
      <c r="PMU24" s="99"/>
      <c r="PMV24" s="99"/>
      <c r="PMW24" s="99"/>
      <c r="PMX24" s="99"/>
      <c r="PMY24" s="99"/>
      <c r="PMZ24" s="99"/>
      <c r="PNA24" s="99"/>
      <c r="PNB24" s="99"/>
      <c r="PNC24" s="99"/>
      <c r="PND24" s="99"/>
      <c r="PNE24" s="99"/>
      <c r="PNF24" s="99"/>
      <c r="PNG24" s="99"/>
      <c r="PNH24" s="99"/>
      <c r="PNI24" s="99"/>
      <c r="PNJ24" s="99"/>
      <c r="PNK24" s="99"/>
      <c r="PNL24" s="99"/>
      <c r="PNM24" s="99"/>
      <c r="PNN24" s="99"/>
      <c r="PNO24" s="99"/>
      <c r="PNP24" s="99"/>
      <c r="PNQ24" s="99"/>
      <c r="PNR24" s="99"/>
      <c r="PNS24" s="99"/>
      <c r="PNT24" s="99"/>
      <c r="PNU24" s="99"/>
      <c r="PNV24" s="99"/>
      <c r="PNW24" s="99"/>
      <c r="PNX24" s="99"/>
      <c r="PNY24" s="99"/>
      <c r="PNZ24" s="99"/>
      <c r="POA24" s="99"/>
      <c r="POB24" s="99"/>
      <c r="POC24" s="99"/>
      <c r="POD24" s="99"/>
      <c r="POE24" s="99"/>
      <c r="POF24" s="99"/>
      <c r="POG24" s="99"/>
      <c r="POH24" s="99"/>
      <c r="POI24" s="99"/>
      <c r="POJ24" s="99"/>
      <c r="POK24" s="99"/>
      <c r="POL24" s="99"/>
      <c r="POM24" s="99"/>
      <c r="PON24" s="99"/>
      <c r="POO24" s="99"/>
      <c r="POP24" s="99"/>
      <c r="POQ24" s="99"/>
      <c r="POR24" s="99"/>
      <c r="POS24" s="99"/>
      <c r="POT24" s="99"/>
      <c r="POU24" s="99"/>
      <c r="POV24" s="99"/>
      <c r="POW24" s="99"/>
      <c r="POX24" s="99"/>
      <c r="POY24" s="99"/>
      <c r="POZ24" s="99"/>
      <c r="PPA24" s="99"/>
      <c r="PPB24" s="99"/>
      <c r="PPC24" s="99"/>
      <c r="PPD24" s="99"/>
      <c r="PPE24" s="99"/>
      <c r="PPF24" s="99"/>
      <c r="PPG24" s="99"/>
      <c r="PPH24" s="99"/>
      <c r="PPI24" s="99"/>
      <c r="PPJ24" s="99"/>
      <c r="PPK24" s="99"/>
      <c r="PPL24" s="99"/>
      <c r="PPM24" s="99"/>
      <c r="PPN24" s="99"/>
      <c r="PPO24" s="99"/>
      <c r="PPP24" s="99"/>
      <c r="PPQ24" s="99"/>
      <c r="PPR24" s="99"/>
      <c r="PPS24" s="99"/>
      <c r="PPT24" s="99"/>
      <c r="PPU24" s="99"/>
      <c r="PPV24" s="99"/>
      <c r="PPW24" s="99"/>
      <c r="PPX24" s="99"/>
      <c r="PPY24" s="99"/>
      <c r="PPZ24" s="99"/>
      <c r="PQA24" s="99"/>
      <c r="PQB24" s="99"/>
      <c r="PQC24" s="99"/>
      <c r="PQD24" s="99"/>
      <c r="PQE24" s="99"/>
      <c r="PQF24" s="99"/>
      <c r="PQG24" s="99"/>
      <c r="PQH24" s="99"/>
      <c r="PQI24" s="99"/>
      <c r="PQJ24" s="99"/>
      <c r="PQK24" s="99"/>
      <c r="PQL24" s="99"/>
      <c r="PQM24" s="99"/>
      <c r="PQN24" s="99"/>
      <c r="PQO24" s="99"/>
      <c r="PQP24" s="99"/>
      <c r="PQQ24" s="99"/>
      <c r="PQR24" s="99"/>
      <c r="PQS24" s="99"/>
      <c r="PQT24" s="99"/>
      <c r="PQU24" s="99"/>
      <c r="PQV24" s="99"/>
      <c r="PQW24" s="99"/>
      <c r="PQX24" s="99"/>
      <c r="PQY24" s="99"/>
      <c r="PQZ24" s="99"/>
      <c r="PRA24" s="99"/>
      <c r="PRB24" s="99"/>
      <c r="PRC24" s="99"/>
      <c r="PRD24" s="99"/>
      <c r="PRE24" s="99"/>
      <c r="PRF24" s="99"/>
      <c r="PRG24" s="99"/>
      <c r="PRH24" s="99"/>
      <c r="PRI24" s="99"/>
      <c r="PRJ24" s="99"/>
      <c r="PRK24" s="99"/>
      <c r="PRL24" s="99"/>
      <c r="PRM24" s="99"/>
      <c r="PRN24" s="99"/>
      <c r="PRO24" s="99"/>
      <c r="PRP24" s="99"/>
      <c r="PRQ24" s="99"/>
      <c r="PRR24" s="99"/>
      <c r="PRS24" s="99"/>
      <c r="PRT24" s="99"/>
      <c r="PRU24" s="99"/>
      <c r="PRV24" s="99"/>
      <c r="PRW24" s="99"/>
      <c r="PRX24" s="99"/>
      <c r="PRY24" s="99"/>
      <c r="PRZ24" s="99"/>
      <c r="PSA24" s="99"/>
      <c r="PSB24" s="99"/>
      <c r="PSC24" s="99"/>
      <c r="PSD24" s="99"/>
      <c r="PSE24" s="99"/>
      <c r="PSF24" s="99"/>
      <c r="PSG24" s="99"/>
      <c r="PSH24" s="99"/>
      <c r="PSI24" s="99"/>
      <c r="PSJ24" s="99"/>
      <c r="PSK24" s="99"/>
      <c r="PSL24" s="99"/>
      <c r="PSM24" s="99"/>
      <c r="PSN24" s="99"/>
      <c r="PSO24" s="99"/>
      <c r="PSP24" s="99"/>
      <c r="PSQ24" s="99"/>
      <c r="PSR24" s="99"/>
      <c r="PSS24" s="99"/>
      <c r="PST24" s="99"/>
      <c r="PSU24" s="99"/>
      <c r="PSV24" s="99"/>
      <c r="PSW24" s="99"/>
      <c r="PSX24" s="99"/>
      <c r="PSY24" s="99"/>
      <c r="PSZ24" s="99"/>
      <c r="PTA24" s="99"/>
      <c r="PTB24" s="99"/>
      <c r="PTC24" s="99"/>
      <c r="PTD24" s="99"/>
      <c r="PTE24" s="99"/>
      <c r="PTF24" s="99"/>
      <c r="PTG24" s="99"/>
      <c r="PTH24" s="99"/>
      <c r="PTI24" s="99"/>
      <c r="PTJ24" s="99"/>
      <c r="PTK24" s="99"/>
      <c r="PTL24" s="99"/>
      <c r="PTM24" s="99"/>
      <c r="PTN24" s="99"/>
      <c r="PTO24" s="99"/>
      <c r="PTP24" s="99"/>
      <c r="PTQ24" s="99"/>
      <c r="PTR24" s="99"/>
      <c r="PTS24" s="99"/>
      <c r="PTT24" s="99"/>
      <c r="PTU24" s="99"/>
      <c r="PTV24" s="99"/>
      <c r="PTW24" s="99"/>
      <c r="PTX24" s="99"/>
      <c r="PTY24" s="99"/>
      <c r="PTZ24" s="99"/>
      <c r="PUA24" s="99"/>
      <c r="PUB24" s="99"/>
      <c r="PUC24" s="99"/>
      <c r="PUD24" s="99"/>
      <c r="PUE24" s="99"/>
      <c r="PUF24" s="99"/>
      <c r="PUG24" s="99"/>
      <c r="PUH24" s="99"/>
      <c r="PUI24" s="99"/>
      <c r="PUJ24" s="99"/>
      <c r="PUK24" s="99"/>
      <c r="PUL24" s="99"/>
      <c r="PUM24" s="99"/>
      <c r="PUN24" s="99"/>
      <c r="PUO24" s="99"/>
      <c r="PUP24" s="99"/>
      <c r="PUQ24" s="99"/>
      <c r="PUR24" s="99"/>
      <c r="PUS24" s="99"/>
      <c r="PUT24" s="99"/>
      <c r="PUU24" s="99"/>
      <c r="PUV24" s="99"/>
      <c r="PUW24" s="99"/>
      <c r="PUX24" s="99"/>
      <c r="PUY24" s="99"/>
      <c r="PUZ24" s="99"/>
      <c r="PVA24" s="99"/>
      <c r="PVB24" s="99"/>
      <c r="PVC24" s="99"/>
      <c r="PVD24" s="99"/>
      <c r="PVE24" s="99"/>
      <c r="PVF24" s="99"/>
      <c r="PVG24" s="99"/>
      <c r="PVH24" s="99"/>
      <c r="PVI24" s="99"/>
      <c r="PVJ24" s="99"/>
      <c r="PVK24" s="99"/>
      <c r="PVL24" s="99"/>
      <c r="PVM24" s="99"/>
      <c r="PVN24" s="99"/>
      <c r="PVO24" s="99"/>
      <c r="PVP24" s="99"/>
      <c r="PVQ24" s="99"/>
      <c r="PVR24" s="99"/>
      <c r="PVS24" s="99"/>
      <c r="PVT24" s="99"/>
      <c r="PVU24" s="99"/>
      <c r="PVV24" s="99"/>
      <c r="PVW24" s="99"/>
      <c r="PVX24" s="99"/>
      <c r="PVY24" s="99"/>
      <c r="PVZ24" s="99"/>
      <c r="PWA24" s="99"/>
      <c r="PWB24" s="99"/>
      <c r="PWC24" s="99"/>
      <c r="PWD24" s="99"/>
      <c r="PWE24" s="99"/>
      <c r="PWF24" s="99"/>
      <c r="PWG24" s="99"/>
      <c r="PWH24" s="99"/>
      <c r="PWI24" s="99"/>
      <c r="PWJ24" s="99"/>
      <c r="PWK24" s="99"/>
      <c r="PWL24" s="99"/>
      <c r="PWM24" s="99"/>
      <c r="PWN24" s="99"/>
      <c r="PWO24" s="99"/>
      <c r="PWP24" s="99"/>
      <c r="PWQ24" s="99"/>
      <c r="PWR24" s="99"/>
      <c r="PWS24" s="99"/>
      <c r="PWT24" s="99"/>
      <c r="PWU24" s="99"/>
      <c r="PWV24" s="99"/>
      <c r="PWW24" s="99"/>
      <c r="PWX24" s="99"/>
      <c r="PWY24" s="99"/>
      <c r="PWZ24" s="99"/>
      <c r="PXA24" s="99"/>
      <c r="PXB24" s="99"/>
      <c r="PXC24" s="99"/>
      <c r="PXD24" s="99"/>
      <c r="PXE24" s="99"/>
      <c r="PXF24" s="99"/>
      <c r="PXG24" s="99"/>
      <c r="PXH24" s="99"/>
      <c r="PXI24" s="99"/>
      <c r="PXJ24" s="99"/>
      <c r="PXK24" s="99"/>
      <c r="PXL24" s="99"/>
      <c r="PXM24" s="99"/>
      <c r="PXN24" s="99"/>
      <c r="PXO24" s="99"/>
      <c r="PXP24" s="99"/>
      <c r="PXQ24" s="99"/>
      <c r="PXR24" s="99"/>
      <c r="PXS24" s="99"/>
      <c r="PXT24" s="99"/>
      <c r="PXU24" s="99"/>
      <c r="PXV24" s="99"/>
      <c r="PXW24" s="99"/>
      <c r="PXX24" s="99"/>
      <c r="PXY24" s="99"/>
      <c r="PXZ24" s="99"/>
      <c r="PYA24" s="99"/>
      <c r="PYB24" s="99"/>
      <c r="PYC24" s="99"/>
      <c r="PYD24" s="99"/>
      <c r="PYE24" s="99"/>
      <c r="PYF24" s="99"/>
      <c r="PYG24" s="99"/>
      <c r="PYH24" s="99"/>
      <c r="PYI24" s="99"/>
      <c r="PYJ24" s="99"/>
      <c r="PYK24" s="99"/>
      <c r="PYL24" s="99"/>
      <c r="PYM24" s="99"/>
      <c r="PYN24" s="99"/>
      <c r="PYO24" s="99"/>
      <c r="PYP24" s="99"/>
      <c r="PYQ24" s="99"/>
      <c r="PYR24" s="99"/>
      <c r="PYS24" s="99"/>
      <c r="PYT24" s="99"/>
      <c r="PYU24" s="99"/>
      <c r="PYV24" s="99"/>
      <c r="PYW24" s="99"/>
      <c r="PYX24" s="99"/>
      <c r="PYY24" s="99"/>
      <c r="PYZ24" s="99"/>
      <c r="PZA24" s="99"/>
      <c r="PZB24" s="99"/>
      <c r="PZC24" s="99"/>
      <c r="PZD24" s="99"/>
      <c r="PZE24" s="99"/>
      <c r="PZF24" s="99"/>
      <c r="PZG24" s="99"/>
      <c r="PZH24" s="99"/>
      <c r="PZI24" s="99"/>
      <c r="PZJ24" s="99"/>
      <c r="PZK24" s="99"/>
      <c r="PZL24" s="99"/>
      <c r="PZM24" s="99"/>
      <c r="PZN24" s="99"/>
      <c r="PZO24" s="99"/>
      <c r="PZP24" s="99"/>
      <c r="PZQ24" s="99"/>
      <c r="PZR24" s="99"/>
      <c r="PZS24" s="99"/>
      <c r="PZT24" s="99"/>
      <c r="PZU24" s="99"/>
      <c r="PZV24" s="99"/>
      <c r="PZW24" s="99"/>
      <c r="PZX24" s="99"/>
      <c r="PZY24" s="99"/>
      <c r="PZZ24" s="99"/>
      <c r="QAA24" s="99"/>
      <c r="QAB24" s="99"/>
      <c r="QAC24" s="99"/>
      <c r="QAD24" s="99"/>
      <c r="QAE24" s="99"/>
      <c r="QAF24" s="99"/>
      <c r="QAG24" s="99"/>
      <c r="QAH24" s="99"/>
      <c r="QAI24" s="99"/>
      <c r="QAJ24" s="99"/>
      <c r="QAK24" s="99"/>
      <c r="QAL24" s="99"/>
      <c r="QAM24" s="99"/>
      <c r="QAN24" s="99"/>
      <c r="QAO24" s="99"/>
      <c r="QAP24" s="99"/>
      <c r="QAQ24" s="99"/>
      <c r="QAR24" s="99"/>
      <c r="QAS24" s="99"/>
      <c r="QAT24" s="99"/>
      <c r="QAU24" s="99"/>
      <c r="QAV24" s="99"/>
      <c r="QAW24" s="99"/>
      <c r="QAX24" s="99"/>
      <c r="QAY24" s="99"/>
      <c r="QAZ24" s="99"/>
    </row>
    <row r="25" spans="1:11544" s="120" customFormat="1" x14ac:dyDescent="0.25">
      <c r="A25" s="153" t="s">
        <v>1165</v>
      </c>
      <c r="B25" s="159" t="s">
        <v>341</v>
      </c>
      <c r="C25" s="160" t="s">
        <v>342</v>
      </c>
      <c r="D25" s="187">
        <v>2017</v>
      </c>
      <c r="E25" s="187">
        <v>2017</v>
      </c>
      <c r="F25" s="95">
        <f t="shared" si="3"/>
        <v>14.509322033898306</v>
      </c>
      <c r="G25" s="95"/>
      <c r="H25" s="95">
        <f t="shared" si="9"/>
        <v>5.8037288135593226</v>
      </c>
      <c r="I25" s="95">
        <f t="shared" si="10"/>
        <v>8.705593220338983</v>
      </c>
      <c r="J25" s="95"/>
      <c r="K25" s="95">
        <f t="shared" si="4"/>
        <v>3.4962221768429651</v>
      </c>
      <c r="L25" s="95">
        <f t="shared" si="5"/>
        <v>14.509322033898306</v>
      </c>
      <c r="M25" s="95">
        <v>14.509322033898306</v>
      </c>
      <c r="N25" s="218"/>
      <c r="O25" s="95"/>
      <c r="P25" s="95"/>
      <c r="Q25" s="95"/>
      <c r="R25" s="95">
        <f t="shared" si="8"/>
        <v>14.509322033898306</v>
      </c>
      <c r="S25" s="99"/>
      <c r="T25" s="99"/>
      <c r="U25" s="125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99"/>
      <c r="JU25" s="99"/>
      <c r="JV25" s="99"/>
      <c r="JW25" s="99"/>
      <c r="JX25" s="99"/>
      <c r="JY25" s="99"/>
      <c r="JZ25" s="99"/>
      <c r="KA25" s="99"/>
      <c r="KB25" s="99"/>
      <c r="KC25" s="99"/>
      <c r="KD25" s="99"/>
      <c r="KE25" s="99"/>
      <c r="KF25" s="99"/>
      <c r="KG25" s="99"/>
      <c r="KH25" s="99"/>
      <c r="KI25" s="99"/>
      <c r="KJ25" s="99"/>
      <c r="KK25" s="99"/>
      <c r="KL25" s="99"/>
      <c r="KM25" s="99"/>
      <c r="KN25" s="99"/>
      <c r="KO25" s="99"/>
      <c r="KP25" s="99"/>
      <c r="KQ25" s="99"/>
      <c r="KR25" s="99"/>
      <c r="KS25" s="99"/>
      <c r="KT25" s="99"/>
      <c r="KU25" s="99"/>
      <c r="KV25" s="99"/>
      <c r="KW25" s="99"/>
      <c r="KX25" s="99"/>
      <c r="KY25" s="99"/>
      <c r="KZ25" s="99"/>
      <c r="LA25" s="99"/>
      <c r="LB25" s="99"/>
      <c r="LC25" s="99"/>
      <c r="LD25" s="99"/>
      <c r="LE25" s="99"/>
      <c r="LF25" s="99"/>
      <c r="LG25" s="99"/>
      <c r="LH25" s="99"/>
      <c r="LI25" s="99"/>
      <c r="LJ25" s="99"/>
      <c r="LK25" s="99"/>
      <c r="LL25" s="99"/>
      <c r="LM25" s="99"/>
      <c r="LN25" s="99"/>
      <c r="LO25" s="99"/>
      <c r="LP25" s="99"/>
      <c r="LQ25" s="99"/>
      <c r="LR25" s="99"/>
      <c r="LS25" s="99"/>
      <c r="LT25" s="99"/>
      <c r="LU25" s="99"/>
      <c r="LV25" s="99"/>
      <c r="LW25" s="99"/>
      <c r="LX25" s="99"/>
      <c r="LY25" s="99"/>
      <c r="LZ25" s="99"/>
      <c r="MA25" s="99"/>
      <c r="MB25" s="99"/>
      <c r="MC25" s="99"/>
      <c r="MD25" s="99"/>
      <c r="ME25" s="99"/>
      <c r="MF25" s="99"/>
      <c r="MG25" s="99"/>
      <c r="MH25" s="99"/>
      <c r="MI25" s="99"/>
      <c r="MJ25" s="99"/>
      <c r="MK25" s="99"/>
      <c r="ML25" s="99"/>
      <c r="MM25" s="99"/>
      <c r="MN25" s="99"/>
      <c r="MO25" s="99"/>
      <c r="MP25" s="99"/>
      <c r="MQ25" s="99"/>
      <c r="MR25" s="99"/>
      <c r="MS25" s="99"/>
      <c r="MT25" s="99"/>
      <c r="MU25" s="99"/>
      <c r="MV25" s="99"/>
      <c r="MW25" s="99"/>
      <c r="MX25" s="99"/>
      <c r="MY25" s="99"/>
      <c r="MZ25" s="99"/>
      <c r="NA25" s="99"/>
      <c r="NB25" s="99"/>
      <c r="NC25" s="99"/>
      <c r="ND25" s="99"/>
      <c r="NE25" s="99"/>
      <c r="NF25" s="99"/>
      <c r="NG25" s="99"/>
      <c r="NH25" s="99"/>
      <c r="NI25" s="99"/>
      <c r="NJ25" s="99"/>
      <c r="NK25" s="99"/>
      <c r="NL25" s="99"/>
      <c r="NM25" s="99"/>
      <c r="NN25" s="99"/>
      <c r="NO25" s="99"/>
      <c r="NP25" s="99"/>
      <c r="NQ25" s="99"/>
      <c r="NR25" s="99"/>
      <c r="NS25" s="99"/>
      <c r="NT25" s="99"/>
      <c r="NU25" s="99"/>
      <c r="NV25" s="99"/>
      <c r="NW25" s="99"/>
      <c r="NX25" s="99"/>
      <c r="NY25" s="99"/>
      <c r="NZ25" s="99"/>
      <c r="OA25" s="99"/>
      <c r="OB25" s="99"/>
      <c r="OC25" s="99"/>
      <c r="OD25" s="99"/>
      <c r="OE25" s="99"/>
      <c r="OF25" s="99"/>
      <c r="OG25" s="99"/>
      <c r="OH25" s="99"/>
      <c r="OI25" s="99"/>
      <c r="OJ25" s="99"/>
      <c r="OK25" s="99"/>
      <c r="OL25" s="99"/>
      <c r="OM25" s="99"/>
      <c r="ON25" s="99"/>
      <c r="OO25" s="99"/>
      <c r="OP25" s="99"/>
      <c r="OQ25" s="99"/>
      <c r="OR25" s="99"/>
      <c r="OS25" s="99"/>
      <c r="OT25" s="99"/>
      <c r="OU25" s="99"/>
      <c r="OV25" s="99"/>
      <c r="OW25" s="99"/>
      <c r="OX25" s="99"/>
      <c r="OY25" s="99"/>
      <c r="OZ25" s="99"/>
      <c r="PA25" s="99"/>
      <c r="PB25" s="99"/>
      <c r="PC25" s="99"/>
      <c r="PD25" s="99"/>
      <c r="PE25" s="99"/>
      <c r="PF25" s="99"/>
      <c r="PG25" s="99"/>
      <c r="PH25" s="99"/>
      <c r="PI25" s="99"/>
      <c r="PJ25" s="99"/>
      <c r="PK25" s="99"/>
      <c r="PL25" s="99"/>
      <c r="PM25" s="99"/>
      <c r="PN25" s="99"/>
      <c r="PO25" s="99"/>
      <c r="PP25" s="99"/>
      <c r="PQ25" s="99"/>
      <c r="PR25" s="99"/>
      <c r="PS25" s="99"/>
      <c r="PT25" s="99"/>
      <c r="PU25" s="99"/>
      <c r="PV25" s="99"/>
      <c r="PW25" s="99"/>
      <c r="PX25" s="99"/>
      <c r="PY25" s="99"/>
      <c r="PZ25" s="99"/>
      <c r="QA25" s="99"/>
      <c r="QB25" s="99"/>
      <c r="QC25" s="99"/>
      <c r="QD25" s="99"/>
      <c r="QE25" s="99"/>
      <c r="QF25" s="99"/>
      <c r="QG25" s="99"/>
      <c r="QH25" s="99"/>
      <c r="QI25" s="99"/>
      <c r="QJ25" s="99"/>
      <c r="QK25" s="99"/>
      <c r="QL25" s="99"/>
      <c r="QM25" s="99"/>
      <c r="QN25" s="99"/>
      <c r="QO25" s="99"/>
      <c r="QP25" s="99"/>
      <c r="QQ25" s="99"/>
      <c r="QR25" s="99"/>
      <c r="QS25" s="99"/>
      <c r="QT25" s="99"/>
      <c r="QU25" s="99"/>
      <c r="QV25" s="99"/>
      <c r="QW25" s="99"/>
      <c r="QX25" s="99"/>
      <c r="QY25" s="99"/>
      <c r="QZ25" s="99"/>
      <c r="RA25" s="99"/>
      <c r="RB25" s="99"/>
      <c r="RC25" s="99"/>
      <c r="RD25" s="99"/>
      <c r="RE25" s="99"/>
      <c r="RF25" s="99"/>
      <c r="RG25" s="99"/>
      <c r="RH25" s="99"/>
      <c r="RI25" s="99"/>
      <c r="RJ25" s="99"/>
      <c r="RK25" s="99"/>
      <c r="RL25" s="99"/>
      <c r="RM25" s="99"/>
      <c r="RN25" s="99"/>
      <c r="RO25" s="99"/>
      <c r="RP25" s="99"/>
      <c r="RQ25" s="99"/>
      <c r="RR25" s="99"/>
      <c r="RS25" s="99"/>
      <c r="RT25" s="99"/>
      <c r="RU25" s="99"/>
      <c r="RV25" s="99"/>
      <c r="RW25" s="99"/>
      <c r="RX25" s="99"/>
      <c r="RY25" s="99"/>
      <c r="RZ25" s="99"/>
      <c r="SA25" s="99"/>
      <c r="SB25" s="99"/>
      <c r="SC25" s="99"/>
      <c r="SD25" s="99"/>
      <c r="SE25" s="99"/>
      <c r="SF25" s="99"/>
      <c r="SG25" s="99"/>
      <c r="SH25" s="99"/>
      <c r="SI25" s="99"/>
      <c r="SJ25" s="99"/>
      <c r="SK25" s="99"/>
      <c r="SL25" s="99"/>
      <c r="SM25" s="99"/>
      <c r="SN25" s="99"/>
      <c r="SO25" s="99"/>
      <c r="SP25" s="99"/>
      <c r="SQ25" s="99"/>
      <c r="SR25" s="99"/>
      <c r="SS25" s="99"/>
      <c r="ST25" s="99"/>
      <c r="SU25" s="99"/>
      <c r="SV25" s="99"/>
      <c r="SW25" s="99"/>
      <c r="SX25" s="99"/>
      <c r="SY25" s="99"/>
      <c r="SZ25" s="99"/>
      <c r="TA25" s="99"/>
      <c r="TB25" s="99"/>
      <c r="TC25" s="99"/>
      <c r="TD25" s="99"/>
      <c r="TE25" s="99"/>
      <c r="TF25" s="99"/>
      <c r="TG25" s="99"/>
      <c r="TH25" s="99"/>
      <c r="TI25" s="99"/>
      <c r="TJ25" s="99"/>
      <c r="TK25" s="99"/>
      <c r="TL25" s="99"/>
      <c r="TM25" s="99"/>
      <c r="TN25" s="99"/>
      <c r="TO25" s="99"/>
      <c r="TP25" s="99"/>
      <c r="TQ25" s="99"/>
      <c r="TR25" s="99"/>
      <c r="TS25" s="99"/>
      <c r="TT25" s="99"/>
      <c r="TU25" s="99"/>
      <c r="TV25" s="99"/>
      <c r="TW25" s="99"/>
      <c r="TX25" s="99"/>
      <c r="TY25" s="99"/>
      <c r="TZ25" s="99"/>
      <c r="UA25" s="99"/>
      <c r="UB25" s="99"/>
      <c r="UC25" s="99"/>
      <c r="UD25" s="99"/>
      <c r="UE25" s="99"/>
      <c r="UF25" s="99"/>
      <c r="UG25" s="99"/>
      <c r="UH25" s="99"/>
      <c r="UI25" s="99"/>
      <c r="UJ25" s="99"/>
      <c r="UK25" s="99"/>
      <c r="UL25" s="99"/>
      <c r="UM25" s="99"/>
      <c r="UN25" s="99"/>
      <c r="UO25" s="99"/>
      <c r="UP25" s="99"/>
      <c r="UQ25" s="99"/>
      <c r="UR25" s="99"/>
      <c r="US25" s="99"/>
      <c r="UT25" s="99"/>
      <c r="UU25" s="99"/>
      <c r="UV25" s="99"/>
      <c r="UW25" s="99"/>
      <c r="UX25" s="99"/>
      <c r="UY25" s="99"/>
      <c r="UZ25" s="99"/>
      <c r="VA25" s="99"/>
      <c r="VB25" s="99"/>
      <c r="VC25" s="99"/>
      <c r="VD25" s="99"/>
      <c r="VE25" s="99"/>
      <c r="VF25" s="99"/>
      <c r="VG25" s="99"/>
      <c r="VH25" s="99"/>
      <c r="VI25" s="99"/>
      <c r="VJ25" s="99"/>
      <c r="VK25" s="99"/>
      <c r="VL25" s="99"/>
      <c r="VM25" s="99"/>
      <c r="VN25" s="99"/>
      <c r="VO25" s="99"/>
      <c r="VP25" s="99"/>
      <c r="VQ25" s="99"/>
      <c r="VR25" s="99"/>
      <c r="VS25" s="99"/>
      <c r="VT25" s="99"/>
      <c r="VU25" s="99"/>
      <c r="VV25" s="99"/>
      <c r="VW25" s="99"/>
      <c r="VX25" s="99"/>
      <c r="VY25" s="99"/>
      <c r="VZ25" s="99"/>
      <c r="WA25" s="99"/>
      <c r="WB25" s="99"/>
      <c r="WC25" s="99"/>
      <c r="WD25" s="99"/>
      <c r="WE25" s="99"/>
      <c r="WF25" s="99"/>
      <c r="WG25" s="99"/>
      <c r="WH25" s="99"/>
      <c r="WI25" s="99"/>
      <c r="WJ25" s="99"/>
      <c r="WK25" s="99"/>
      <c r="WL25" s="99"/>
      <c r="WM25" s="99"/>
      <c r="WN25" s="99"/>
      <c r="WO25" s="99"/>
      <c r="WP25" s="99"/>
      <c r="WQ25" s="99"/>
      <c r="WR25" s="99"/>
      <c r="WS25" s="99"/>
      <c r="WT25" s="99"/>
      <c r="WU25" s="99"/>
      <c r="WV25" s="99"/>
      <c r="WW25" s="99"/>
      <c r="WX25" s="99"/>
      <c r="WY25" s="99"/>
      <c r="WZ25" s="99"/>
      <c r="XA25" s="99"/>
      <c r="XB25" s="99"/>
      <c r="XC25" s="99"/>
      <c r="XD25" s="99"/>
      <c r="XE25" s="99"/>
      <c r="XF25" s="99"/>
      <c r="XG25" s="99"/>
      <c r="XH25" s="99"/>
      <c r="XI25" s="99"/>
      <c r="XJ25" s="99"/>
      <c r="XK25" s="99"/>
      <c r="XL25" s="99"/>
      <c r="XM25" s="99"/>
      <c r="XN25" s="99"/>
      <c r="XO25" s="99"/>
      <c r="XP25" s="99"/>
      <c r="XQ25" s="99"/>
      <c r="XR25" s="99"/>
      <c r="XS25" s="99"/>
      <c r="XT25" s="99"/>
      <c r="XU25" s="99"/>
      <c r="XV25" s="99"/>
      <c r="XW25" s="99"/>
      <c r="XX25" s="99"/>
      <c r="XY25" s="99"/>
      <c r="XZ25" s="99"/>
      <c r="YA25" s="99"/>
      <c r="YB25" s="99"/>
      <c r="YC25" s="99"/>
      <c r="YD25" s="99"/>
      <c r="YE25" s="99"/>
      <c r="YF25" s="99"/>
      <c r="YG25" s="99"/>
      <c r="YH25" s="99"/>
      <c r="YI25" s="99"/>
      <c r="YJ25" s="99"/>
      <c r="YK25" s="99"/>
      <c r="YL25" s="99"/>
      <c r="YM25" s="99"/>
      <c r="YN25" s="99"/>
      <c r="YO25" s="99"/>
      <c r="YP25" s="99"/>
      <c r="YQ25" s="99"/>
      <c r="YR25" s="99"/>
      <c r="YS25" s="99"/>
      <c r="YT25" s="99"/>
      <c r="YU25" s="99"/>
      <c r="YV25" s="99"/>
      <c r="YW25" s="99"/>
      <c r="YX25" s="99"/>
      <c r="YY25" s="99"/>
      <c r="YZ25" s="99"/>
      <c r="ZA25" s="99"/>
      <c r="ZB25" s="99"/>
      <c r="ZC25" s="99"/>
      <c r="ZD25" s="99"/>
      <c r="ZE25" s="99"/>
      <c r="ZF25" s="99"/>
      <c r="ZG25" s="99"/>
      <c r="ZH25" s="99"/>
      <c r="ZI25" s="99"/>
      <c r="ZJ25" s="99"/>
      <c r="ZK25" s="99"/>
      <c r="ZL25" s="99"/>
      <c r="ZM25" s="99"/>
      <c r="ZN25" s="99"/>
      <c r="ZO25" s="99"/>
      <c r="ZP25" s="99"/>
      <c r="ZQ25" s="99"/>
      <c r="ZR25" s="99"/>
      <c r="ZS25" s="99"/>
      <c r="ZT25" s="99"/>
      <c r="ZU25" s="99"/>
      <c r="ZV25" s="99"/>
      <c r="ZW25" s="99"/>
      <c r="ZX25" s="99"/>
      <c r="ZY25" s="99"/>
      <c r="ZZ25" s="99"/>
      <c r="AAA25" s="99"/>
      <c r="AAB25" s="99"/>
      <c r="AAC25" s="99"/>
      <c r="AAD25" s="99"/>
      <c r="AAE25" s="99"/>
      <c r="AAF25" s="99"/>
      <c r="AAG25" s="99"/>
      <c r="AAH25" s="99"/>
      <c r="AAI25" s="99"/>
      <c r="AAJ25" s="99"/>
      <c r="AAK25" s="99"/>
      <c r="AAL25" s="99"/>
      <c r="AAM25" s="99"/>
      <c r="AAN25" s="99"/>
      <c r="AAO25" s="99"/>
      <c r="AAP25" s="99"/>
      <c r="AAQ25" s="99"/>
      <c r="AAR25" s="99"/>
      <c r="AAS25" s="99"/>
      <c r="AAT25" s="99"/>
      <c r="AAU25" s="99"/>
      <c r="AAV25" s="99"/>
      <c r="AAW25" s="99"/>
      <c r="AAX25" s="99"/>
      <c r="AAY25" s="99"/>
      <c r="AAZ25" s="99"/>
      <c r="ABA25" s="99"/>
      <c r="ABB25" s="99"/>
      <c r="ABC25" s="99"/>
      <c r="ABD25" s="99"/>
      <c r="ABE25" s="99"/>
      <c r="ABF25" s="99"/>
      <c r="ABG25" s="99"/>
      <c r="ABH25" s="99"/>
      <c r="ABI25" s="99"/>
      <c r="ABJ25" s="99"/>
      <c r="ABK25" s="99"/>
      <c r="ABL25" s="99"/>
      <c r="ABM25" s="99"/>
      <c r="ABN25" s="99"/>
      <c r="ABO25" s="99"/>
      <c r="ABP25" s="99"/>
      <c r="ABQ25" s="99"/>
      <c r="ABR25" s="99"/>
      <c r="ABS25" s="99"/>
      <c r="ABT25" s="99"/>
      <c r="ABU25" s="99"/>
      <c r="ABV25" s="99"/>
      <c r="ABW25" s="99"/>
      <c r="ABX25" s="99"/>
      <c r="ABY25" s="99"/>
      <c r="ABZ25" s="99"/>
      <c r="ACA25" s="99"/>
      <c r="ACB25" s="99"/>
      <c r="ACC25" s="99"/>
      <c r="ACD25" s="99"/>
      <c r="ACE25" s="99"/>
      <c r="ACF25" s="99"/>
      <c r="ACG25" s="99"/>
      <c r="ACH25" s="99"/>
      <c r="ACI25" s="99"/>
      <c r="ACJ25" s="99"/>
      <c r="ACK25" s="99"/>
      <c r="ACL25" s="99"/>
      <c r="ACM25" s="99"/>
      <c r="ACN25" s="99"/>
      <c r="ACO25" s="99"/>
      <c r="ACP25" s="99"/>
      <c r="ACQ25" s="99"/>
      <c r="ACR25" s="99"/>
      <c r="ACS25" s="99"/>
      <c r="ACT25" s="99"/>
      <c r="ACU25" s="99"/>
      <c r="ACV25" s="99"/>
      <c r="ACW25" s="99"/>
      <c r="ACX25" s="99"/>
      <c r="ACY25" s="99"/>
      <c r="ACZ25" s="99"/>
      <c r="ADA25" s="99"/>
      <c r="ADB25" s="99"/>
      <c r="ADC25" s="99"/>
      <c r="ADD25" s="99"/>
      <c r="ADE25" s="99"/>
      <c r="ADF25" s="99"/>
      <c r="ADG25" s="99"/>
      <c r="ADH25" s="99"/>
      <c r="ADI25" s="99"/>
      <c r="ADJ25" s="99"/>
      <c r="ADK25" s="99"/>
      <c r="ADL25" s="99"/>
      <c r="ADM25" s="99"/>
      <c r="ADN25" s="99"/>
      <c r="ADO25" s="99"/>
      <c r="ADP25" s="99"/>
      <c r="ADQ25" s="99"/>
      <c r="ADR25" s="99"/>
      <c r="ADS25" s="99"/>
      <c r="ADT25" s="99"/>
      <c r="ADU25" s="99"/>
      <c r="ADV25" s="99"/>
      <c r="ADW25" s="99"/>
      <c r="ADX25" s="99"/>
      <c r="ADY25" s="99"/>
      <c r="ADZ25" s="99"/>
      <c r="AEA25" s="99"/>
      <c r="AEB25" s="99"/>
      <c r="AEC25" s="99"/>
      <c r="AED25" s="99"/>
      <c r="AEE25" s="99"/>
      <c r="AEF25" s="99"/>
      <c r="AEG25" s="99"/>
      <c r="AEH25" s="99"/>
      <c r="AEI25" s="99"/>
      <c r="AEJ25" s="99"/>
      <c r="AEK25" s="99"/>
      <c r="AEL25" s="99"/>
      <c r="AEM25" s="99"/>
      <c r="AEN25" s="99"/>
      <c r="AEO25" s="99"/>
      <c r="AEP25" s="99"/>
      <c r="AEQ25" s="99"/>
      <c r="AER25" s="99"/>
      <c r="AES25" s="99"/>
      <c r="AET25" s="99"/>
      <c r="AEU25" s="99"/>
      <c r="AEV25" s="99"/>
      <c r="AEW25" s="99"/>
      <c r="AEX25" s="99"/>
      <c r="AEY25" s="99"/>
      <c r="AEZ25" s="99"/>
      <c r="AFA25" s="99"/>
      <c r="AFB25" s="99"/>
      <c r="AFC25" s="99"/>
      <c r="AFD25" s="99"/>
      <c r="AFE25" s="99"/>
      <c r="AFF25" s="99"/>
      <c r="AFG25" s="99"/>
      <c r="AFH25" s="99"/>
      <c r="AFI25" s="99"/>
      <c r="AFJ25" s="99"/>
      <c r="AFK25" s="99"/>
      <c r="AFL25" s="99"/>
      <c r="AFM25" s="99"/>
      <c r="AFN25" s="99"/>
      <c r="AFO25" s="99"/>
      <c r="AFP25" s="99"/>
      <c r="AFQ25" s="99"/>
      <c r="AFR25" s="99"/>
      <c r="AFS25" s="99"/>
      <c r="AFT25" s="99"/>
      <c r="AFU25" s="99"/>
      <c r="AFV25" s="99"/>
      <c r="AFW25" s="99"/>
      <c r="AFX25" s="99"/>
      <c r="AFY25" s="99"/>
      <c r="AFZ25" s="99"/>
      <c r="AGA25" s="99"/>
      <c r="AGB25" s="99"/>
      <c r="AGC25" s="99"/>
      <c r="AGD25" s="99"/>
      <c r="AGE25" s="99"/>
      <c r="AGF25" s="99"/>
      <c r="AGG25" s="99"/>
      <c r="AGH25" s="99"/>
      <c r="AGI25" s="99"/>
      <c r="AGJ25" s="99"/>
      <c r="AGK25" s="99"/>
      <c r="AGL25" s="99"/>
      <c r="AGM25" s="99"/>
      <c r="AGN25" s="99"/>
      <c r="AGO25" s="99"/>
      <c r="AGP25" s="99"/>
      <c r="AGQ25" s="99"/>
      <c r="AGR25" s="99"/>
      <c r="AGS25" s="99"/>
      <c r="AGT25" s="99"/>
      <c r="AGU25" s="99"/>
      <c r="AGV25" s="99"/>
      <c r="AGW25" s="99"/>
      <c r="AGX25" s="99"/>
      <c r="AGY25" s="99"/>
      <c r="AGZ25" s="99"/>
      <c r="AHA25" s="99"/>
      <c r="AHB25" s="99"/>
      <c r="AHC25" s="99"/>
      <c r="AHD25" s="99"/>
      <c r="AHE25" s="99"/>
      <c r="AHF25" s="99"/>
      <c r="AHG25" s="99"/>
      <c r="AHH25" s="99"/>
      <c r="AHI25" s="99"/>
      <c r="AHJ25" s="99"/>
      <c r="AHK25" s="99"/>
      <c r="AHL25" s="99"/>
      <c r="AHM25" s="99"/>
      <c r="AHN25" s="99"/>
      <c r="AHO25" s="99"/>
      <c r="AHP25" s="99"/>
      <c r="AHQ25" s="99"/>
      <c r="AHR25" s="99"/>
      <c r="AHS25" s="99"/>
      <c r="AHT25" s="99"/>
      <c r="AHU25" s="99"/>
      <c r="AHV25" s="99"/>
      <c r="AHW25" s="99"/>
      <c r="AHX25" s="99"/>
      <c r="AHY25" s="99"/>
      <c r="AHZ25" s="99"/>
      <c r="AIA25" s="99"/>
      <c r="AIB25" s="99"/>
      <c r="AIC25" s="99"/>
      <c r="AID25" s="99"/>
      <c r="AIE25" s="99"/>
      <c r="AIF25" s="99"/>
      <c r="AIG25" s="99"/>
      <c r="AIH25" s="99"/>
      <c r="AII25" s="99"/>
      <c r="AIJ25" s="99"/>
      <c r="AIK25" s="99"/>
      <c r="AIL25" s="99"/>
      <c r="AIM25" s="99"/>
      <c r="AIN25" s="99"/>
      <c r="AIO25" s="99"/>
      <c r="AIP25" s="99"/>
      <c r="AIQ25" s="99"/>
      <c r="AIR25" s="99"/>
      <c r="AIS25" s="99"/>
      <c r="AIT25" s="99"/>
      <c r="AIU25" s="99"/>
      <c r="AIV25" s="99"/>
      <c r="AIW25" s="99"/>
      <c r="AIX25" s="99"/>
      <c r="AIY25" s="99"/>
      <c r="AIZ25" s="99"/>
      <c r="AJA25" s="99"/>
      <c r="AJB25" s="99"/>
      <c r="AJC25" s="99"/>
      <c r="AJD25" s="99"/>
      <c r="AJE25" s="99"/>
      <c r="AJF25" s="99"/>
      <c r="AJG25" s="99"/>
      <c r="AJH25" s="99"/>
      <c r="AJI25" s="99"/>
      <c r="AJJ25" s="99"/>
      <c r="AJK25" s="99"/>
      <c r="AJL25" s="99"/>
      <c r="AJM25" s="99"/>
      <c r="AJN25" s="99"/>
      <c r="AJO25" s="99"/>
      <c r="AJP25" s="99"/>
      <c r="AJQ25" s="99"/>
      <c r="AJR25" s="99"/>
      <c r="AJS25" s="99"/>
      <c r="AJT25" s="99"/>
      <c r="AJU25" s="99"/>
      <c r="AJV25" s="99"/>
      <c r="AJW25" s="99"/>
      <c r="AJX25" s="99"/>
      <c r="AJY25" s="99"/>
      <c r="AJZ25" s="99"/>
      <c r="AKA25" s="99"/>
      <c r="AKB25" s="99"/>
      <c r="AKC25" s="99"/>
      <c r="AKD25" s="99"/>
      <c r="AKE25" s="99"/>
      <c r="AKF25" s="99"/>
      <c r="AKG25" s="99"/>
      <c r="AKH25" s="99"/>
      <c r="AKI25" s="99"/>
      <c r="AKJ25" s="99"/>
      <c r="AKK25" s="99"/>
      <c r="AKL25" s="99"/>
      <c r="AKM25" s="99"/>
      <c r="AKN25" s="99"/>
      <c r="AKO25" s="99"/>
      <c r="AKP25" s="99"/>
      <c r="AKQ25" s="99"/>
      <c r="AKR25" s="99"/>
      <c r="AKS25" s="99"/>
      <c r="AKT25" s="99"/>
      <c r="AKU25" s="99"/>
      <c r="AKV25" s="99"/>
      <c r="AKW25" s="99"/>
      <c r="AKX25" s="99"/>
      <c r="AKY25" s="99"/>
      <c r="AKZ25" s="99"/>
      <c r="ALA25" s="99"/>
      <c r="ALB25" s="99"/>
      <c r="ALC25" s="99"/>
      <c r="ALD25" s="99"/>
      <c r="ALE25" s="99"/>
      <c r="ALF25" s="99"/>
      <c r="ALG25" s="99"/>
      <c r="ALH25" s="99"/>
      <c r="ALI25" s="99"/>
      <c r="ALJ25" s="99"/>
      <c r="ALK25" s="99"/>
      <c r="ALL25" s="99"/>
      <c r="ALM25" s="99"/>
      <c r="ALN25" s="99"/>
      <c r="ALO25" s="99"/>
      <c r="ALP25" s="99"/>
      <c r="ALQ25" s="99"/>
      <c r="ALR25" s="99"/>
      <c r="ALS25" s="99"/>
      <c r="ALT25" s="99"/>
      <c r="ALU25" s="99"/>
      <c r="ALV25" s="99"/>
      <c r="ALW25" s="99"/>
      <c r="ALX25" s="99"/>
      <c r="ALY25" s="99"/>
      <c r="ALZ25" s="99"/>
      <c r="AMA25" s="99"/>
      <c r="AMB25" s="99"/>
      <c r="AMC25" s="99"/>
      <c r="AMD25" s="99"/>
      <c r="AME25" s="99"/>
      <c r="AMF25" s="99"/>
      <c r="AMG25" s="99"/>
      <c r="AMH25" s="99"/>
      <c r="AMI25" s="99"/>
      <c r="AMJ25" s="99"/>
      <c r="AMK25" s="99"/>
      <c r="AML25" s="99"/>
      <c r="AMM25" s="99"/>
      <c r="AMN25" s="99"/>
      <c r="AMO25" s="99"/>
      <c r="AMP25" s="99"/>
      <c r="AMQ25" s="99"/>
      <c r="AMR25" s="99"/>
      <c r="AMS25" s="99"/>
      <c r="AMT25" s="99"/>
      <c r="AMU25" s="99"/>
      <c r="AMV25" s="99"/>
      <c r="AMW25" s="99"/>
      <c r="AMX25" s="99"/>
      <c r="AMY25" s="99"/>
      <c r="AMZ25" s="99"/>
      <c r="ANA25" s="99"/>
      <c r="ANB25" s="99"/>
      <c r="ANC25" s="99"/>
      <c r="AND25" s="99"/>
      <c r="ANE25" s="99"/>
      <c r="ANF25" s="99"/>
      <c r="ANG25" s="99"/>
      <c r="ANH25" s="99"/>
      <c r="ANI25" s="99"/>
      <c r="ANJ25" s="99"/>
      <c r="ANK25" s="99"/>
      <c r="ANL25" s="99"/>
      <c r="ANM25" s="99"/>
      <c r="ANN25" s="99"/>
      <c r="ANO25" s="99"/>
      <c r="ANP25" s="99"/>
      <c r="ANQ25" s="99"/>
      <c r="ANR25" s="99"/>
      <c r="ANS25" s="99"/>
      <c r="ANT25" s="99"/>
      <c r="ANU25" s="99"/>
      <c r="ANV25" s="99"/>
      <c r="ANW25" s="99"/>
      <c r="ANX25" s="99"/>
      <c r="ANY25" s="99"/>
      <c r="ANZ25" s="99"/>
      <c r="AOA25" s="99"/>
      <c r="AOB25" s="99"/>
      <c r="AOC25" s="99"/>
      <c r="AOD25" s="99"/>
      <c r="AOE25" s="99"/>
      <c r="AOF25" s="99"/>
      <c r="AOG25" s="99"/>
      <c r="AOH25" s="99"/>
      <c r="AOI25" s="99"/>
      <c r="AOJ25" s="99"/>
      <c r="AOK25" s="99"/>
      <c r="AOL25" s="99"/>
      <c r="AOM25" s="99"/>
      <c r="AON25" s="99"/>
      <c r="AOO25" s="99"/>
      <c r="AOP25" s="99"/>
      <c r="AOQ25" s="99"/>
      <c r="AOR25" s="99"/>
      <c r="AOS25" s="99"/>
      <c r="AOT25" s="99"/>
      <c r="AOU25" s="99"/>
      <c r="AOV25" s="99"/>
      <c r="AOW25" s="99"/>
      <c r="AOX25" s="99"/>
      <c r="AOY25" s="99"/>
      <c r="AOZ25" s="99"/>
      <c r="APA25" s="99"/>
      <c r="APB25" s="99"/>
      <c r="APC25" s="99"/>
      <c r="APD25" s="99"/>
      <c r="APE25" s="99"/>
      <c r="APF25" s="99"/>
      <c r="APG25" s="99"/>
      <c r="APH25" s="99"/>
      <c r="API25" s="99"/>
      <c r="APJ25" s="99"/>
      <c r="APK25" s="99"/>
      <c r="APL25" s="99"/>
      <c r="APM25" s="99"/>
      <c r="APN25" s="99"/>
      <c r="APO25" s="99"/>
      <c r="APP25" s="99"/>
      <c r="APQ25" s="99"/>
      <c r="APR25" s="99"/>
      <c r="APS25" s="99"/>
      <c r="APT25" s="99"/>
      <c r="APU25" s="99"/>
      <c r="APV25" s="99"/>
      <c r="APW25" s="99"/>
      <c r="APX25" s="99"/>
      <c r="APY25" s="99"/>
      <c r="APZ25" s="99"/>
      <c r="AQA25" s="99"/>
      <c r="AQB25" s="99"/>
      <c r="AQC25" s="99"/>
      <c r="AQD25" s="99"/>
      <c r="AQE25" s="99"/>
      <c r="AQF25" s="99"/>
      <c r="AQG25" s="99"/>
      <c r="AQH25" s="99"/>
      <c r="AQI25" s="99"/>
      <c r="AQJ25" s="99"/>
      <c r="AQK25" s="99"/>
      <c r="AQL25" s="99"/>
      <c r="AQM25" s="99"/>
      <c r="AQN25" s="99"/>
      <c r="AQO25" s="99"/>
      <c r="AQP25" s="99"/>
      <c r="AQQ25" s="99"/>
      <c r="AQR25" s="99"/>
      <c r="AQS25" s="99"/>
      <c r="AQT25" s="99"/>
      <c r="AQU25" s="99"/>
      <c r="AQV25" s="99"/>
      <c r="AQW25" s="99"/>
      <c r="AQX25" s="99"/>
      <c r="AQY25" s="99"/>
      <c r="AQZ25" s="99"/>
      <c r="ARA25" s="99"/>
      <c r="ARB25" s="99"/>
      <c r="ARC25" s="99"/>
      <c r="ARD25" s="99"/>
      <c r="ARE25" s="99"/>
      <c r="ARF25" s="99"/>
      <c r="ARG25" s="99"/>
      <c r="ARH25" s="99"/>
      <c r="ARI25" s="99"/>
      <c r="ARJ25" s="99"/>
      <c r="ARK25" s="99"/>
      <c r="ARL25" s="99"/>
      <c r="ARM25" s="99"/>
      <c r="ARN25" s="99"/>
      <c r="ARO25" s="99"/>
      <c r="ARP25" s="99"/>
      <c r="ARQ25" s="99"/>
      <c r="ARR25" s="99"/>
      <c r="ARS25" s="99"/>
      <c r="ART25" s="99"/>
      <c r="ARU25" s="99"/>
      <c r="ARV25" s="99"/>
      <c r="ARW25" s="99"/>
      <c r="ARX25" s="99"/>
      <c r="ARY25" s="99"/>
      <c r="ARZ25" s="99"/>
      <c r="ASA25" s="99"/>
      <c r="ASB25" s="99"/>
      <c r="ASC25" s="99"/>
      <c r="ASD25" s="99"/>
      <c r="ASE25" s="99"/>
      <c r="ASF25" s="99"/>
      <c r="ASG25" s="99"/>
      <c r="ASH25" s="99"/>
      <c r="ASI25" s="99"/>
      <c r="ASJ25" s="99"/>
      <c r="ASK25" s="99"/>
      <c r="ASL25" s="99"/>
      <c r="ASM25" s="99"/>
      <c r="ASN25" s="99"/>
      <c r="ASO25" s="99"/>
      <c r="ASP25" s="99"/>
      <c r="ASQ25" s="99"/>
      <c r="ASR25" s="99"/>
      <c r="ASS25" s="99"/>
      <c r="AST25" s="99"/>
      <c r="ASU25" s="99"/>
      <c r="ASV25" s="99"/>
      <c r="ASW25" s="99"/>
      <c r="ASX25" s="99"/>
      <c r="ASY25" s="99"/>
      <c r="ASZ25" s="99"/>
      <c r="ATA25" s="99"/>
      <c r="ATB25" s="99"/>
      <c r="ATC25" s="99"/>
      <c r="ATD25" s="99"/>
      <c r="ATE25" s="99"/>
      <c r="ATF25" s="99"/>
      <c r="ATG25" s="99"/>
      <c r="ATH25" s="99"/>
      <c r="ATI25" s="99"/>
      <c r="ATJ25" s="99"/>
      <c r="ATK25" s="99"/>
      <c r="ATL25" s="99"/>
      <c r="ATM25" s="99"/>
      <c r="ATN25" s="99"/>
      <c r="ATO25" s="99"/>
      <c r="ATP25" s="99"/>
      <c r="ATQ25" s="99"/>
      <c r="ATR25" s="99"/>
      <c r="ATS25" s="99"/>
      <c r="ATT25" s="99"/>
      <c r="ATU25" s="99"/>
      <c r="ATV25" s="99"/>
      <c r="ATW25" s="99"/>
      <c r="ATX25" s="99"/>
      <c r="ATY25" s="99"/>
      <c r="ATZ25" s="99"/>
      <c r="AUA25" s="99"/>
      <c r="AUB25" s="99"/>
      <c r="AUC25" s="99"/>
      <c r="AUD25" s="99"/>
      <c r="AUE25" s="99"/>
      <c r="AUF25" s="99"/>
      <c r="AUG25" s="99"/>
      <c r="AUH25" s="99"/>
      <c r="AUI25" s="99"/>
      <c r="AUJ25" s="99"/>
      <c r="AUK25" s="99"/>
      <c r="AUL25" s="99"/>
      <c r="AUM25" s="99"/>
      <c r="AUN25" s="99"/>
      <c r="AUO25" s="99"/>
      <c r="AUP25" s="99"/>
      <c r="AUQ25" s="99"/>
      <c r="AUR25" s="99"/>
      <c r="AUS25" s="99"/>
      <c r="AUT25" s="99"/>
      <c r="AUU25" s="99"/>
      <c r="AUV25" s="99"/>
      <c r="AUW25" s="99"/>
      <c r="AUX25" s="99"/>
      <c r="AUY25" s="99"/>
      <c r="AUZ25" s="99"/>
      <c r="AVA25" s="99"/>
      <c r="AVB25" s="99"/>
      <c r="AVC25" s="99"/>
      <c r="AVD25" s="99"/>
      <c r="AVE25" s="99"/>
      <c r="AVF25" s="99"/>
      <c r="AVG25" s="99"/>
      <c r="AVH25" s="99"/>
      <c r="AVI25" s="99"/>
      <c r="AVJ25" s="99"/>
      <c r="AVK25" s="99"/>
      <c r="AVL25" s="99"/>
      <c r="AVM25" s="99"/>
      <c r="AVN25" s="99"/>
      <c r="AVO25" s="99"/>
      <c r="AVP25" s="99"/>
      <c r="AVQ25" s="99"/>
      <c r="AVR25" s="99"/>
      <c r="AVS25" s="99"/>
      <c r="AVT25" s="99"/>
      <c r="AVU25" s="99"/>
      <c r="AVV25" s="99"/>
      <c r="AVW25" s="99"/>
      <c r="AVX25" s="99"/>
      <c r="AVY25" s="99"/>
      <c r="AVZ25" s="99"/>
      <c r="AWA25" s="99"/>
      <c r="AWB25" s="99"/>
      <c r="AWC25" s="99"/>
      <c r="AWD25" s="99"/>
      <c r="AWE25" s="99"/>
      <c r="AWF25" s="99"/>
      <c r="AWG25" s="99"/>
      <c r="AWH25" s="99"/>
      <c r="AWI25" s="99"/>
      <c r="AWJ25" s="99"/>
      <c r="AWK25" s="99"/>
      <c r="AWL25" s="99"/>
      <c r="AWM25" s="99"/>
      <c r="AWN25" s="99"/>
      <c r="AWO25" s="99"/>
      <c r="AWP25" s="99"/>
      <c r="AWQ25" s="99"/>
      <c r="AWR25" s="99"/>
      <c r="AWS25" s="99"/>
      <c r="AWT25" s="99"/>
      <c r="AWU25" s="99"/>
      <c r="AWV25" s="99"/>
      <c r="AWW25" s="99"/>
      <c r="AWX25" s="99"/>
      <c r="AWY25" s="99"/>
      <c r="AWZ25" s="99"/>
      <c r="AXA25" s="99"/>
      <c r="AXB25" s="99"/>
      <c r="AXC25" s="99"/>
      <c r="AXD25" s="99"/>
      <c r="AXE25" s="99"/>
      <c r="AXF25" s="99"/>
      <c r="AXG25" s="99"/>
      <c r="AXH25" s="99"/>
      <c r="AXI25" s="99"/>
      <c r="AXJ25" s="99"/>
      <c r="AXK25" s="99"/>
      <c r="AXL25" s="99"/>
      <c r="AXM25" s="99"/>
      <c r="AXN25" s="99"/>
      <c r="AXO25" s="99"/>
      <c r="AXP25" s="99"/>
      <c r="AXQ25" s="99"/>
      <c r="AXR25" s="99"/>
      <c r="AXS25" s="99"/>
      <c r="AXT25" s="99"/>
      <c r="AXU25" s="99"/>
      <c r="AXV25" s="99"/>
      <c r="AXW25" s="99"/>
      <c r="AXX25" s="99"/>
      <c r="AXY25" s="99"/>
      <c r="AXZ25" s="99"/>
      <c r="AYA25" s="99"/>
      <c r="AYB25" s="99"/>
      <c r="AYC25" s="99"/>
      <c r="AYD25" s="99"/>
      <c r="AYE25" s="99"/>
      <c r="AYF25" s="99"/>
      <c r="AYG25" s="99"/>
      <c r="AYH25" s="99"/>
      <c r="AYI25" s="99"/>
      <c r="AYJ25" s="99"/>
      <c r="AYK25" s="99"/>
      <c r="AYL25" s="99"/>
      <c r="AYM25" s="99"/>
      <c r="AYN25" s="99"/>
      <c r="AYO25" s="99"/>
      <c r="AYP25" s="99"/>
      <c r="AYQ25" s="99"/>
      <c r="AYR25" s="99"/>
      <c r="AYS25" s="99"/>
      <c r="AYT25" s="99"/>
      <c r="AYU25" s="99"/>
      <c r="AYV25" s="99"/>
      <c r="AYW25" s="99"/>
      <c r="AYX25" s="99"/>
      <c r="AYY25" s="99"/>
      <c r="AYZ25" s="99"/>
      <c r="AZA25" s="99"/>
      <c r="AZB25" s="99"/>
      <c r="AZC25" s="99"/>
      <c r="AZD25" s="99"/>
      <c r="AZE25" s="99"/>
      <c r="AZF25" s="99"/>
      <c r="AZG25" s="99"/>
      <c r="AZH25" s="99"/>
      <c r="AZI25" s="99"/>
      <c r="AZJ25" s="99"/>
      <c r="AZK25" s="99"/>
      <c r="AZL25" s="99"/>
      <c r="AZM25" s="99"/>
      <c r="AZN25" s="99"/>
      <c r="AZO25" s="99"/>
      <c r="AZP25" s="99"/>
      <c r="AZQ25" s="99"/>
      <c r="AZR25" s="99"/>
      <c r="AZS25" s="99"/>
      <c r="AZT25" s="99"/>
      <c r="AZU25" s="99"/>
      <c r="AZV25" s="99"/>
      <c r="AZW25" s="99"/>
      <c r="AZX25" s="99"/>
      <c r="AZY25" s="99"/>
      <c r="AZZ25" s="99"/>
      <c r="BAA25" s="99"/>
      <c r="BAB25" s="99"/>
      <c r="BAC25" s="99"/>
      <c r="BAD25" s="99"/>
      <c r="BAE25" s="99"/>
      <c r="BAF25" s="99"/>
      <c r="BAG25" s="99"/>
      <c r="BAH25" s="99"/>
      <c r="BAI25" s="99"/>
      <c r="BAJ25" s="99"/>
      <c r="BAK25" s="99"/>
      <c r="BAL25" s="99"/>
      <c r="BAM25" s="99"/>
      <c r="BAN25" s="99"/>
      <c r="BAO25" s="99"/>
      <c r="BAP25" s="99"/>
      <c r="BAQ25" s="99"/>
      <c r="BAR25" s="99"/>
      <c r="BAS25" s="99"/>
      <c r="BAT25" s="99"/>
      <c r="BAU25" s="99"/>
      <c r="BAV25" s="99"/>
      <c r="BAW25" s="99"/>
      <c r="BAX25" s="99"/>
      <c r="BAY25" s="99"/>
      <c r="BAZ25" s="99"/>
      <c r="BBA25" s="99"/>
      <c r="BBB25" s="99"/>
      <c r="BBC25" s="99"/>
      <c r="BBD25" s="99"/>
      <c r="BBE25" s="99"/>
      <c r="BBF25" s="99"/>
      <c r="BBG25" s="99"/>
      <c r="BBH25" s="99"/>
      <c r="BBI25" s="99"/>
      <c r="BBJ25" s="99"/>
      <c r="BBK25" s="99"/>
      <c r="BBL25" s="99"/>
      <c r="BBM25" s="99"/>
      <c r="BBN25" s="99"/>
      <c r="BBO25" s="99"/>
      <c r="BBP25" s="99"/>
      <c r="BBQ25" s="99"/>
      <c r="BBR25" s="99"/>
      <c r="BBS25" s="99"/>
      <c r="BBT25" s="99"/>
      <c r="BBU25" s="99"/>
      <c r="BBV25" s="99"/>
      <c r="BBW25" s="99"/>
      <c r="BBX25" s="99"/>
      <c r="BBY25" s="99"/>
      <c r="BBZ25" s="99"/>
      <c r="BCA25" s="99"/>
      <c r="BCB25" s="99"/>
      <c r="BCC25" s="99"/>
      <c r="BCD25" s="99"/>
      <c r="BCE25" s="99"/>
      <c r="BCF25" s="99"/>
      <c r="BCG25" s="99"/>
      <c r="BCH25" s="99"/>
      <c r="BCI25" s="99"/>
      <c r="BCJ25" s="99"/>
      <c r="BCK25" s="99"/>
      <c r="BCL25" s="99"/>
      <c r="BCM25" s="99"/>
      <c r="BCN25" s="99"/>
      <c r="BCO25" s="99"/>
      <c r="BCP25" s="99"/>
      <c r="BCQ25" s="99"/>
      <c r="BCR25" s="99"/>
      <c r="BCS25" s="99"/>
      <c r="BCT25" s="99"/>
      <c r="BCU25" s="99"/>
      <c r="BCV25" s="99"/>
      <c r="BCW25" s="99"/>
      <c r="BCX25" s="99"/>
      <c r="BCY25" s="99"/>
      <c r="BCZ25" s="99"/>
      <c r="BDA25" s="99"/>
      <c r="BDB25" s="99"/>
      <c r="BDC25" s="99"/>
      <c r="BDD25" s="99"/>
      <c r="BDE25" s="99"/>
      <c r="BDF25" s="99"/>
      <c r="BDG25" s="99"/>
      <c r="BDH25" s="99"/>
      <c r="BDI25" s="99"/>
      <c r="BDJ25" s="99"/>
      <c r="BDK25" s="99"/>
      <c r="BDL25" s="99"/>
      <c r="BDM25" s="99"/>
      <c r="BDN25" s="99"/>
      <c r="BDO25" s="99"/>
      <c r="BDP25" s="99"/>
      <c r="BDQ25" s="99"/>
      <c r="BDR25" s="99"/>
      <c r="BDS25" s="99"/>
      <c r="BDT25" s="99"/>
      <c r="BDU25" s="99"/>
      <c r="BDV25" s="99"/>
      <c r="BDW25" s="99"/>
      <c r="BDX25" s="99"/>
      <c r="BDY25" s="99"/>
      <c r="BDZ25" s="99"/>
      <c r="BEA25" s="99"/>
      <c r="BEB25" s="99"/>
      <c r="BEC25" s="99"/>
      <c r="BED25" s="99"/>
      <c r="BEE25" s="99"/>
      <c r="BEF25" s="99"/>
      <c r="BEG25" s="99"/>
      <c r="BEH25" s="99"/>
      <c r="BEI25" s="99"/>
      <c r="BEJ25" s="99"/>
      <c r="BEK25" s="99"/>
      <c r="BEL25" s="99"/>
      <c r="BEM25" s="99"/>
      <c r="BEN25" s="99"/>
      <c r="BEO25" s="99"/>
      <c r="BEP25" s="99"/>
      <c r="BEQ25" s="99"/>
      <c r="BER25" s="99"/>
      <c r="BES25" s="99"/>
      <c r="BET25" s="99"/>
      <c r="BEU25" s="99"/>
      <c r="BEV25" s="99"/>
      <c r="BEW25" s="99"/>
      <c r="BEX25" s="99"/>
      <c r="BEY25" s="99"/>
      <c r="BEZ25" s="99"/>
      <c r="BFA25" s="99"/>
      <c r="BFB25" s="99"/>
      <c r="BFC25" s="99"/>
      <c r="BFD25" s="99"/>
      <c r="BFE25" s="99"/>
      <c r="BFF25" s="99"/>
      <c r="BFG25" s="99"/>
      <c r="BFH25" s="99"/>
      <c r="BFI25" s="99"/>
      <c r="BFJ25" s="99"/>
      <c r="BFK25" s="99"/>
      <c r="BFL25" s="99"/>
      <c r="BFM25" s="99"/>
      <c r="BFN25" s="99"/>
      <c r="BFO25" s="99"/>
      <c r="BFP25" s="99"/>
      <c r="BFQ25" s="99"/>
      <c r="BFR25" s="99"/>
      <c r="BFS25" s="99"/>
      <c r="BFT25" s="99"/>
      <c r="BFU25" s="99"/>
      <c r="BFV25" s="99"/>
      <c r="BFW25" s="99"/>
      <c r="BFX25" s="99"/>
      <c r="BFY25" s="99"/>
      <c r="BFZ25" s="99"/>
      <c r="BGA25" s="99"/>
      <c r="BGB25" s="99"/>
      <c r="BGC25" s="99"/>
      <c r="BGD25" s="99"/>
      <c r="BGE25" s="99"/>
      <c r="BGF25" s="99"/>
      <c r="BGG25" s="99"/>
      <c r="BGH25" s="99"/>
      <c r="BGI25" s="99"/>
      <c r="BGJ25" s="99"/>
      <c r="BGK25" s="99"/>
      <c r="BGL25" s="99"/>
      <c r="BGM25" s="99"/>
      <c r="BGN25" s="99"/>
      <c r="BGO25" s="99"/>
      <c r="BGP25" s="99"/>
      <c r="BGQ25" s="99"/>
      <c r="BGR25" s="99"/>
      <c r="BGS25" s="99"/>
      <c r="BGT25" s="99"/>
      <c r="BGU25" s="99"/>
      <c r="BGV25" s="99"/>
      <c r="BGW25" s="99"/>
      <c r="BGX25" s="99"/>
      <c r="BGY25" s="99"/>
      <c r="BGZ25" s="99"/>
      <c r="BHA25" s="99"/>
      <c r="BHB25" s="99"/>
      <c r="BHC25" s="99"/>
      <c r="BHD25" s="99"/>
      <c r="BHE25" s="99"/>
      <c r="BHF25" s="99"/>
      <c r="BHG25" s="99"/>
      <c r="BHH25" s="99"/>
      <c r="BHI25" s="99"/>
      <c r="BHJ25" s="99"/>
      <c r="BHK25" s="99"/>
      <c r="BHL25" s="99"/>
      <c r="BHM25" s="99"/>
      <c r="BHN25" s="99"/>
      <c r="BHO25" s="99"/>
      <c r="BHP25" s="99"/>
      <c r="BHQ25" s="99"/>
      <c r="BHR25" s="99"/>
      <c r="BHS25" s="99"/>
      <c r="BHT25" s="99"/>
      <c r="BHU25" s="99"/>
      <c r="BHV25" s="99"/>
      <c r="BHW25" s="99"/>
      <c r="BHX25" s="99"/>
      <c r="BHY25" s="99"/>
      <c r="BHZ25" s="99"/>
      <c r="BIA25" s="99"/>
      <c r="BIB25" s="99"/>
      <c r="BIC25" s="99"/>
      <c r="BID25" s="99"/>
      <c r="BIE25" s="99"/>
      <c r="BIF25" s="99"/>
      <c r="BIG25" s="99"/>
      <c r="BIH25" s="99"/>
      <c r="BII25" s="99"/>
      <c r="BIJ25" s="99"/>
      <c r="BIK25" s="99"/>
      <c r="BIL25" s="99"/>
      <c r="BIM25" s="99"/>
      <c r="BIN25" s="99"/>
      <c r="BIO25" s="99"/>
      <c r="BIP25" s="99"/>
      <c r="BIQ25" s="99"/>
      <c r="BIR25" s="99"/>
      <c r="BIS25" s="99"/>
      <c r="BIT25" s="99"/>
      <c r="BIU25" s="99"/>
      <c r="BIV25" s="99"/>
      <c r="BIW25" s="99"/>
      <c r="BIX25" s="99"/>
      <c r="BIY25" s="99"/>
      <c r="BIZ25" s="99"/>
      <c r="BJA25" s="99"/>
      <c r="BJB25" s="99"/>
      <c r="BJC25" s="99"/>
      <c r="BJD25" s="99"/>
      <c r="BJE25" s="99"/>
      <c r="BJF25" s="99"/>
      <c r="BJG25" s="99"/>
      <c r="BJH25" s="99"/>
      <c r="BJI25" s="99"/>
      <c r="BJJ25" s="99"/>
      <c r="BJK25" s="99"/>
      <c r="BJL25" s="99"/>
      <c r="BJM25" s="99"/>
      <c r="BJN25" s="99"/>
      <c r="BJO25" s="99"/>
      <c r="BJP25" s="99"/>
      <c r="BJQ25" s="99"/>
      <c r="BJR25" s="99"/>
      <c r="BJS25" s="99"/>
      <c r="BJT25" s="99"/>
      <c r="BJU25" s="99"/>
      <c r="BJV25" s="99"/>
      <c r="BJW25" s="99"/>
      <c r="BJX25" s="99"/>
      <c r="BJY25" s="99"/>
      <c r="BJZ25" s="99"/>
      <c r="BKA25" s="99"/>
      <c r="BKB25" s="99"/>
      <c r="BKC25" s="99"/>
      <c r="BKD25" s="99"/>
      <c r="BKE25" s="99"/>
      <c r="BKF25" s="99"/>
      <c r="BKG25" s="99"/>
      <c r="BKH25" s="99"/>
      <c r="BKI25" s="99"/>
      <c r="BKJ25" s="99"/>
      <c r="BKK25" s="99"/>
      <c r="BKL25" s="99"/>
      <c r="BKM25" s="99"/>
      <c r="BKN25" s="99"/>
      <c r="BKO25" s="99"/>
      <c r="BKP25" s="99"/>
      <c r="BKQ25" s="99"/>
      <c r="BKR25" s="99"/>
      <c r="BKS25" s="99"/>
      <c r="BKT25" s="99"/>
      <c r="BKU25" s="99"/>
      <c r="BKV25" s="99"/>
      <c r="BKW25" s="99"/>
      <c r="BKX25" s="99"/>
      <c r="BKY25" s="99"/>
      <c r="BKZ25" s="99"/>
      <c r="BLA25" s="99"/>
      <c r="BLB25" s="99"/>
      <c r="BLC25" s="99"/>
      <c r="BLD25" s="99"/>
      <c r="BLE25" s="99"/>
      <c r="BLF25" s="99"/>
      <c r="BLG25" s="99"/>
      <c r="BLH25" s="99"/>
      <c r="BLI25" s="99"/>
      <c r="BLJ25" s="99"/>
      <c r="BLK25" s="99"/>
      <c r="BLL25" s="99"/>
      <c r="BLM25" s="99"/>
      <c r="BLN25" s="99"/>
      <c r="BLO25" s="99"/>
      <c r="BLP25" s="99"/>
      <c r="BLQ25" s="99"/>
      <c r="BLR25" s="99"/>
      <c r="BLS25" s="99"/>
      <c r="BLT25" s="99"/>
      <c r="BLU25" s="99"/>
      <c r="BLV25" s="99"/>
      <c r="BLW25" s="99"/>
      <c r="BLX25" s="99"/>
      <c r="BLY25" s="99"/>
      <c r="BLZ25" s="99"/>
      <c r="BMA25" s="99"/>
      <c r="BMB25" s="99"/>
      <c r="BMC25" s="99"/>
      <c r="BMD25" s="99"/>
      <c r="BME25" s="99"/>
      <c r="BMF25" s="99"/>
      <c r="BMG25" s="99"/>
      <c r="BMH25" s="99"/>
      <c r="BMI25" s="99"/>
      <c r="BMJ25" s="99"/>
      <c r="BMK25" s="99"/>
      <c r="BML25" s="99"/>
      <c r="BMM25" s="99"/>
      <c r="BMN25" s="99"/>
      <c r="BMO25" s="99"/>
      <c r="BMP25" s="99"/>
      <c r="BMQ25" s="99"/>
      <c r="BMR25" s="99"/>
      <c r="BMS25" s="99"/>
      <c r="BMT25" s="99"/>
      <c r="BMU25" s="99"/>
      <c r="BMV25" s="99"/>
      <c r="BMW25" s="99"/>
      <c r="BMX25" s="99"/>
      <c r="BMY25" s="99"/>
      <c r="BMZ25" s="99"/>
      <c r="BNA25" s="99"/>
      <c r="BNB25" s="99"/>
      <c r="BNC25" s="99"/>
      <c r="BND25" s="99"/>
      <c r="BNE25" s="99"/>
      <c r="BNF25" s="99"/>
      <c r="BNG25" s="99"/>
      <c r="BNH25" s="99"/>
      <c r="BNI25" s="99"/>
      <c r="BNJ25" s="99"/>
      <c r="BNK25" s="99"/>
      <c r="BNL25" s="99"/>
      <c r="BNM25" s="99"/>
      <c r="BNN25" s="99"/>
      <c r="BNO25" s="99"/>
      <c r="BNP25" s="99"/>
      <c r="BNQ25" s="99"/>
      <c r="BNR25" s="99"/>
      <c r="BNS25" s="99"/>
      <c r="BNT25" s="99"/>
      <c r="BNU25" s="99"/>
      <c r="BNV25" s="99"/>
      <c r="BNW25" s="99"/>
      <c r="BNX25" s="99"/>
      <c r="BNY25" s="99"/>
      <c r="BNZ25" s="99"/>
      <c r="BOA25" s="99"/>
      <c r="BOB25" s="99"/>
      <c r="BOC25" s="99"/>
      <c r="BOD25" s="99"/>
      <c r="BOE25" s="99"/>
      <c r="BOF25" s="99"/>
      <c r="BOG25" s="99"/>
      <c r="BOH25" s="99"/>
      <c r="BOI25" s="99"/>
      <c r="BOJ25" s="99"/>
      <c r="BOK25" s="99"/>
      <c r="BOL25" s="99"/>
      <c r="BOM25" s="99"/>
      <c r="BON25" s="99"/>
      <c r="BOO25" s="99"/>
      <c r="BOP25" s="99"/>
      <c r="BOQ25" s="99"/>
      <c r="BOR25" s="99"/>
      <c r="BOS25" s="99"/>
      <c r="BOT25" s="99"/>
      <c r="BOU25" s="99"/>
      <c r="BOV25" s="99"/>
      <c r="BOW25" s="99"/>
      <c r="BOX25" s="99"/>
      <c r="BOY25" s="99"/>
      <c r="BOZ25" s="99"/>
      <c r="BPA25" s="99"/>
      <c r="BPB25" s="99"/>
      <c r="BPC25" s="99"/>
      <c r="BPD25" s="99"/>
      <c r="BPE25" s="99"/>
      <c r="BPF25" s="99"/>
      <c r="BPG25" s="99"/>
      <c r="BPH25" s="99"/>
      <c r="BPI25" s="99"/>
      <c r="BPJ25" s="99"/>
      <c r="BPK25" s="99"/>
      <c r="BPL25" s="99"/>
      <c r="BPM25" s="99"/>
      <c r="BPN25" s="99"/>
      <c r="BPO25" s="99"/>
      <c r="BPP25" s="99"/>
      <c r="BPQ25" s="99"/>
      <c r="BPR25" s="99"/>
      <c r="BPS25" s="99"/>
      <c r="BPT25" s="99"/>
      <c r="BPU25" s="99"/>
      <c r="BPV25" s="99"/>
      <c r="BPW25" s="99"/>
      <c r="BPX25" s="99"/>
      <c r="BPY25" s="99"/>
      <c r="BPZ25" s="99"/>
      <c r="BQA25" s="99"/>
      <c r="BQB25" s="99"/>
      <c r="BQC25" s="99"/>
      <c r="BQD25" s="99"/>
      <c r="BQE25" s="99"/>
      <c r="BQF25" s="99"/>
      <c r="BQG25" s="99"/>
      <c r="BQH25" s="99"/>
      <c r="BQI25" s="99"/>
      <c r="BQJ25" s="99"/>
      <c r="BQK25" s="99"/>
      <c r="BQL25" s="99"/>
      <c r="BQM25" s="99"/>
      <c r="BQN25" s="99"/>
      <c r="BQO25" s="99"/>
      <c r="BQP25" s="99"/>
      <c r="BQQ25" s="99"/>
      <c r="BQR25" s="99"/>
      <c r="BQS25" s="99"/>
      <c r="BQT25" s="99"/>
      <c r="BQU25" s="99"/>
      <c r="BQV25" s="99"/>
      <c r="BQW25" s="99"/>
      <c r="BQX25" s="99"/>
      <c r="BQY25" s="99"/>
      <c r="BQZ25" s="99"/>
      <c r="BRA25" s="99"/>
      <c r="BRB25" s="99"/>
      <c r="BRC25" s="99"/>
      <c r="BRD25" s="99"/>
      <c r="BRE25" s="99"/>
      <c r="BRF25" s="99"/>
      <c r="BRG25" s="99"/>
      <c r="BRH25" s="99"/>
      <c r="BRI25" s="99"/>
      <c r="BRJ25" s="99"/>
      <c r="BRK25" s="99"/>
      <c r="BRL25" s="99"/>
      <c r="BRM25" s="99"/>
      <c r="BRN25" s="99"/>
      <c r="BRO25" s="99"/>
      <c r="BRP25" s="99"/>
      <c r="BRQ25" s="99"/>
      <c r="BRR25" s="99"/>
      <c r="BRS25" s="99"/>
      <c r="BRT25" s="99"/>
      <c r="BRU25" s="99"/>
      <c r="BRV25" s="99"/>
      <c r="BRW25" s="99"/>
      <c r="BRX25" s="99"/>
      <c r="BRY25" s="99"/>
      <c r="BRZ25" s="99"/>
      <c r="BSA25" s="99"/>
      <c r="BSB25" s="99"/>
      <c r="BSC25" s="99"/>
      <c r="BSD25" s="99"/>
      <c r="BSE25" s="99"/>
      <c r="BSF25" s="99"/>
      <c r="BSG25" s="99"/>
      <c r="BSH25" s="99"/>
      <c r="BSI25" s="99"/>
      <c r="BSJ25" s="99"/>
      <c r="BSK25" s="99"/>
      <c r="BSL25" s="99"/>
      <c r="BSM25" s="99"/>
      <c r="BSN25" s="99"/>
      <c r="BSO25" s="99"/>
      <c r="BSP25" s="99"/>
      <c r="BSQ25" s="99"/>
      <c r="BSR25" s="99"/>
      <c r="BSS25" s="99"/>
      <c r="BST25" s="99"/>
      <c r="BSU25" s="99"/>
      <c r="BSV25" s="99"/>
      <c r="BSW25" s="99"/>
      <c r="BSX25" s="99"/>
      <c r="BSY25" s="99"/>
      <c r="BSZ25" s="99"/>
      <c r="BTA25" s="99"/>
      <c r="BTB25" s="99"/>
      <c r="BTC25" s="99"/>
      <c r="BTD25" s="99"/>
      <c r="BTE25" s="99"/>
      <c r="BTF25" s="99"/>
      <c r="BTG25" s="99"/>
      <c r="BTH25" s="99"/>
      <c r="BTI25" s="99"/>
      <c r="BTJ25" s="99"/>
      <c r="BTK25" s="99"/>
      <c r="BTL25" s="99"/>
      <c r="BTM25" s="99"/>
      <c r="BTN25" s="99"/>
      <c r="BTO25" s="99"/>
      <c r="BTP25" s="99"/>
      <c r="BTQ25" s="99"/>
      <c r="BTR25" s="99"/>
      <c r="BTS25" s="99"/>
      <c r="BTT25" s="99"/>
      <c r="BTU25" s="99"/>
      <c r="BTV25" s="99"/>
      <c r="BTW25" s="99"/>
      <c r="BTX25" s="99"/>
      <c r="BTY25" s="99"/>
      <c r="BTZ25" s="99"/>
      <c r="BUA25" s="99"/>
      <c r="BUB25" s="99"/>
      <c r="BUC25" s="99"/>
      <c r="BUD25" s="99"/>
      <c r="BUE25" s="99"/>
      <c r="BUF25" s="99"/>
      <c r="BUG25" s="99"/>
      <c r="BUH25" s="99"/>
      <c r="BUI25" s="99"/>
      <c r="BUJ25" s="99"/>
      <c r="BUK25" s="99"/>
      <c r="BUL25" s="99"/>
      <c r="BUM25" s="99"/>
      <c r="BUN25" s="99"/>
      <c r="BUO25" s="99"/>
      <c r="BUP25" s="99"/>
      <c r="BUQ25" s="99"/>
      <c r="BUR25" s="99"/>
      <c r="BUS25" s="99"/>
      <c r="BUT25" s="99"/>
      <c r="BUU25" s="99"/>
      <c r="BUV25" s="99"/>
      <c r="BUW25" s="99"/>
      <c r="BUX25" s="99"/>
      <c r="BUY25" s="99"/>
      <c r="BUZ25" s="99"/>
      <c r="BVA25" s="99"/>
      <c r="BVB25" s="99"/>
      <c r="BVC25" s="99"/>
      <c r="BVD25" s="99"/>
      <c r="BVE25" s="99"/>
      <c r="BVF25" s="99"/>
      <c r="BVG25" s="99"/>
      <c r="BVH25" s="99"/>
      <c r="BVI25" s="99"/>
      <c r="BVJ25" s="99"/>
      <c r="BVK25" s="99"/>
      <c r="BVL25" s="99"/>
      <c r="BVM25" s="99"/>
      <c r="BVN25" s="99"/>
      <c r="BVO25" s="99"/>
      <c r="BVP25" s="99"/>
      <c r="BVQ25" s="99"/>
      <c r="BVR25" s="99"/>
      <c r="BVS25" s="99"/>
      <c r="BVT25" s="99"/>
      <c r="BVU25" s="99"/>
      <c r="BVV25" s="99"/>
      <c r="BVW25" s="99"/>
      <c r="BVX25" s="99"/>
      <c r="BVY25" s="99"/>
      <c r="BVZ25" s="99"/>
      <c r="BWA25" s="99"/>
      <c r="BWB25" s="99"/>
      <c r="BWC25" s="99"/>
      <c r="BWD25" s="99"/>
      <c r="BWE25" s="99"/>
      <c r="BWF25" s="99"/>
      <c r="BWG25" s="99"/>
      <c r="BWH25" s="99"/>
      <c r="BWI25" s="99"/>
      <c r="BWJ25" s="99"/>
      <c r="BWK25" s="99"/>
      <c r="BWL25" s="99"/>
      <c r="BWM25" s="99"/>
      <c r="BWN25" s="99"/>
      <c r="BWO25" s="99"/>
      <c r="BWP25" s="99"/>
      <c r="BWQ25" s="99"/>
      <c r="BWR25" s="99"/>
      <c r="BWS25" s="99"/>
      <c r="BWT25" s="99"/>
      <c r="BWU25" s="99"/>
      <c r="BWV25" s="99"/>
      <c r="BWW25" s="99"/>
      <c r="BWX25" s="99"/>
      <c r="BWY25" s="99"/>
      <c r="BWZ25" s="99"/>
      <c r="BXA25" s="99"/>
      <c r="BXB25" s="99"/>
      <c r="BXC25" s="99"/>
      <c r="BXD25" s="99"/>
      <c r="BXE25" s="99"/>
      <c r="BXF25" s="99"/>
      <c r="BXG25" s="99"/>
      <c r="BXH25" s="99"/>
      <c r="BXI25" s="99"/>
      <c r="BXJ25" s="99"/>
      <c r="BXK25" s="99"/>
      <c r="BXL25" s="99"/>
      <c r="BXM25" s="99"/>
      <c r="BXN25" s="99"/>
      <c r="BXO25" s="99"/>
      <c r="BXP25" s="99"/>
      <c r="BXQ25" s="99"/>
      <c r="BXR25" s="99"/>
      <c r="BXS25" s="99"/>
      <c r="BXT25" s="99"/>
      <c r="BXU25" s="99"/>
      <c r="BXV25" s="99"/>
      <c r="BXW25" s="99"/>
      <c r="BXX25" s="99"/>
      <c r="BXY25" s="99"/>
      <c r="BXZ25" s="99"/>
      <c r="BYA25" s="99"/>
      <c r="BYB25" s="99"/>
      <c r="BYC25" s="99"/>
      <c r="BYD25" s="99"/>
      <c r="BYE25" s="99"/>
      <c r="BYF25" s="99"/>
      <c r="BYG25" s="99"/>
      <c r="BYH25" s="99"/>
      <c r="BYI25" s="99"/>
      <c r="BYJ25" s="99"/>
      <c r="BYK25" s="99"/>
      <c r="BYL25" s="99"/>
      <c r="BYM25" s="99"/>
      <c r="BYN25" s="99"/>
      <c r="BYO25" s="99"/>
      <c r="BYP25" s="99"/>
      <c r="BYQ25" s="99"/>
      <c r="BYR25" s="99"/>
      <c r="BYS25" s="99"/>
      <c r="BYT25" s="99"/>
      <c r="BYU25" s="99"/>
      <c r="BYV25" s="99"/>
      <c r="BYW25" s="99"/>
      <c r="BYX25" s="99"/>
      <c r="BYY25" s="99"/>
      <c r="BYZ25" s="99"/>
      <c r="BZA25" s="99"/>
      <c r="BZB25" s="99"/>
      <c r="BZC25" s="99"/>
      <c r="BZD25" s="99"/>
      <c r="BZE25" s="99"/>
      <c r="BZF25" s="99"/>
      <c r="BZG25" s="99"/>
      <c r="BZH25" s="99"/>
      <c r="BZI25" s="99"/>
      <c r="BZJ25" s="99"/>
      <c r="BZK25" s="99"/>
      <c r="BZL25" s="99"/>
      <c r="BZM25" s="99"/>
      <c r="BZN25" s="99"/>
      <c r="BZO25" s="99"/>
      <c r="BZP25" s="99"/>
      <c r="BZQ25" s="99"/>
      <c r="BZR25" s="99"/>
      <c r="BZS25" s="99"/>
      <c r="BZT25" s="99"/>
      <c r="BZU25" s="99"/>
      <c r="BZV25" s="99"/>
      <c r="BZW25" s="99"/>
      <c r="BZX25" s="99"/>
      <c r="BZY25" s="99"/>
      <c r="BZZ25" s="99"/>
      <c r="CAA25" s="99"/>
      <c r="CAB25" s="99"/>
      <c r="CAC25" s="99"/>
      <c r="CAD25" s="99"/>
      <c r="CAE25" s="99"/>
      <c r="CAF25" s="99"/>
      <c r="CAG25" s="99"/>
      <c r="CAH25" s="99"/>
      <c r="CAI25" s="99"/>
      <c r="CAJ25" s="99"/>
      <c r="CAK25" s="99"/>
      <c r="CAL25" s="99"/>
      <c r="CAM25" s="99"/>
      <c r="CAN25" s="99"/>
      <c r="CAO25" s="99"/>
      <c r="CAP25" s="99"/>
      <c r="CAQ25" s="99"/>
      <c r="CAR25" s="99"/>
      <c r="CAS25" s="99"/>
      <c r="CAT25" s="99"/>
      <c r="CAU25" s="99"/>
      <c r="CAV25" s="99"/>
      <c r="CAW25" s="99"/>
      <c r="CAX25" s="99"/>
      <c r="CAY25" s="99"/>
      <c r="CAZ25" s="99"/>
      <c r="CBA25" s="99"/>
      <c r="CBB25" s="99"/>
      <c r="CBC25" s="99"/>
      <c r="CBD25" s="99"/>
      <c r="CBE25" s="99"/>
      <c r="CBF25" s="99"/>
      <c r="CBG25" s="99"/>
      <c r="CBH25" s="99"/>
      <c r="CBI25" s="99"/>
      <c r="CBJ25" s="99"/>
      <c r="CBK25" s="99"/>
      <c r="CBL25" s="99"/>
      <c r="CBM25" s="99"/>
      <c r="CBN25" s="99"/>
      <c r="CBO25" s="99"/>
      <c r="CBP25" s="99"/>
      <c r="CBQ25" s="99"/>
      <c r="CBR25" s="99"/>
      <c r="CBS25" s="99"/>
      <c r="CBT25" s="99"/>
      <c r="CBU25" s="99"/>
      <c r="CBV25" s="99"/>
      <c r="CBW25" s="99"/>
      <c r="CBX25" s="99"/>
      <c r="CBY25" s="99"/>
      <c r="CBZ25" s="99"/>
      <c r="CCA25" s="99"/>
      <c r="CCB25" s="99"/>
      <c r="CCC25" s="99"/>
      <c r="CCD25" s="99"/>
      <c r="CCE25" s="99"/>
      <c r="CCF25" s="99"/>
      <c r="CCG25" s="99"/>
      <c r="CCH25" s="99"/>
      <c r="CCI25" s="99"/>
      <c r="CCJ25" s="99"/>
      <c r="CCK25" s="99"/>
      <c r="CCL25" s="99"/>
      <c r="CCM25" s="99"/>
      <c r="CCN25" s="99"/>
      <c r="CCO25" s="99"/>
      <c r="CCP25" s="99"/>
      <c r="CCQ25" s="99"/>
      <c r="CCR25" s="99"/>
      <c r="CCS25" s="99"/>
      <c r="CCT25" s="99"/>
      <c r="CCU25" s="99"/>
      <c r="CCV25" s="99"/>
      <c r="CCW25" s="99"/>
      <c r="CCX25" s="99"/>
      <c r="CCY25" s="99"/>
      <c r="CCZ25" s="99"/>
      <c r="CDA25" s="99"/>
      <c r="CDB25" s="99"/>
      <c r="CDC25" s="99"/>
      <c r="CDD25" s="99"/>
      <c r="CDE25" s="99"/>
      <c r="CDF25" s="99"/>
      <c r="CDG25" s="99"/>
      <c r="CDH25" s="99"/>
      <c r="CDI25" s="99"/>
      <c r="CDJ25" s="99"/>
      <c r="CDK25" s="99"/>
      <c r="CDL25" s="99"/>
      <c r="CDM25" s="99"/>
      <c r="CDN25" s="99"/>
      <c r="CDO25" s="99"/>
      <c r="CDP25" s="99"/>
      <c r="CDQ25" s="99"/>
      <c r="CDR25" s="99"/>
      <c r="CDS25" s="99"/>
      <c r="CDT25" s="99"/>
      <c r="CDU25" s="99"/>
      <c r="CDV25" s="99"/>
      <c r="CDW25" s="99"/>
      <c r="CDX25" s="99"/>
      <c r="CDY25" s="99"/>
      <c r="CDZ25" s="99"/>
      <c r="CEA25" s="99"/>
      <c r="CEB25" s="99"/>
      <c r="CEC25" s="99"/>
      <c r="CED25" s="99"/>
      <c r="CEE25" s="99"/>
      <c r="CEF25" s="99"/>
      <c r="CEG25" s="99"/>
      <c r="CEH25" s="99"/>
      <c r="CEI25" s="99"/>
      <c r="CEJ25" s="99"/>
      <c r="CEK25" s="99"/>
      <c r="CEL25" s="99"/>
      <c r="CEM25" s="99"/>
      <c r="CEN25" s="99"/>
      <c r="CEO25" s="99"/>
      <c r="CEP25" s="99"/>
      <c r="CEQ25" s="99"/>
      <c r="CER25" s="99"/>
      <c r="CES25" s="99"/>
      <c r="CET25" s="99"/>
      <c r="CEU25" s="99"/>
      <c r="CEV25" s="99"/>
      <c r="CEW25" s="99"/>
      <c r="CEX25" s="99"/>
      <c r="CEY25" s="99"/>
      <c r="CEZ25" s="99"/>
      <c r="CFA25" s="99"/>
      <c r="CFB25" s="99"/>
      <c r="CFC25" s="99"/>
      <c r="CFD25" s="99"/>
      <c r="CFE25" s="99"/>
      <c r="CFF25" s="99"/>
      <c r="CFG25" s="99"/>
      <c r="CFH25" s="99"/>
      <c r="CFI25" s="99"/>
      <c r="CFJ25" s="99"/>
      <c r="CFK25" s="99"/>
      <c r="CFL25" s="99"/>
      <c r="CFM25" s="99"/>
      <c r="CFN25" s="99"/>
      <c r="CFO25" s="99"/>
      <c r="CFP25" s="99"/>
      <c r="CFQ25" s="99"/>
      <c r="CFR25" s="99"/>
      <c r="CFS25" s="99"/>
      <c r="CFT25" s="99"/>
      <c r="CFU25" s="99"/>
      <c r="CFV25" s="99"/>
      <c r="CFW25" s="99"/>
      <c r="CFX25" s="99"/>
      <c r="CFY25" s="99"/>
      <c r="CFZ25" s="99"/>
      <c r="CGA25" s="99"/>
      <c r="CGB25" s="99"/>
      <c r="CGC25" s="99"/>
      <c r="CGD25" s="99"/>
      <c r="CGE25" s="99"/>
      <c r="CGF25" s="99"/>
      <c r="CGG25" s="99"/>
      <c r="CGH25" s="99"/>
      <c r="CGI25" s="99"/>
      <c r="CGJ25" s="99"/>
      <c r="CGK25" s="99"/>
      <c r="CGL25" s="99"/>
      <c r="CGM25" s="99"/>
      <c r="CGN25" s="99"/>
      <c r="CGO25" s="99"/>
      <c r="CGP25" s="99"/>
      <c r="CGQ25" s="99"/>
      <c r="CGR25" s="99"/>
      <c r="CGS25" s="99"/>
      <c r="CGT25" s="99"/>
      <c r="CGU25" s="99"/>
      <c r="CGV25" s="99"/>
      <c r="CGW25" s="99"/>
      <c r="CGX25" s="99"/>
      <c r="CGY25" s="99"/>
      <c r="CGZ25" s="99"/>
      <c r="CHA25" s="99"/>
      <c r="CHB25" s="99"/>
      <c r="CHC25" s="99"/>
      <c r="CHD25" s="99"/>
      <c r="CHE25" s="99"/>
      <c r="CHF25" s="99"/>
      <c r="CHG25" s="99"/>
      <c r="CHH25" s="99"/>
      <c r="CHI25" s="99"/>
      <c r="CHJ25" s="99"/>
      <c r="CHK25" s="99"/>
      <c r="CHL25" s="99"/>
      <c r="CHM25" s="99"/>
      <c r="CHN25" s="99"/>
      <c r="CHO25" s="99"/>
      <c r="CHP25" s="99"/>
      <c r="CHQ25" s="99"/>
      <c r="CHR25" s="99"/>
      <c r="CHS25" s="99"/>
      <c r="CHT25" s="99"/>
      <c r="CHU25" s="99"/>
      <c r="CHV25" s="99"/>
      <c r="CHW25" s="99"/>
      <c r="CHX25" s="99"/>
      <c r="CHY25" s="99"/>
      <c r="CHZ25" s="99"/>
      <c r="CIA25" s="99"/>
      <c r="CIB25" s="99"/>
      <c r="CIC25" s="99"/>
      <c r="CID25" s="99"/>
      <c r="CIE25" s="99"/>
      <c r="CIF25" s="99"/>
      <c r="CIG25" s="99"/>
      <c r="CIH25" s="99"/>
      <c r="CII25" s="99"/>
      <c r="CIJ25" s="99"/>
      <c r="CIK25" s="99"/>
      <c r="CIL25" s="99"/>
      <c r="CIM25" s="99"/>
      <c r="CIN25" s="99"/>
      <c r="CIO25" s="99"/>
      <c r="CIP25" s="99"/>
      <c r="CIQ25" s="99"/>
      <c r="CIR25" s="99"/>
      <c r="CIS25" s="99"/>
      <c r="CIT25" s="99"/>
      <c r="CIU25" s="99"/>
      <c r="CIV25" s="99"/>
      <c r="CIW25" s="99"/>
      <c r="CIX25" s="99"/>
      <c r="CIY25" s="99"/>
      <c r="CIZ25" s="99"/>
      <c r="CJA25" s="99"/>
      <c r="CJB25" s="99"/>
      <c r="CJC25" s="99"/>
      <c r="CJD25" s="99"/>
      <c r="CJE25" s="99"/>
      <c r="CJF25" s="99"/>
      <c r="CJG25" s="99"/>
      <c r="CJH25" s="99"/>
      <c r="CJI25" s="99"/>
      <c r="CJJ25" s="99"/>
      <c r="CJK25" s="99"/>
      <c r="CJL25" s="99"/>
      <c r="CJM25" s="99"/>
      <c r="CJN25" s="99"/>
      <c r="CJO25" s="99"/>
      <c r="CJP25" s="99"/>
      <c r="CJQ25" s="99"/>
      <c r="CJR25" s="99"/>
      <c r="CJS25" s="99"/>
      <c r="CJT25" s="99"/>
      <c r="CJU25" s="99"/>
      <c r="CJV25" s="99"/>
      <c r="CJW25" s="99"/>
      <c r="CJX25" s="99"/>
      <c r="CJY25" s="99"/>
      <c r="CJZ25" s="99"/>
      <c r="CKA25" s="99"/>
      <c r="CKB25" s="99"/>
      <c r="CKC25" s="99"/>
      <c r="CKD25" s="99"/>
      <c r="CKE25" s="99"/>
      <c r="CKF25" s="99"/>
      <c r="CKG25" s="99"/>
      <c r="CKH25" s="99"/>
      <c r="CKI25" s="99"/>
      <c r="CKJ25" s="99"/>
      <c r="CKK25" s="99"/>
      <c r="CKL25" s="99"/>
      <c r="CKM25" s="99"/>
      <c r="CKN25" s="99"/>
      <c r="CKO25" s="99"/>
      <c r="CKP25" s="99"/>
      <c r="CKQ25" s="99"/>
      <c r="CKR25" s="99"/>
      <c r="CKS25" s="99"/>
      <c r="CKT25" s="99"/>
      <c r="CKU25" s="99"/>
      <c r="CKV25" s="99"/>
      <c r="CKW25" s="99"/>
      <c r="CKX25" s="99"/>
      <c r="CKY25" s="99"/>
      <c r="CKZ25" s="99"/>
      <c r="CLA25" s="99"/>
      <c r="CLB25" s="99"/>
      <c r="CLC25" s="99"/>
      <c r="CLD25" s="99"/>
      <c r="CLE25" s="99"/>
      <c r="CLF25" s="99"/>
      <c r="CLG25" s="99"/>
      <c r="CLH25" s="99"/>
      <c r="CLI25" s="99"/>
      <c r="CLJ25" s="99"/>
      <c r="CLK25" s="99"/>
      <c r="CLL25" s="99"/>
      <c r="CLM25" s="99"/>
      <c r="CLN25" s="99"/>
      <c r="CLO25" s="99"/>
      <c r="CLP25" s="99"/>
      <c r="CLQ25" s="99"/>
      <c r="CLR25" s="99"/>
      <c r="CLS25" s="99"/>
      <c r="CLT25" s="99"/>
      <c r="CLU25" s="99"/>
      <c r="CLV25" s="99"/>
      <c r="CLW25" s="99"/>
      <c r="CLX25" s="99"/>
      <c r="CLY25" s="99"/>
      <c r="CLZ25" s="99"/>
      <c r="CMA25" s="99"/>
      <c r="CMB25" s="99"/>
      <c r="CMC25" s="99"/>
      <c r="CMD25" s="99"/>
      <c r="CME25" s="99"/>
      <c r="CMF25" s="99"/>
      <c r="CMG25" s="99"/>
      <c r="CMH25" s="99"/>
      <c r="CMI25" s="99"/>
      <c r="CMJ25" s="99"/>
      <c r="CMK25" s="99"/>
      <c r="CML25" s="99"/>
      <c r="CMM25" s="99"/>
      <c r="CMN25" s="99"/>
      <c r="CMO25" s="99"/>
      <c r="CMP25" s="99"/>
      <c r="CMQ25" s="99"/>
      <c r="CMR25" s="99"/>
      <c r="CMS25" s="99"/>
      <c r="CMT25" s="99"/>
      <c r="CMU25" s="99"/>
      <c r="CMV25" s="99"/>
      <c r="CMW25" s="99"/>
      <c r="CMX25" s="99"/>
      <c r="CMY25" s="99"/>
      <c r="CMZ25" s="99"/>
      <c r="CNA25" s="99"/>
      <c r="CNB25" s="99"/>
      <c r="CNC25" s="99"/>
      <c r="CND25" s="99"/>
      <c r="CNE25" s="99"/>
      <c r="CNF25" s="99"/>
      <c r="CNG25" s="99"/>
      <c r="CNH25" s="99"/>
      <c r="CNI25" s="99"/>
      <c r="CNJ25" s="99"/>
      <c r="CNK25" s="99"/>
      <c r="CNL25" s="99"/>
      <c r="CNM25" s="99"/>
      <c r="CNN25" s="99"/>
      <c r="CNO25" s="99"/>
      <c r="CNP25" s="99"/>
      <c r="CNQ25" s="99"/>
      <c r="CNR25" s="99"/>
      <c r="CNS25" s="99"/>
      <c r="CNT25" s="99"/>
      <c r="CNU25" s="99"/>
      <c r="CNV25" s="99"/>
      <c r="CNW25" s="99"/>
      <c r="CNX25" s="99"/>
      <c r="CNY25" s="99"/>
      <c r="CNZ25" s="99"/>
      <c r="COA25" s="99"/>
      <c r="COB25" s="99"/>
      <c r="COC25" s="99"/>
      <c r="COD25" s="99"/>
      <c r="COE25" s="99"/>
      <c r="COF25" s="99"/>
      <c r="COG25" s="99"/>
      <c r="COH25" s="99"/>
      <c r="COI25" s="99"/>
      <c r="COJ25" s="99"/>
      <c r="COK25" s="99"/>
      <c r="COL25" s="99"/>
      <c r="COM25" s="99"/>
      <c r="CON25" s="99"/>
      <c r="COO25" s="99"/>
      <c r="COP25" s="99"/>
      <c r="COQ25" s="99"/>
      <c r="COR25" s="99"/>
      <c r="COS25" s="99"/>
      <c r="COT25" s="99"/>
      <c r="COU25" s="99"/>
      <c r="COV25" s="99"/>
      <c r="COW25" s="99"/>
      <c r="COX25" s="99"/>
      <c r="COY25" s="99"/>
      <c r="COZ25" s="99"/>
      <c r="CPA25" s="99"/>
      <c r="CPB25" s="99"/>
      <c r="CPC25" s="99"/>
      <c r="CPD25" s="99"/>
      <c r="CPE25" s="99"/>
      <c r="CPF25" s="99"/>
      <c r="CPG25" s="99"/>
      <c r="CPH25" s="99"/>
      <c r="CPI25" s="99"/>
      <c r="CPJ25" s="99"/>
      <c r="CPK25" s="99"/>
      <c r="CPL25" s="99"/>
      <c r="CPM25" s="99"/>
      <c r="CPN25" s="99"/>
      <c r="CPO25" s="99"/>
      <c r="CPP25" s="99"/>
      <c r="CPQ25" s="99"/>
      <c r="CPR25" s="99"/>
      <c r="CPS25" s="99"/>
      <c r="CPT25" s="99"/>
      <c r="CPU25" s="99"/>
      <c r="CPV25" s="99"/>
      <c r="CPW25" s="99"/>
      <c r="CPX25" s="99"/>
      <c r="CPY25" s="99"/>
      <c r="CPZ25" s="99"/>
      <c r="CQA25" s="99"/>
      <c r="CQB25" s="99"/>
      <c r="CQC25" s="99"/>
      <c r="CQD25" s="99"/>
      <c r="CQE25" s="99"/>
      <c r="CQF25" s="99"/>
      <c r="CQG25" s="99"/>
      <c r="CQH25" s="99"/>
      <c r="CQI25" s="99"/>
      <c r="CQJ25" s="99"/>
      <c r="CQK25" s="99"/>
      <c r="CQL25" s="99"/>
      <c r="CQM25" s="99"/>
      <c r="CQN25" s="99"/>
      <c r="CQO25" s="99"/>
      <c r="CQP25" s="99"/>
      <c r="CQQ25" s="99"/>
      <c r="CQR25" s="99"/>
      <c r="CQS25" s="99"/>
      <c r="CQT25" s="99"/>
      <c r="CQU25" s="99"/>
      <c r="CQV25" s="99"/>
      <c r="CQW25" s="99"/>
      <c r="CQX25" s="99"/>
      <c r="CQY25" s="99"/>
      <c r="CQZ25" s="99"/>
      <c r="CRA25" s="99"/>
      <c r="CRB25" s="99"/>
      <c r="CRC25" s="99"/>
      <c r="CRD25" s="99"/>
      <c r="CRE25" s="99"/>
      <c r="CRF25" s="99"/>
      <c r="CRG25" s="99"/>
      <c r="CRH25" s="99"/>
      <c r="CRI25" s="99"/>
      <c r="CRJ25" s="99"/>
      <c r="CRK25" s="99"/>
      <c r="CRL25" s="99"/>
      <c r="CRM25" s="99"/>
      <c r="CRN25" s="99"/>
      <c r="CRO25" s="99"/>
      <c r="CRP25" s="99"/>
      <c r="CRQ25" s="99"/>
      <c r="CRR25" s="99"/>
      <c r="CRS25" s="99"/>
      <c r="CRT25" s="99"/>
      <c r="CRU25" s="99"/>
      <c r="CRV25" s="99"/>
      <c r="CRW25" s="99"/>
      <c r="CRX25" s="99"/>
      <c r="CRY25" s="99"/>
      <c r="CRZ25" s="99"/>
      <c r="CSA25" s="99"/>
      <c r="CSB25" s="99"/>
      <c r="CSC25" s="99"/>
      <c r="CSD25" s="99"/>
      <c r="CSE25" s="99"/>
      <c r="CSF25" s="99"/>
      <c r="CSG25" s="99"/>
      <c r="CSH25" s="99"/>
      <c r="CSI25" s="99"/>
      <c r="CSJ25" s="99"/>
      <c r="CSK25" s="99"/>
      <c r="CSL25" s="99"/>
      <c r="CSM25" s="99"/>
      <c r="CSN25" s="99"/>
      <c r="CSO25" s="99"/>
      <c r="CSP25" s="99"/>
      <c r="CSQ25" s="99"/>
      <c r="CSR25" s="99"/>
      <c r="CSS25" s="99"/>
      <c r="CST25" s="99"/>
      <c r="CSU25" s="99"/>
      <c r="CSV25" s="99"/>
      <c r="CSW25" s="99"/>
      <c r="CSX25" s="99"/>
      <c r="CSY25" s="99"/>
      <c r="CSZ25" s="99"/>
      <c r="CTA25" s="99"/>
      <c r="CTB25" s="99"/>
      <c r="CTC25" s="99"/>
      <c r="CTD25" s="99"/>
      <c r="CTE25" s="99"/>
      <c r="CTF25" s="99"/>
      <c r="CTG25" s="99"/>
      <c r="CTH25" s="99"/>
      <c r="CTI25" s="99"/>
      <c r="CTJ25" s="99"/>
      <c r="CTK25" s="99"/>
      <c r="CTL25" s="99"/>
      <c r="CTM25" s="99"/>
      <c r="CTN25" s="99"/>
      <c r="CTO25" s="99"/>
      <c r="CTP25" s="99"/>
      <c r="CTQ25" s="99"/>
      <c r="CTR25" s="99"/>
      <c r="CTS25" s="99"/>
      <c r="CTT25" s="99"/>
      <c r="CTU25" s="99"/>
      <c r="CTV25" s="99"/>
      <c r="CTW25" s="99"/>
      <c r="CTX25" s="99"/>
      <c r="CTY25" s="99"/>
      <c r="CTZ25" s="99"/>
      <c r="CUA25" s="99"/>
      <c r="CUB25" s="99"/>
      <c r="CUC25" s="99"/>
      <c r="CUD25" s="99"/>
      <c r="CUE25" s="99"/>
      <c r="CUF25" s="99"/>
      <c r="CUG25" s="99"/>
      <c r="CUH25" s="99"/>
      <c r="CUI25" s="99"/>
      <c r="CUJ25" s="99"/>
      <c r="CUK25" s="99"/>
      <c r="CUL25" s="99"/>
      <c r="CUM25" s="99"/>
      <c r="CUN25" s="99"/>
      <c r="CUO25" s="99"/>
      <c r="CUP25" s="99"/>
      <c r="CUQ25" s="99"/>
      <c r="CUR25" s="99"/>
      <c r="CUS25" s="99"/>
      <c r="CUT25" s="99"/>
      <c r="CUU25" s="99"/>
      <c r="CUV25" s="99"/>
      <c r="CUW25" s="99"/>
      <c r="CUX25" s="99"/>
      <c r="CUY25" s="99"/>
      <c r="CUZ25" s="99"/>
      <c r="CVA25" s="99"/>
      <c r="CVB25" s="99"/>
      <c r="CVC25" s="99"/>
      <c r="CVD25" s="99"/>
      <c r="CVE25" s="99"/>
      <c r="CVF25" s="99"/>
      <c r="CVG25" s="99"/>
      <c r="CVH25" s="99"/>
      <c r="CVI25" s="99"/>
      <c r="CVJ25" s="99"/>
      <c r="CVK25" s="99"/>
      <c r="CVL25" s="99"/>
      <c r="CVM25" s="99"/>
      <c r="CVN25" s="99"/>
      <c r="CVO25" s="99"/>
      <c r="CVP25" s="99"/>
      <c r="CVQ25" s="99"/>
      <c r="CVR25" s="99"/>
      <c r="CVS25" s="99"/>
      <c r="CVT25" s="99"/>
      <c r="CVU25" s="99"/>
      <c r="CVV25" s="99"/>
      <c r="CVW25" s="99"/>
      <c r="CVX25" s="99"/>
      <c r="CVY25" s="99"/>
      <c r="CVZ25" s="99"/>
      <c r="CWA25" s="99"/>
      <c r="CWB25" s="99"/>
      <c r="CWC25" s="99"/>
      <c r="CWD25" s="99"/>
      <c r="CWE25" s="99"/>
      <c r="CWF25" s="99"/>
      <c r="CWG25" s="99"/>
      <c r="CWH25" s="99"/>
      <c r="CWI25" s="99"/>
      <c r="CWJ25" s="99"/>
      <c r="CWK25" s="99"/>
      <c r="CWL25" s="99"/>
      <c r="CWM25" s="99"/>
      <c r="CWN25" s="99"/>
      <c r="CWO25" s="99"/>
      <c r="CWP25" s="99"/>
      <c r="CWQ25" s="99"/>
      <c r="CWR25" s="99"/>
      <c r="CWS25" s="99"/>
      <c r="CWT25" s="99"/>
      <c r="CWU25" s="99"/>
      <c r="CWV25" s="99"/>
      <c r="CWW25" s="99"/>
      <c r="CWX25" s="99"/>
      <c r="CWY25" s="99"/>
      <c r="CWZ25" s="99"/>
      <c r="CXA25" s="99"/>
      <c r="CXB25" s="99"/>
      <c r="CXC25" s="99"/>
      <c r="CXD25" s="99"/>
      <c r="CXE25" s="99"/>
      <c r="CXF25" s="99"/>
      <c r="CXG25" s="99"/>
      <c r="CXH25" s="99"/>
      <c r="CXI25" s="99"/>
      <c r="CXJ25" s="99"/>
      <c r="CXK25" s="99"/>
      <c r="CXL25" s="99"/>
      <c r="CXM25" s="99"/>
      <c r="CXN25" s="99"/>
      <c r="CXO25" s="99"/>
      <c r="CXP25" s="99"/>
      <c r="CXQ25" s="99"/>
      <c r="CXR25" s="99"/>
      <c r="CXS25" s="99"/>
      <c r="CXT25" s="99"/>
      <c r="CXU25" s="99"/>
      <c r="CXV25" s="99"/>
      <c r="CXW25" s="99"/>
      <c r="CXX25" s="99"/>
      <c r="CXY25" s="99"/>
      <c r="CXZ25" s="99"/>
      <c r="CYA25" s="99"/>
      <c r="CYB25" s="99"/>
      <c r="CYC25" s="99"/>
      <c r="CYD25" s="99"/>
      <c r="CYE25" s="99"/>
      <c r="CYF25" s="99"/>
      <c r="CYG25" s="99"/>
      <c r="CYH25" s="99"/>
      <c r="CYI25" s="99"/>
      <c r="CYJ25" s="99"/>
      <c r="CYK25" s="99"/>
      <c r="CYL25" s="99"/>
      <c r="CYM25" s="99"/>
      <c r="CYN25" s="99"/>
      <c r="CYO25" s="99"/>
      <c r="CYP25" s="99"/>
      <c r="CYQ25" s="99"/>
      <c r="CYR25" s="99"/>
      <c r="CYS25" s="99"/>
      <c r="CYT25" s="99"/>
      <c r="CYU25" s="99"/>
      <c r="CYV25" s="99"/>
      <c r="CYW25" s="99"/>
      <c r="CYX25" s="99"/>
      <c r="CYY25" s="99"/>
      <c r="CYZ25" s="99"/>
      <c r="CZA25" s="99"/>
      <c r="CZB25" s="99"/>
      <c r="CZC25" s="99"/>
      <c r="CZD25" s="99"/>
      <c r="CZE25" s="99"/>
      <c r="CZF25" s="99"/>
      <c r="CZG25" s="99"/>
      <c r="CZH25" s="99"/>
      <c r="CZI25" s="99"/>
      <c r="CZJ25" s="99"/>
      <c r="CZK25" s="99"/>
      <c r="CZL25" s="99"/>
      <c r="CZM25" s="99"/>
      <c r="CZN25" s="99"/>
      <c r="CZO25" s="99"/>
      <c r="CZP25" s="99"/>
      <c r="CZQ25" s="99"/>
      <c r="CZR25" s="99"/>
      <c r="CZS25" s="99"/>
      <c r="CZT25" s="99"/>
      <c r="CZU25" s="99"/>
      <c r="CZV25" s="99"/>
      <c r="CZW25" s="99"/>
      <c r="CZX25" s="99"/>
      <c r="CZY25" s="99"/>
      <c r="CZZ25" s="99"/>
      <c r="DAA25" s="99"/>
      <c r="DAB25" s="99"/>
      <c r="DAC25" s="99"/>
      <c r="DAD25" s="99"/>
      <c r="DAE25" s="99"/>
      <c r="DAF25" s="99"/>
      <c r="DAG25" s="99"/>
      <c r="DAH25" s="99"/>
      <c r="DAI25" s="99"/>
      <c r="DAJ25" s="99"/>
      <c r="DAK25" s="99"/>
      <c r="DAL25" s="99"/>
      <c r="DAM25" s="99"/>
      <c r="DAN25" s="99"/>
      <c r="DAO25" s="99"/>
      <c r="DAP25" s="99"/>
      <c r="DAQ25" s="99"/>
      <c r="DAR25" s="99"/>
      <c r="DAS25" s="99"/>
      <c r="DAT25" s="99"/>
      <c r="DAU25" s="99"/>
      <c r="DAV25" s="99"/>
      <c r="DAW25" s="99"/>
      <c r="DAX25" s="99"/>
      <c r="DAY25" s="99"/>
      <c r="DAZ25" s="99"/>
      <c r="DBA25" s="99"/>
      <c r="DBB25" s="99"/>
      <c r="DBC25" s="99"/>
      <c r="DBD25" s="99"/>
      <c r="DBE25" s="99"/>
      <c r="DBF25" s="99"/>
      <c r="DBG25" s="99"/>
      <c r="DBH25" s="99"/>
      <c r="DBI25" s="99"/>
      <c r="DBJ25" s="99"/>
      <c r="DBK25" s="99"/>
      <c r="DBL25" s="99"/>
      <c r="DBM25" s="99"/>
      <c r="DBN25" s="99"/>
      <c r="DBO25" s="99"/>
      <c r="DBP25" s="99"/>
      <c r="DBQ25" s="99"/>
      <c r="DBR25" s="99"/>
      <c r="DBS25" s="99"/>
      <c r="DBT25" s="99"/>
      <c r="DBU25" s="99"/>
      <c r="DBV25" s="99"/>
      <c r="DBW25" s="99"/>
      <c r="DBX25" s="99"/>
      <c r="DBY25" s="99"/>
      <c r="DBZ25" s="99"/>
      <c r="DCA25" s="99"/>
      <c r="DCB25" s="99"/>
      <c r="DCC25" s="99"/>
      <c r="DCD25" s="99"/>
      <c r="DCE25" s="99"/>
      <c r="DCF25" s="99"/>
      <c r="DCG25" s="99"/>
      <c r="DCH25" s="99"/>
      <c r="DCI25" s="99"/>
      <c r="DCJ25" s="99"/>
      <c r="DCK25" s="99"/>
      <c r="DCL25" s="99"/>
      <c r="DCM25" s="99"/>
      <c r="DCN25" s="99"/>
      <c r="DCO25" s="99"/>
      <c r="DCP25" s="99"/>
      <c r="DCQ25" s="99"/>
      <c r="DCR25" s="99"/>
      <c r="DCS25" s="99"/>
      <c r="DCT25" s="99"/>
      <c r="DCU25" s="99"/>
      <c r="DCV25" s="99"/>
      <c r="DCW25" s="99"/>
      <c r="DCX25" s="99"/>
      <c r="DCY25" s="99"/>
      <c r="DCZ25" s="99"/>
      <c r="DDA25" s="99"/>
      <c r="DDB25" s="99"/>
      <c r="DDC25" s="99"/>
      <c r="DDD25" s="99"/>
      <c r="DDE25" s="99"/>
      <c r="DDF25" s="99"/>
      <c r="DDG25" s="99"/>
      <c r="DDH25" s="99"/>
      <c r="DDI25" s="99"/>
      <c r="DDJ25" s="99"/>
      <c r="DDK25" s="99"/>
      <c r="DDL25" s="99"/>
      <c r="DDM25" s="99"/>
      <c r="DDN25" s="99"/>
      <c r="DDO25" s="99"/>
      <c r="DDP25" s="99"/>
      <c r="DDQ25" s="99"/>
      <c r="DDR25" s="99"/>
      <c r="DDS25" s="99"/>
      <c r="DDT25" s="99"/>
      <c r="DDU25" s="99"/>
      <c r="DDV25" s="99"/>
      <c r="DDW25" s="99"/>
      <c r="DDX25" s="99"/>
      <c r="DDY25" s="99"/>
      <c r="DDZ25" s="99"/>
      <c r="DEA25" s="99"/>
      <c r="DEB25" s="99"/>
      <c r="DEC25" s="99"/>
      <c r="DED25" s="99"/>
      <c r="DEE25" s="99"/>
      <c r="DEF25" s="99"/>
      <c r="DEG25" s="99"/>
      <c r="DEH25" s="99"/>
      <c r="DEI25" s="99"/>
      <c r="DEJ25" s="99"/>
      <c r="DEK25" s="99"/>
      <c r="DEL25" s="99"/>
      <c r="DEM25" s="99"/>
      <c r="DEN25" s="99"/>
      <c r="DEO25" s="99"/>
      <c r="DEP25" s="99"/>
      <c r="DEQ25" s="99"/>
      <c r="DER25" s="99"/>
      <c r="DES25" s="99"/>
      <c r="DET25" s="99"/>
      <c r="DEU25" s="99"/>
      <c r="DEV25" s="99"/>
      <c r="DEW25" s="99"/>
      <c r="DEX25" s="99"/>
      <c r="DEY25" s="99"/>
      <c r="DEZ25" s="99"/>
      <c r="DFA25" s="99"/>
      <c r="DFB25" s="99"/>
      <c r="DFC25" s="99"/>
      <c r="DFD25" s="99"/>
      <c r="DFE25" s="99"/>
      <c r="DFF25" s="99"/>
      <c r="DFG25" s="99"/>
      <c r="DFH25" s="99"/>
      <c r="DFI25" s="99"/>
      <c r="DFJ25" s="99"/>
      <c r="DFK25" s="99"/>
      <c r="DFL25" s="99"/>
      <c r="DFM25" s="99"/>
      <c r="DFN25" s="99"/>
      <c r="DFO25" s="99"/>
      <c r="DFP25" s="99"/>
      <c r="DFQ25" s="99"/>
      <c r="DFR25" s="99"/>
      <c r="DFS25" s="99"/>
      <c r="DFT25" s="99"/>
      <c r="DFU25" s="99"/>
      <c r="DFV25" s="99"/>
      <c r="DFW25" s="99"/>
      <c r="DFX25" s="99"/>
      <c r="DFY25" s="99"/>
      <c r="DFZ25" s="99"/>
      <c r="DGA25" s="99"/>
      <c r="DGB25" s="99"/>
      <c r="DGC25" s="99"/>
      <c r="DGD25" s="99"/>
      <c r="DGE25" s="99"/>
      <c r="DGF25" s="99"/>
      <c r="DGG25" s="99"/>
      <c r="DGH25" s="99"/>
      <c r="DGI25" s="99"/>
      <c r="DGJ25" s="99"/>
      <c r="DGK25" s="99"/>
      <c r="DGL25" s="99"/>
      <c r="DGM25" s="99"/>
      <c r="DGN25" s="99"/>
      <c r="DGO25" s="99"/>
      <c r="DGP25" s="99"/>
      <c r="DGQ25" s="99"/>
      <c r="DGR25" s="99"/>
      <c r="DGS25" s="99"/>
      <c r="DGT25" s="99"/>
      <c r="DGU25" s="99"/>
      <c r="DGV25" s="99"/>
      <c r="DGW25" s="99"/>
      <c r="DGX25" s="99"/>
      <c r="DGY25" s="99"/>
      <c r="DGZ25" s="99"/>
      <c r="DHA25" s="99"/>
      <c r="DHB25" s="99"/>
      <c r="DHC25" s="99"/>
      <c r="DHD25" s="99"/>
      <c r="DHE25" s="99"/>
      <c r="DHF25" s="99"/>
      <c r="DHG25" s="99"/>
      <c r="DHH25" s="99"/>
      <c r="DHI25" s="99"/>
      <c r="DHJ25" s="99"/>
      <c r="DHK25" s="99"/>
      <c r="DHL25" s="99"/>
      <c r="DHM25" s="99"/>
      <c r="DHN25" s="99"/>
      <c r="DHO25" s="99"/>
      <c r="DHP25" s="99"/>
      <c r="DHQ25" s="99"/>
      <c r="DHR25" s="99"/>
      <c r="DHS25" s="99"/>
      <c r="DHT25" s="99"/>
      <c r="DHU25" s="99"/>
      <c r="DHV25" s="99"/>
      <c r="DHW25" s="99"/>
      <c r="DHX25" s="99"/>
      <c r="DHY25" s="99"/>
      <c r="DHZ25" s="99"/>
      <c r="DIA25" s="99"/>
      <c r="DIB25" s="99"/>
      <c r="DIC25" s="99"/>
      <c r="DID25" s="99"/>
      <c r="DIE25" s="99"/>
      <c r="DIF25" s="99"/>
      <c r="DIG25" s="99"/>
      <c r="DIH25" s="99"/>
      <c r="DII25" s="99"/>
      <c r="DIJ25" s="99"/>
      <c r="DIK25" s="99"/>
      <c r="DIL25" s="99"/>
      <c r="DIM25" s="99"/>
      <c r="DIN25" s="99"/>
      <c r="DIO25" s="99"/>
      <c r="DIP25" s="99"/>
      <c r="DIQ25" s="99"/>
      <c r="DIR25" s="99"/>
      <c r="DIS25" s="99"/>
      <c r="DIT25" s="99"/>
      <c r="DIU25" s="99"/>
      <c r="DIV25" s="99"/>
      <c r="DIW25" s="99"/>
      <c r="DIX25" s="99"/>
      <c r="DIY25" s="99"/>
      <c r="DIZ25" s="99"/>
      <c r="DJA25" s="99"/>
      <c r="DJB25" s="99"/>
      <c r="DJC25" s="99"/>
      <c r="DJD25" s="99"/>
      <c r="DJE25" s="99"/>
      <c r="DJF25" s="99"/>
      <c r="DJG25" s="99"/>
      <c r="DJH25" s="99"/>
      <c r="DJI25" s="99"/>
      <c r="DJJ25" s="99"/>
      <c r="DJK25" s="99"/>
      <c r="DJL25" s="99"/>
      <c r="DJM25" s="99"/>
      <c r="DJN25" s="99"/>
      <c r="DJO25" s="99"/>
      <c r="DJP25" s="99"/>
      <c r="DJQ25" s="99"/>
      <c r="DJR25" s="99"/>
      <c r="DJS25" s="99"/>
      <c r="DJT25" s="99"/>
      <c r="DJU25" s="99"/>
      <c r="DJV25" s="99"/>
      <c r="DJW25" s="99"/>
      <c r="DJX25" s="99"/>
      <c r="DJY25" s="99"/>
      <c r="DJZ25" s="99"/>
      <c r="DKA25" s="99"/>
      <c r="DKB25" s="99"/>
      <c r="DKC25" s="99"/>
      <c r="DKD25" s="99"/>
      <c r="DKE25" s="99"/>
      <c r="DKF25" s="99"/>
      <c r="DKG25" s="99"/>
      <c r="DKH25" s="99"/>
      <c r="DKI25" s="99"/>
      <c r="DKJ25" s="99"/>
      <c r="DKK25" s="99"/>
      <c r="DKL25" s="99"/>
      <c r="DKM25" s="99"/>
      <c r="DKN25" s="99"/>
      <c r="DKO25" s="99"/>
      <c r="DKP25" s="99"/>
      <c r="DKQ25" s="99"/>
      <c r="DKR25" s="99"/>
      <c r="DKS25" s="99"/>
      <c r="DKT25" s="99"/>
      <c r="DKU25" s="99"/>
      <c r="DKV25" s="99"/>
      <c r="DKW25" s="99"/>
      <c r="DKX25" s="99"/>
      <c r="DKY25" s="99"/>
      <c r="DKZ25" s="99"/>
      <c r="DLA25" s="99"/>
      <c r="DLB25" s="99"/>
      <c r="DLC25" s="99"/>
      <c r="DLD25" s="99"/>
      <c r="DLE25" s="99"/>
      <c r="DLF25" s="99"/>
      <c r="DLG25" s="99"/>
      <c r="DLH25" s="99"/>
      <c r="DLI25" s="99"/>
      <c r="DLJ25" s="99"/>
      <c r="DLK25" s="99"/>
      <c r="DLL25" s="99"/>
      <c r="DLM25" s="99"/>
      <c r="DLN25" s="99"/>
      <c r="DLO25" s="99"/>
      <c r="DLP25" s="99"/>
      <c r="DLQ25" s="99"/>
      <c r="DLR25" s="99"/>
      <c r="DLS25" s="99"/>
      <c r="DLT25" s="99"/>
      <c r="DLU25" s="99"/>
      <c r="DLV25" s="99"/>
      <c r="DLW25" s="99"/>
      <c r="DLX25" s="99"/>
      <c r="DLY25" s="99"/>
      <c r="DLZ25" s="99"/>
      <c r="DMA25" s="99"/>
      <c r="DMB25" s="99"/>
      <c r="DMC25" s="99"/>
      <c r="DMD25" s="99"/>
      <c r="DME25" s="99"/>
      <c r="DMF25" s="99"/>
      <c r="DMG25" s="99"/>
      <c r="DMH25" s="99"/>
      <c r="DMI25" s="99"/>
      <c r="DMJ25" s="99"/>
      <c r="DMK25" s="99"/>
      <c r="DML25" s="99"/>
      <c r="DMM25" s="99"/>
      <c r="DMN25" s="99"/>
      <c r="DMO25" s="99"/>
      <c r="DMP25" s="99"/>
      <c r="DMQ25" s="99"/>
      <c r="DMR25" s="99"/>
      <c r="DMS25" s="99"/>
      <c r="DMT25" s="99"/>
      <c r="DMU25" s="99"/>
      <c r="DMV25" s="99"/>
      <c r="DMW25" s="99"/>
      <c r="DMX25" s="99"/>
      <c r="DMY25" s="99"/>
      <c r="DMZ25" s="99"/>
      <c r="DNA25" s="99"/>
      <c r="DNB25" s="99"/>
      <c r="DNC25" s="99"/>
      <c r="DND25" s="99"/>
      <c r="DNE25" s="99"/>
      <c r="DNF25" s="99"/>
      <c r="DNG25" s="99"/>
      <c r="DNH25" s="99"/>
      <c r="DNI25" s="99"/>
      <c r="DNJ25" s="99"/>
      <c r="DNK25" s="99"/>
      <c r="DNL25" s="99"/>
      <c r="DNM25" s="99"/>
      <c r="DNN25" s="99"/>
      <c r="DNO25" s="99"/>
      <c r="DNP25" s="99"/>
      <c r="DNQ25" s="99"/>
      <c r="DNR25" s="99"/>
      <c r="DNS25" s="99"/>
      <c r="DNT25" s="99"/>
      <c r="DNU25" s="99"/>
      <c r="DNV25" s="99"/>
      <c r="DNW25" s="99"/>
      <c r="DNX25" s="99"/>
      <c r="DNY25" s="99"/>
      <c r="DNZ25" s="99"/>
      <c r="DOA25" s="99"/>
      <c r="DOB25" s="99"/>
      <c r="DOC25" s="99"/>
      <c r="DOD25" s="99"/>
      <c r="DOE25" s="99"/>
      <c r="DOF25" s="99"/>
      <c r="DOG25" s="99"/>
      <c r="DOH25" s="99"/>
      <c r="DOI25" s="99"/>
      <c r="DOJ25" s="99"/>
      <c r="DOK25" s="99"/>
      <c r="DOL25" s="99"/>
      <c r="DOM25" s="99"/>
      <c r="DON25" s="99"/>
      <c r="DOO25" s="99"/>
      <c r="DOP25" s="99"/>
      <c r="DOQ25" s="99"/>
      <c r="DOR25" s="99"/>
      <c r="DOS25" s="99"/>
      <c r="DOT25" s="99"/>
      <c r="DOU25" s="99"/>
      <c r="DOV25" s="99"/>
      <c r="DOW25" s="99"/>
      <c r="DOX25" s="99"/>
      <c r="DOY25" s="99"/>
      <c r="DOZ25" s="99"/>
      <c r="DPA25" s="99"/>
      <c r="DPB25" s="99"/>
      <c r="DPC25" s="99"/>
      <c r="DPD25" s="99"/>
      <c r="DPE25" s="99"/>
      <c r="DPF25" s="99"/>
      <c r="DPG25" s="99"/>
      <c r="DPH25" s="99"/>
      <c r="DPI25" s="99"/>
      <c r="DPJ25" s="99"/>
      <c r="DPK25" s="99"/>
      <c r="DPL25" s="99"/>
      <c r="DPM25" s="99"/>
      <c r="DPN25" s="99"/>
      <c r="DPO25" s="99"/>
      <c r="DPP25" s="99"/>
      <c r="DPQ25" s="99"/>
      <c r="DPR25" s="99"/>
      <c r="DPS25" s="99"/>
      <c r="DPT25" s="99"/>
      <c r="DPU25" s="99"/>
      <c r="DPV25" s="99"/>
      <c r="DPW25" s="99"/>
      <c r="DPX25" s="99"/>
      <c r="DPY25" s="99"/>
      <c r="DPZ25" s="99"/>
      <c r="DQA25" s="99"/>
      <c r="DQB25" s="99"/>
      <c r="DQC25" s="99"/>
      <c r="DQD25" s="99"/>
      <c r="DQE25" s="99"/>
      <c r="DQF25" s="99"/>
      <c r="DQG25" s="99"/>
      <c r="DQH25" s="99"/>
      <c r="DQI25" s="99"/>
      <c r="DQJ25" s="99"/>
      <c r="DQK25" s="99"/>
      <c r="DQL25" s="99"/>
      <c r="DQM25" s="99"/>
      <c r="DQN25" s="99"/>
      <c r="DQO25" s="99"/>
      <c r="DQP25" s="99"/>
      <c r="DQQ25" s="99"/>
      <c r="DQR25" s="99"/>
      <c r="DQS25" s="99"/>
      <c r="DQT25" s="99"/>
      <c r="DQU25" s="99"/>
      <c r="DQV25" s="99"/>
      <c r="DQW25" s="99"/>
      <c r="DQX25" s="99"/>
      <c r="DQY25" s="99"/>
      <c r="DQZ25" s="99"/>
      <c r="DRA25" s="99"/>
      <c r="DRB25" s="99"/>
      <c r="DRC25" s="99"/>
      <c r="DRD25" s="99"/>
      <c r="DRE25" s="99"/>
      <c r="DRF25" s="99"/>
      <c r="DRG25" s="99"/>
      <c r="DRH25" s="99"/>
      <c r="DRI25" s="99"/>
      <c r="DRJ25" s="99"/>
      <c r="DRK25" s="99"/>
      <c r="DRL25" s="99"/>
      <c r="DRM25" s="99"/>
      <c r="DRN25" s="99"/>
      <c r="DRO25" s="99"/>
      <c r="DRP25" s="99"/>
      <c r="DRQ25" s="99"/>
      <c r="DRR25" s="99"/>
      <c r="DRS25" s="99"/>
      <c r="DRT25" s="99"/>
      <c r="DRU25" s="99"/>
      <c r="DRV25" s="99"/>
      <c r="DRW25" s="99"/>
      <c r="DRX25" s="99"/>
      <c r="DRY25" s="99"/>
      <c r="DRZ25" s="99"/>
      <c r="DSA25" s="99"/>
      <c r="DSB25" s="99"/>
      <c r="DSC25" s="99"/>
      <c r="DSD25" s="99"/>
      <c r="DSE25" s="99"/>
      <c r="DSF25" s="99"/>
      <c r="DSG25" s="99"/>
      <c r="DSH25" s="99"/>
      <c r="DSI25" s="99"/>
      <c r="DSJ25" s="99"/>
      <c r="DSK25" s="99"/>
      <c r="DSL25" s="99"/>
      <c r="DSM25" s="99"/>
      <c r="DSN25" s="99"/>
      <c r="DSO25" s="99"/>
      <c r="DSP25" s="99"/>
      <c r="DSQ25" s="99"/>
      <c r="DSR25" s="99"/>
      <c r="DSS25" s="99"/>
      <c r="DST25" s="99"/>
      <c r="DSU25" s="99"/>
      <c r="DSV25" s="99"/>
      <c r="DSW25" s="99"/>
      <c r="DSX25" s="99"/>
      <c r="DSY25" s="99"/>
      <c r="DSZ25" s="99"/>
      <c r="DTA25" s="99"/>
      <c r="DTB25" s="99"/>
      <c r="DTC25" s="99"/>
      <c r="DTD25" s="99"/>
      <c r="DTE25" s="99"/>
      <c r="DTF25" s="99"/>
      <c r="DTG25" s="99"/>
      <c r="DTH25" s="99"/>
      <c r="DTI25" s="99"/>
      <c r="DTJ25" s="99"/>
      <c r="DTK25" s="99"/>
      <c r="DTL25" s="99"/>
      <c r="DTM25" s="99"/>
      <c r="DTN25" s="99"/>
      <c r="DTO25" s="99"/>
      <c r="DTP25" s="99"/>
      <c r="DTQ25" s="99"/>
      <c r="DTR25" s="99"/>
      <c r="DTS25" s="99"/>
      <c r="DTT25" s="99"/>
      <c r="DTU25" s="99"/>
      <c r="DTV25" s="99"/>
      <c r="DTW25" s="99"/>
      <c r="DTX25" s="99"/>
      <c r="DTY25" s="99"/>
      <c r="DTZ25" s="99"/>
      <c r="DUA25" s="99"/>
      <c r="DUB25" s="99"/>
      <c r="DUC25" s="99"/>
      <c r="DUD25" s="99"/>
      <c r="DUE25" s="99"/>
      <c r="DUF25" s="99"/>
      <c r="DUG25" s="99"/>
      <c r="DUH25" s="99"/>
      <c r="DUI25" s="99"/>
      <c r="DUJ25" s="99"/>
      <c r="DUK25" s="99"/>
      <c r="DUL25" s="99"/>
      <c r="DUM25" s="99"/>
      <c r="DUN25" s="99"/>
      <c r="DUO25" s="99"/>
      <c r="DUP25" s="99"/>
      <c r="DUQ25" s="99"/>
      <c r="DUR25" s="99"/>
      <c r="DUS25" s="99"/>
      <c r="DUT25" s="99"/>
      <c r="DUU25" s="99"/>
      <c r="DUV25" s="99"/>
      <c r="DUW25" s="99"/>
      <c r="DUX25" s="99"/>
      <c r="DUY25" s="99"/>
      <c r="DUZ25" s="99"/>
      <c r="DVA25" s="99"/>
      <c r="DVB25" s="99"/>
      <c r="DVC25" s="99"/>
      <c r="DVD25" s="99"/>
      <c r="DVE25" s="99"/>
      <c r="DVF25" s="99"/>
      <c r="DVG25" s="99"/>
      <c r="DVH25" s="99"/>
      <c r="DVI25" s="99"/>
      <c r="DVJ25" s="99"/>
      <c r="DVK25" s="99"/>
      <c r="DVL25" s="99"/>
      <c r="DVM25" s="99"/>
      <c r="DVN25" s="99"/>
      <c r="DVO25" s="99"/>
      <c r="DVP25" s="99"/>
      <c r="DVQ25" s="99"/>
      <c r="DVR25" s="99"/>
      <c r="DVS25" s="99"/>
      <c r="DVT25" s="99"/>
      <c r="DVU25" s="99"/>
      <c r="DVV25" s="99"/>
      <c r="DVW25" s="99"/>
      <c r="DVX25" s="99"/>
      <c r="DVY25" s="99"/>
      <c r="DVZ25" s="99"/>
      <c r="DWA25" s="99"/>
      <c r="DWB25" s="99"/>
      <c r="DWC25" s="99"/>
      <c r="DWD25" s="99"/>
      <c r="DWE25" s="99"/>
      <c r="DWF25" s="99"/>
      <c r="DWG25" s="99"/>
      <c r="DWH25" s="99"/>
      <c r="DWI25" s="99"/>
      <c r="DWJ25" s="99"/>
      <c r="DWK25" s="99"/>
      <c r="DWL25" s="99"/>
      <c r="DWM25" s="99"/>
      <c r="DWN25" s="99"/>
      <c r="DWO25" s="99"/>
      <c r="DWP25" s="99"/>
      <c r="DWQ25" s="99"/>
      <c r="DWR25" s="99"/>
      <c r="DWS25" s="99"/>
      <c r="DWT25" s="99"/>
      <c r="DWU25" s="99"/>
      <c r="DWV25" s="99"/>
      <c r="DWW25" s="99"/>
      <c r="DWX25" s="99"/>
      <c r="DWY25" s="99"/>
      <c r="DWZ25" s="99"/>
      <c r="DXA25" s="99"/>
      <c r="DXB25" s="99"/>
      <c r="DXC25" s="99"/>
      <c r="DXD25" s="99"/>
      <c r="DXE25" s="99"/>
      <c r="DXF25" s="99"/>
      <c r="DXG25" s="99"/>
      <c r="DXH25" s="99"/>
      <c r="DXI25" s="99"/>
      <c r="DXJ25" s="99"/>
      <c r="DXK25" s="99"/>
      <c r="DXL25" s="99"/>
      <c r="DXM25" s="99"/>
      <c r="DXN25" s="99"/>
      <c r="DXO25" s="99"/>
      <c r="DXP25" s="99"/>
      <c r="DXQ25" s="99"/>
      <c r="DXR25" s="99"/>
      <c r="DXS25" s="99"/>
      <c r="DXT25" s="99"/>
      <c r="DXU25" s="99"/>
      <c r="DXV25" s="99"/>
      <c r="DXW25" s="99"/>
      <c r="DXX25" s="99"/>
      <c r="DXY25" s="99"/>
      <c r="DXZ25" s="99"/>
      <c r="DYA25" s="99"/>
      <c r="DYB25" s="99"/>
      <c r="DYC25" s="99"/>
      <c r="DYD25" s="99"/>
      <c r="DYE25" s="99"/>
      <c r="DYF25" s="99"/>
      <c r="DYG25" s="99"/>
      <c r="DYH25" s="99"/>
      <c r="DYI25" s="99"/>
      <c r="DYJ25" s="99"/>
      <c r="DYK25" s="99"/>
      <c r="DYL25" s="99"/>
      <c r="DYM25" s="99"/>
      <c r="DYN25" s="99"/>
      <c r="DYO25" s="99"/>
      <c r="DYP25" s="99"/>
      <c r="DYQ25" s="99"/>
      <c r="DYR25" s="99"/>
      <c r="DYS25" s="99"/>
      <c r="DYT25" s="99"/>
      <c r="DYU25" s="99"/>
      <c r="DYV25" s="99"/>
      <c r="DYW25" s="99"/>
      <c r="DYX25" s="99"/>
      <c r="DYY25" s="99"/>
      <c r="DYZ25" s="99"/>
      <c r="DZA25" s="99"/>
      <c r="DZB25" s="99"/>
      <c r="DZC25" s="99"/>
      <c r="DZD25" s="99"/>
      <c r="DZE25" s="99"/>
      <c r="DZF25" s="99"/>
      <c r="DZG25" s="99"/>
      <c r="DZH25" s="99"/>
      <c r="DZI25" s="99"/>
      <c r="DZJ25" s="99"/>
      <c r="DZK25" s="99"/>
      <c r="DZL25" s="99"/>
      <c r="DZM25" s="99"/>
      <c r="DZN25" s="99"/>
      <c r="DZO25" s="99"/>
      <c r="DZP25" s="99"/>
      <c r="DZQ25" s="99"/>
      <c r="DZR25" s="99"/>
      <c r="DZS25" s="99"/>
      <c r="DZT25" s="99"/>
      <c r="DZU25" s="99"/>
      <c r="DZV25" s="99"/>
      <c r="DZW25" s="99"/>
      <c r="DZX25" s="99"/>
      <c r="DZY25" s="99"/>
      <c r="DZZ25" s="99"/>
      <c r="EAA25" s="99"/>
      <c r="EAB25" s="99"/>
      <c r="EAC25" s="99"/>
      <c r="EAD25" s="99"/>
      <c r="EAE25" s="99"/>
      <c r="EAF25" s="99"/>
      <c r="EAG25" s="99"/>
      <c r="EAH25" s="99"/>
      <c r="EAI25" s="99"/>
      <c r="EAJ25" s="99"/>
      <c r="EAK25" s="99"/>
      <c r="EAL25" s="99"/>
      <c r="EAM25" s="99"/>
      <c r="EAN25" s="99"/>
      <c r="EAO25" s="99"/>
      <c r="EAP25" s="99"/>
      <c r="EAQ25" s="99"/>
      <c r="EAR25" s="99"/>
      <c r="EAS25" s="99"/>
      <c r="EAT25" s="99"/>
      <c r="EAU25" s="99"/>
      <c r="EAV25" s="99"/>
      <c r="EAW25" s="99"/>
      <c r="EAX25" s="99"/>
      <c r="EAY25" s="99"/>
      <c r="EAZ25" s="99"/>
      <c r="EBA25" s="99"/>
      <c r="EBB25" s="99"/>
      <c r="EBC25" s="99"/>
      <c r="EBD25" s="99"/>
      <c r="EBE25" s="99"/>
      <c r="EBF25" s="99"/>
      <c r="EBG25" s="99"/>
      <c r="EBH25" s="99"/>
      <c r="EBI25" s="99"/>
      <c r="EBJ25" s="99"/>
      <c r="EBK25" s="99"/>
      <c r="EBL25" s="99"/>
      <c r="EBM25" s="99"/>
      <c r="EBN25" s="99"/>
      <c r="EBO25" s="99"/>
      <c r="EBP25" s="99"/>
      <c r="EBQ25" s="99"/>
      <c r="EBR25" s="99"/>
      <c r="EBS25" s="99"/>
      <c r="EBT25" s="99"/>
      <c r="EBU25" s="99"/>
      <c r="EBV25" s="99"/>
      <c r="EBW25" s="99"/>
      <c r="EBX25" s="99"/>
      <c r="EBY25" s="99"/>
      <c r="EBZ25" s="99"/>
      <c r="ECA25" s="99"/>
      <c r="ECB25" s="99"/>
      <c r="ECC25" s="99"/>
      <c r="ECD25" s="99"/>
      <c r="ECE25" s="99"/>
      <c r="ECF25" s="99"/>
      <c r="ECG25" s="99"/>
      <c r="ECH25" s="99"/>
      <c r="ECI25" s="99"/>
      <c r="ECJ25" s="99"/>
      <c r="ECK25" s="99"/>
      <c r="ECL25" s="99"/>
      <c r="ECM25" s="99"/>
      <c r="ECN25" s="99"/>
      <c r="ECO25" s="99"/>
      <c r="ECP25" s="99"/>
      <c r="ECQ25" s="99"/>
      <c r="ECR25" s="99"/>
      <c r="ECS25" s="99"/>
      <c r="ECT25" s="99"/>
      <c r="ECU25" s="99"/>
      <c r="ECV25" s="99"/>
      <c r="ECW25" s="99"/>
      <c r="ECX25" s="99"/>
      <c r="ECY25" s="99"/>
      <c r="ECZ25" s="99"/>
      <c r="EDA25" s="99"/>
      <c r="EDB25" s="99"/>
      <c r="EDC25" s="99"/>
      <c r="EDD25" s="99"/>
      <c r="EDE25" s="99"/>
      <c r="EDF25" s="99"/>
      <c r="EDG25" s="99"/>
      <c r="EDH25" s="99"/>
      <c r="EDI25" s="99"/>
      <c r="EDJ25" s="99"/>
      <c r="EDK25" s="99"/>
      <c r="EDL25" s="99"/>
      <c r="EDM25" s="99"/>
      <c r="EDN25" s="99"/>
      <c r="EDO25" s="99"/>
      <c r="EDP25" s="99"/>
      <c r="EDQ25" s="99"/>
      <c r="EDR25" s="99"/>
      <c r="EDS25" s="99"/>
      <c r="EDT25" s="99"/>
      <c r="EDU25" s="99"/>
      <c r="EDV25" s="99"/>
      <c r="EDW25" s="99"/>
      <c r="EDX25" s="99"/>
      <c r="EDY25" s="99"/>
      <c r="EDZ25" s="99"/>
      <c r="EEA25" s="99"/>
      <c r="EEB25" s="99"/>
      <c r="EEC25" s="99"/>
      <c r="EED25" s="99"/>
      <c r="EEE25" s="99"/>
      <c r="EEF25" s="99"/>
      <c r="EEG25" s="99"/>
      <c r="EEH25" s="99"/>
      <c r="EEI25" s="99"/>
      <c r="EEJ25" s="99"/>
      <c r="EEK25" s="99"/>
      <c r="EEL25" s="99"/>
      <c r="EEM25" s="99"/>
      <c r="EEN25" s="99"/>
      <c r="EEO25" s="99"/>
      <c r="EEP25" s="99"/>
      <c r="EEQ25" s="99"/>
      <c r="EER25" s="99"/>
      <c r="EES25" s="99"/>
      <c r="EET25" s="99"/>
      <c r="EEU25" s="99"/>
      <c r="EEV25" s="99"/>
      <c r="EEW25" s="99"/>
      <c r="EEX25" s="99"/>
      <c r="EEY25" s="99"/>
      <c r="EEZ25" s="99"/>
      <c r="EFA25" s="99"/>
      <c r="EFB25" s="99"/>
      <c r="EFC25" s="99"/>
      <c r="EFD25" s="99"/>
      <c r="EFE25" s="99"/>
      <c r="EFF25" s="99"/>
      <c r="EFG25" s="99"/>
      <c r="EFH25" s="99"/>
      <c r="EFI25" s="99"/>
      <c r="EFJ25" s="99"/>
      <c r="EFK25" s="99"/>
      <c r="EFL25" s="99"/>
      <c r="EFM25" s="99"/>
      <c r="EFN25" s="99"/>
      <c r="EFO25" s="99"/>
      <c r="EFP25" s="99"/>
      <c r="EFQ25" s="99"/>
      <c r="EFR25" s="99"/>
      <c r="EFS25" s="99"/>
      <c r="EFT25" s="99"/>
      <c r="EFU25" s="99"/>
      <c r="EFV25" s="99"/>
      <c r="EFW25" s="99"/>
      <c r="EFX25" s="99"/>
      <c r="EFY25" s="99"/>
      <c r="EFZ25" s="99"/>
      <c r="EGA25" s="99"/>
      <c r="EGB25" s="99"/>
      <c r="EGC25" s="99"/>
      <c r="EGD25" s="99"/>
      <c r="EGE25" s="99"/>
      <c r="EGF25" s="99"/>
      <c r="EGG25" s="99"/>
      <c r="EGH25" s="99"/>
      <c r="EGI25" s="99"/>
      <c r="EGJ25" s="99"/>
      <c r="EGK25" s="99"/>
      <c r="EGL25" s="99"/>
      <c r="EGM25" s="99"/>
      <c r="EGN25" s="99"/>
      <c r="EGO25" s="99"/>
      <c r="EGP25" s="99"/>
      <c r="EGQ25" s="99"/>
      <c r="EGR25" s="99"/>
      <c r="EGS25" s="99"/>
      <c r="EGT25" s="99"/>
      <c r="EGU25" s="99"/>
      <c r="EGV25" s="99"/>
      <c r="EGW25" s="99"/>
      <c r="EGX25" s="99"/>
      <c r="EGY25" s="99"/>
      <c r="EGZ25" s="99"/>
      <c r="EHA25" s="99"/>
      <c r="EHB25" s="99"/>
      <c r="EHC25" s="99"/>
      <c r="EHD25" s="99"/>
      <c r="EHE25" s="99"/>
      <c r="EHF25" s="99"/>
      <c r="EHG25" s="99"/>
      <c r="EHH25" s="99"/>
      <c r="EHI25" s="99"/>
      <c r="EHJ25" s="99"/>
      <c r="EHK25" s="99"/>
      <c r="EHL25" s="99"/>
      <c r="EHM25" s="99"/>
      <c r="EHN25" s="99"/>
      <c r="EHO25" s="99"/>
      <c r="EHP25" s="99"/>
      <c r="EHQ25" s="99"/>
      <c r="EHR25" s="99"/>
      <c r="EHS25" s="99"/>
      <c r="EHT25" s="99"/>
      <c r="EHU25" s="99"/>
      <c r="EHV25" s="99"/>
      <c r="EHW25" s="99"/>
      <c r="EHX25" s="99"/>
      <c r="EHY25" s="99"/>
      <c r="EHZ25" s="99"/>
      <c r="EIA25" s="99"/>
      <c r="EIB25" s="99"/>
      <c r="EIC25" s="99"/>
      <c r="EID25" s="99"/>
      <c r="EIE25" s="99"/>
      <c r="EIF25" s="99"/>
      <c r="EIG25" s="99"/>
      <c r="EIH25" s="99"/>
      <c r="EII25" s="99"/>
      <c r="EIJ25" s="99"/>
      <c r="EIK25" s="99"/>
      <c r="EIL25" s="99"/>
      <c r="EIM25" s="99"/>
      <c r="EIN25" s="99"/>
      <c r="EIO25" s="99"/>
      <c r="EIP25" s="99"/>
      <c r="EIQ25" s="99"/>
      <c r="EIR25" s="99"/>
      <c r="EIS25" s="99"/>
      <c r="EIT25" s="99"/>
      <c r="EIU25" s="99"/>
      <c r="EIV25" s="99"/>
      <c r="EIW25" s="99"/>
      <c r="EIX25" s="99"/>
      <c r="EIY25" s="99"/>
      <c r="EIZ25" s="99"/>
      <c r="EJA25" s="99"/>
      <c r="EJB25" s="99"/>
      <c r="EJC25" s="99"/>
      <c r="EJD25" s="99"/>
      <c r="EJE25" s="99"/>
      <c r="EJF25" s="99"/>
      <c r="EJG25" s="99"/>
      <c r="EJH25" s="99"/>
      <c r="EJI25" s="99"/>
      <c r="EJJ25" s="99"/>
      <c r="EJK25" s="99"/>
      <c r="EJL25" s="99"/>
      <c r="EJM25" s="99"/>
      <c r="EJN25" s="99"/>
      <c r="EJO25" s="99"/>
      <c r="EJP25" s="99"/>
      <c r="EJQ25" s="99"/>
      <c r="EJR25" s="99"/>
      <c r="EJS25" s="99"/>
      <c r="EJT25" s="99"/>
      <c r="EJU25" s="99"/>
      <c r="EJV25" s="99"/>
      <c r="EJW25" s="99"/>
      <c r="EJX25" s="99"/>
      <c r="EJY25" s="99"/>
      <c r="EJZ25" s="99"/>
      <c r="EKA25" s="99"/>
      <c r="EKB25" s="99"/>
      <c r="EKC25" s="99"/>
      <c r="EKD25" s="99"/>
      <c r="EKE25" s="99"/>
      <c r="EKF25" s="99"/>
      <c r="EKG25" s="99"/>
      <c r="EKH25" s="99"/>
      <c r="EKI25" s="99"/>
      <c r="EKJ25" s="99"/>
      <c r="EKK25" s="99"/>
      <c r="EKL25" s="99"/>
      <c r="EKM25" s="99"/>
      <c r="EKN25" s="99"/>
      <c r="EKO25" s="99"/>
      <c r="EKP25" s="99"/>
      <c r="EKQ25" s="99"/>
      <c r="EKR25" s="99"/>
      <c r="EKS25" s="99"/>
      <c r="EKT25" s="99"/>
      <c r="EKU25" s="99"/>
      <c r="EKV25" s="99"/>
      <c r="EKW25" s="99"/>
      <c r="EKX25" s="99"/>
      <c r="EKY25" s="99"/>
      <c r="EKZ25" s="99"/>
      <c r="ELA25" s="99"/>
      <c r="ELB25" s="99"/>
      <c r="ELC25" s="99"/>
      <c r="ELD25" s="99"/>
      <c r="ELE25" s="99"/>
      <c r="ELF25" s="99"/>
      <c r="ELG25" s="99"/>
      <c r="ELH25" s="99"/>
      <c r="ELI25" s="99"/>
      <c r="ELJ25" s="99"/>
      <c r="ELK25" s="99"/>
      <c r="ELL25" s="99"/>
      <c r="ELM25" s="99"/>
      <c r="ELN25" s="99"/>
      <c r="ELO25" s="99"/>
      <c r="ELP25" s="99"/>
      <c r="ELQ25" s="99"/>
      <c r="ELR25" s="99"/>
      <c r="ELS25" s="99"/>
      <c r="ELT25" s="99"/>
      <c r="ELU25" s="99"/>
      <c r="ELV25" s="99"/>
      <c r="ELW25" s="99"/>
      <c r="ELX25" s="99"/>
      <c r="ELY25" s="99"/>
      <c r="ELZ25" s="99"/>
      <c r="EMA25" s="99"/>
      <c r="EMB25" s="99"/>
      <c r="EMC25" s="99"/>
      <c r="EMD25" s="99"/>
      <c r="EME25" s="99"/>
      <c r="EMF25" s="99"/>
      <c r="EMG25" s="99"/>
      <c r="EMH25" s="99"/>
      <c r="EMI25" s="99"/>
      <c r="EMJ25" s="99"/>
      <c r="EMK25" s="99"/>
      <c r="EML25" s="99"/>
      <c r="EMM25" s="99"/>
      <c r="EMN25" s="99"/>
      <c r="EMO25" s="99"/>
      <c r="EMP25" s="99"/>
      <c r="EMQ25" s="99"/>
      <c r="EMR25" s="99"/>
      <c r="EMS25" s="99"/>
      <c r="EMT25" s="99"/>
      <c r="EMU25" s="99"/>
      <c r="EMV25" s="99"/>
      <c r="EMW25" s="99"/>
      <c r="EMX25" s="99"/>
      <c r="EMY25" s="99"/>
      <c r="EMZ25" s="99"/>
      <c r="ENA25" s="99"/>
      <c r="ENB25" s="99"/>
      <c r="ENC25" s="99"/>
      <c r="END25" s="99"/>
      <c r="ENE25" s="99"/>
      <c r="ENF25" s="99"/>
      <c r="ENG25" s="99"/>
      <c r="ENH25" s="99"/>
      <c r="ENI25" s="99"/>
      <c r="ENJ25" s="99"/>
      <c r="ENK25" s="99"/>
      <c r="ENL25" s="99"/>
      <c r="ENM25" s="99"/>
      <c r="ENN25" s="99"/>
      <c r="ENO25" s="99"/>
      <c r="ENP25" s="99"/>
      <c r="ENQ25" s="99"/>
      <c r="ENR25" s="99"/>
      <c r="ENS25" s="99"/>
      <c r="ENT25" s="99"/>
      <c r="ENU25" s="99"/>
      <c r="ENV25" s="99"/>
      <c r="ENW25" s="99"/>
      <c r="ENX25" s="99"/>
      <c r="ENY25" s="99"/>
      <c r="ENZ25" s="99"/>
      <c r="EOA25" s="99"/>
      <c r="EOB25" s="99"/>
      <c r="EOC25" s="99"/>
      <c r="EOD25" s="99"/>
      <c r="EOE25" s="99"/>
      <c r="EOF25" s="99"/>
      <c r="EOG25" s="99"/>
      <c r="EOH25" s="99"/>
      <c r="EOI25" s="99"/>
      <c r="EOJ25" s="99"/>
      <c r="EOK25" s="99"/>
      <c r="EOL25" s="99"/>
      <c r="EOM25" s="99"/>
      <c r="EON25" s="99"/>
      <c r="EOO25" s="99"/>
      <c r="EOP25" s="99"/>
      <c r="EOQ25" s="99"/>
      <c r="EOR25" s="99"/>
      <c r="EOS25" s="99"/>
      <c r="EOT25" s="99"/>
      <c r="EOU25" s="99"/>
      <c r="EOV25" s="99"/>
      <c r="EOW25" s="99"/>
      <c r="EOX25" s="99"/>
      <c r="EOY25" s="99"/>
      <c r="EOZ25" s="99"/>
      <c r="EPA25" s="99"/>
      <c r="EPB25" s="99"/>
      <c r="EPC25" s="99"/>
      <c r="EPD25" s="99"/>
      <c r="EPE25" s="99"/>
      <c r="EPF25" s="99"/>
      <c r="EPG25" s="99"/>
      <c r="EPH25" s="99"/>
      <c r="EPI25" s="99"/>
      <c r="EPJ25" s="99"/>
      <c r="EPK25" s="99"/>
      <c r="EPL25" s="99"/>
      <c r="EPM25" s="99"/>
      <c r="EPN25" s="99"/>
      <c r="EPO25" s="99"/>
      <c r="EPP25" s="99"/>
      <c r="EPQ25" s="99"/>
      <c r="EPR25" s="99"/>
      <c r="EPS25" s="99"/>
      <c r="EPT25" s="99"/>
      <c r="EPU25" s="99"/>
      <c r="EPV25" s="99"/>
      <c r="EPW25" s="99"/>
      <c r="EPX25" s="99"/>
      <c r="EPY25" s="99"/>
      <c r="EPZ25" s="99"/>
      <c r="EQA25" s="99"/>
      <c r="EQB25" s="99"/>
      <c r="EQC25" s="99"/>
      <c r="EQD25" s="99"/>
      <c r="EQE25" s="99"/>
      <c r="EQF25" s="99"/>
      <c r="EQG25" s="99"/>
      <c r="EQH25" s="99"/>
      <c r="EQI25" s="99"/>
      <c r="EQJ25" s="99"/>
      <c r="EQK25" s="99"/>
      <c r="EQL25" s="99"/>
      <c r="EQM25" s="99"/>
      <c r="EQN25" s="99"/>
      <c r="EQO25" s="99"/>
      <c r="EQP25" s="99"/>
      <c r="EQQ25" s="99"/>
      <c r="EQR25" s="99"/>
      <c r="EQS25" s="99"/>
      <c r="EQT25" s="99"/>
      <c r="EQU25" s="99"/>
      <c r="EQV25" s="99"/>
      <c r="EQW25" s="99"/>
      <c r="EQX25" s="99"/>
      <c r="EQY25" s="99"/>
      <c r="EQZ25" s="99"/>
      <c r="ERA25" s="99"/>
      <c r="ERB25" s="99"/>
      <c r="ERC25" s="99"/>
      <c r="ERD25" s="99"/>
      <c r="ERE25" s="99"/>
      <c r="ERF25" s="99"/>
      <c r="ERG25" s="99"/>
      <c r="ERH25" s="99"/>
      <c r="ERI25" s="99"/>
      <c r="ERJ25" s="99"/>
      <c r="ERK25" s="99"/>
      <c r="ERL25" s="99"/>
      <c r="ERM25" s="99"/>
      <c r="ERN25" s="99"/>
      <c r="ERO25" s="99"/>
      <c r="ERP25" s="99"/>
      <c r="ERQ25" s="99"/>
      <c r="ERR25" s="99"/>
      <c r="ERS25" s="99"/>
      <c r="ERT25" s="99"/>
      <c r="ERU25" s="99"/>
      <c r="ERV25" s="99"/>
      <c r="ERW25" s="99"/>
      <c r="ERX25" s="99"/>
      <c r="ERY25" s="99"/>
      <c r="ERZ25" s="99"/>
      <c r="ESA25" s="99"/>
      <c r="ESB25" s="99"/>
      <c r="ESC25" s="99"/>
      <c r="ESD25" s="99"/>
      <c r="ESE25" s="99"/>
      <c r="ESF25" s="99"/>
      <c r="ESG25" s="99"/>
      <c r="ESH25" s="99"/>
      <c r="ESI25" s="99"/>
      <c r="ESJ25" s="99"/>
      <c r="ESK25" s="99"/>
      <c r="ESL25" s="99"/>
      <c r="ESM25" s="99"/>
      <c r="ESN25" s="99"/>
      <c r="ESO25" s="99"/>
      <c r="ESP25" s="99"/>
      <c r="ESQ25" s="99"/>
      <c r="ESR25" s="99"/>
      <c r="ESS25" s="99"/>
      <c r="EST25" s="99"/>
      <c r="ESU25" s="99"/>
      <c r="ESV25" s="99"/>
      <c r="ESW25" s="99"/>
      <c r="ESX25" s="99"/>
      <c r="ESY25" s="99"/>
      <c r="ESZ25" s="99"/>
      <c r="ETA25" s="99"/>
      <c r="ETB25" s="99"/>
      <c r="ETC25" s="99"/>
      <c r="ETD25" s="99"/>
      <c r="ETE25" s="99"/>
      <c r="ETF25" s="99"/>
      <c r="ETG25" s="99"/>
      <c r="ETH25" s="99"/>
      <c r="ETI25" s="99"/>
      <c r="ETJ25" s="99"/>
      <c r="ETK25" s="99"/>
      <c r="ETL25" s="99"/>
      <c r="ETM25" s="99"/>
      <c r="ETN25" s="99"/>
      <c r="ETO25" s="99"/>
      <c r="ETP25" s="99"/>
      <c r="ETQ25" s="99"/>
      <c r="ETR25" s="99"/>
      <c r="ETS25" s="99"/>
      <c r="ETT25" s="99"/>
      <c r="ETU25" s="99"/>
      <c r="ETV25" s="99"/>
      <c r="ETW25" s="99"/>
      <c r="ETX25" s="99"/>
      <c r="ETY25" s="99"/>
      <c r="ETZ25" s="99"/>
      <c r="EUA25" s="99"/>
      <c r="EUB25" s="99"/>
      <c r="EUC25" s="99"/>
      <c r="EUD25" s="99"/>
      <c r="EUE25" s="99"/>
      <c r="EUF25" s="99"/>
      <c r="EUG25" s="99"/>
      <c r="EUH25" s="99"/>
      <c r="EUI25" s="99"/>
      <c r="EUJ25" s="99"/>
      <c r="EUK25" s="99"/>
      <c r="EUL25" s="99"/>
      <c r="EUM25" s="99"/>
      <c r="EUN25" s="99"/>
      <c r="EUO25" s="99"/>
      <c r="EUP25" s="99"/>
      <c r="EUQ25" s="99"/>
      <c r="EUR25" s="99"/>
      <c r="EUS25" s="99"/>
      <c r="EUT25" s="99"/>
      <c r="EUU25" s="99"/>
      <c r="EUV25" s="99"/>
      <c r="EUW25" s="99"/>
      <c r="EUX25" s="99"/>
      <c r="EUY25" s="99"/>
      <c r="EUZ25" s="99"/>
      <c r="EVA25" s="99"/>
      <c r="EVB25" s="99"/>
      <c r="EVC25" s="99"/>
      <c r="EVD25" s="99"/>
      <c r="EVE25" s="99"/>
      <c r="EVF25" s="99"/>
      <c r="EVG25" s="99"/>
      <c r="EVH25" s="99"/>
      <c r="EVI25" s="99"/>
      <c r="EVJ25" s="99"/>
      <c r="EVK25" s="99"/>
      <c r="EVL25" s="99"/>
      <c r="EVM25" s="99"/>
      <c r="EVN25" s="99"/>
      <c r="EVO25" s="99"/>
      <c r="EVP25" s="99"/>
      <c r="EVQ25" s="99"/>
      <c r="EVR25" s="99"/>
      <c r="EVS25" s="99"/>
      <c r="EVT25" s="99"/>
      <c r="EVU25" s="99"/>
      <c r="EVV25" s="99"/>
      <c r="EVW25" s="99"/>
      <c r="EVX25" s="99"/>
      <c r="EVY25" s="99"/>
      <c r="EVZ25" s="99"/>
      <c r="EWA25" s="99"/>
      <c r="EWB25" s="99"/>
      <c r="EWC25" s="99"/>
      <c r="EWD25" s="99"/>
      <c r="EWE25" s="99"/>
      <c r="EWF25" s="99"/>
      <c r="EWG25" s="99"/>
      <c r="EWH25" s="99"/>
      <c r="EWI25" s="99"/>
      <c r="EWJ25" s="99"/>
      <c r="EWK25" s="99"/>
      <c r="EWL25" s="99"/>
      <c r="EWM25" s="99"/>
      <c r="EWN25" s="99"/>
      <c r="EWO25" s="99"/>
      <c r="EWP25" s="99"/>
      <c r="EWQ25" s="99"/>
      <c r="EWR25" s="99"/>
      <c r="EWS25" s="99"/>
      <c r="EWT25" s="99"/>
      <c r="EWU25" s="99"/>
      <c r="EWV25" s="99"/>
      <c r="EWW25" s="99"/>
      <c r="EWX25" s="99"/>
      <c r="EWY25" s="99"/>
      <c r="EWZ25" s="99"/>
      <c r="EXA25" s="99"/>
      <c r="EXB25" s="99"/>
      <c r="EXC25" s="99"/>
      <c r="EXD25" s="99"/>
      <c r="EXE25" s="99"/>
      <c r="EXF25" s="99"/>
      <c r="EXG25" s="99"/>
      <c r="EXH25" s="99"/>
      <c r="EXI25" s="99"/>
      <c r="EXJ25" s="99"/>
      <c r="EXK25" s="99"/>
      <c r="EXL25" s="99"/>
      <c r="EXM25" s="99"/>
      <c r="EXN25" s="99"/>
      <c r="EXO25" s="99"/>
      <c r="EXP25" s="99"/>
      <c r="EXQ25" s="99"/>
      <c r="EXR25" s="99"/>
      <c r="EXS25" s="99"/>
      <c r="EXT25" s="99"/>
      <c r="EXU25" s="99"/>
      <c r="EXV25" s="99"/>
      <c r="EXW25" s="99"/>
      <c r="EXX25" s="99"/>
      <c r="EXY25" s="99"/>
      <c r="EXZ25" s="99"/>
      <c r="EYA25" s="99"/>
      <c r="EYB25" s="99"/>
      <c r="EYC25" s="99"/>
      <c r="EYD25" s="99"/>
      <c r="EYE25" s="99"/>
      <c r="EYF25" s="99"/>
      <c r="EYG25" s="99"/>
      <c r="EYH25" s="99"/>
      <c r="EYI25" s="99"/>
      <c r="EYJ25" s="99"/>
      <c r="EYK25" s="99"/>
      <c r="EYL25" s="99"/>
      <c r="EYM25" s="99"/>
      <c r="EYN25" s="99"/>
      <c r="EYO25" s="99"/>
      <c r="EYP25" s="99"/>
      <c r="EYQ25" s="99"/>
      <c r="EYR25" s="99"/>
      <c r="EYS25" s="99"/>
      <c r="EYT25" s="99"/>
      <c r="EYU25" s="99"/>
      <c r="EYV25" s="99"/>
      <c r="EYW25" s="99"/>
      <c r="EYX25" s="99"/>
      <c r="EYY25" s="99"/>
      <c r="EYZ25" s="99"/>
      <c r="EZA25" s="99"/>
      <c r="EZB25" s="99"/>
      <c r="EZC25" s="99"/>
      <c r="EZD25" s="99"/>
      <c r="EZE25" s="99"/>
      <c r="EZF25" s="99"/>
      <c r="EZG25" s="99"/>
      <c r="EZH25" s="99"/>
      <c r="EZI25" s="99"/>
      <c r="EZJ25" s="99"/>
      <c r="EZK25" s="99"/>
      <c r="EZL25" s="99"/>
      <c r="EZM25" s="99"/>
      <c r="EZN25" s="99"/>
      <c r="EZO25" s="99"/>
      <c r="EZP25" s="99"/>
      <c r="EZQ25" s="99"/>
      <c r="EZR25" s="99"/>
      <c r="EZS25" s="99"/>
      <c r="EZT25" s="99"/>
      <c r="EZU25" s="99"/>
      <c r="EZV25" s="99"/>
      <c r="EZW25" s="99"/>
      <c r="EZX25" s="99"/>
      <c r="EZY25" s="99"/>
      <c r="EZZ25" s="99"/>
      <c r="FAA25" s="99"/>
      <c r="FAB25" s="99"/>
      <c r="FAC25" s="99"/>
      <c r="FAD25" s="99"/>
      <c r="FAE25" s="99"/>
      <c r="FAF25" s="99"/>
      <c r="FAG25" s="99"/>
      <c r="FAH25" s="99"/>
      <c r="FAI25" s="99"/>
      <c r="FAJ25" s="99"/>
      <c r="FAK25" s="99"/>
      <c r="FAL25" s="99"/>
      <c r="FAM25" s="99"/>
      <c r="FAN25" s="99"/>
      <c r="FAO25" s="99"/>
      <c r="FAP25" s="99"/>
      <c r="FAQ25" s="99"/>
      <c r="FAR25" s="99"/>
      <c r="FAS25" s="99"/>
      <c r="FAT25" s="99"/>
      <c r="FAU25" s="99"/>
      <c r="FAV25" s="99"/>
      <c r="FAW25" s="99"/>
      <c r="FAX25" s="99"/>
      <c r="FAY25" s="99"/>
      <c r="FAZ25" s="99"/>
      <c r="FBA25" s="99"/>
      <c r="FBB25" s="99"/>
      <c r="FBC25" s="99"/>
      <c r="FBD25" s="99"/>
      <c r="FBE25" s="99"/>
      <c r="FBF25" s="99"/>
      <c r="FBG25" s="99"/>
      <c r="FBH25" s="99"/>
      <c r="FBI25" s="99"/>
      <c r="FBJ25" s="99"/>
      <c r="FBK25" s="99"/>
      <c r="FBL25" s="99"/>
      <c r="FBM25" s="99"/>
      <c r="FBN25" s="99"/>
      <c r="FBO25" s="99"/>
      <c r="FBP25" s="99"/>
      <c r="FBQ25" s="99"/>
      <c r="FBR25" s="99"/>
      <c r="FBS25" s="99"/>
      <c r="FBT25" s="99"/>
      <c r="FBU25" s="99"/>
      <c r="FBV25" s="99"/>
      <c r="FBW25" s="99"/>
      <c r="FBX25" s="99"/>
      <c r="FBY25" s="99"/>
      <c r="FBZ25" s="99"/>
      <c r="FCA25" s="99"/>
      <c r="FCB25" s="99"/>
      <c r="FCC25" s="99"/>
      <c r="FCD25" s="99"/>
      <c r="FCE25" s="99"/>
      <c r="FCF25" s="99"/>
      <c r="FCG25" s="99"/>
      <c r="FCH25" s="99"/>
      <c r="FCI25" s="99"/>
      <c r="FCJ25" s="99"/>
      <c r="FCK25" s="99"/>
      <c r="FCL25" s="99"/>
      <c r="FCM25" s="99"/>
      <c r="FCN25" s="99"/>
      <c r="FCO25" s="99"/>
      <c r="FCP25" s="99"/>
      <c r="FCQ25" s="99"/>
      <c r="FCR25" s="99"/>
      <c r="FCS25" s="99"/>
      <c r="FCT25" s="99"/>
      <c r="FCU25" s="99"/>
      <c r="FCV25" s="99"/>
      <c r="FCW25" s="99"/>
      <c r="FCX25" s="99"/>
      <c r="FCY25" s="99"/>
      <c r="FCZ25" s="99"/>
      <c r="FDA25" s="99"/>
      <c r="FDB25" s="99"/>
      <c r="FDC25" s="99"/>
      <c r="FDD25" s="99"/>
      <c r="FDE25" s="99"/>
      <c r="FDF25" s="99"/>
      <c r="FDG25" s="99"/>
      <c r="FDH25" s="99"/>
      <c r="FDI25" s="99"/>
      <c r="FDJ25" s="99"/>
      <c r="FDK25" s="99"/>
      <c r="FDL25" s="99"/>
      <c r="FDM25" s="99"/>
      <c r="FDN25" s="99"/>
      <c r="FDO25" s="99"/>
      <c r="FDP25" s="99"/>
      <c r="FDQ25" s="99"/>
      <c r="FDR25" s="99"/>
      <c r="FDS25" s="99"/>
      <c r="FDT25" s="99"/>
      <c r="FDU25" s="99"/>
      <c r="FDV25" s="99"/>
      <c r="FDW25" s="99"/>
      <c r="FDX25" s="99"/>
      <c r="FDY25" s="99"/>
      <c r="FDZ25" s="99"/>
      <c r="FEA25" s="99"/>
      <c r="FEB25" s="99"/>
      <c r="FEC25" s="99"/>
      <c r="FED25" s="99"/>
      <c r="FEE25" s="99"/>
      <c r="FEF25" s="99"/>
      <c r="FEG25" s="99"/>
      <c r="FEH25" s="99"/>
      <c r="FEI25" s="99"/>
      <c r="FEJ25" s="99"/>
      <c r="FEK25" s="99"/>
      <c r="FEL25" s="99"/>
      <c r="FEM25" s="99"/>
      <c r="FEN25" s="99"/>
      <c r="FEO25" s="99"/>
      <c r="FEP25" s="99"/>
      <c r="FEQ25" s="99"/>
      <c r="FER25" s="99"/>
      <c r="FES25" s="99"/>
      <c r="FET25" s="99"/>
      <c r="FEU25" s="99"/>
      <c r="FEV25" s="99"/>
      <c r="FEW25" s="99"/>
      <c r="FEX25" s="99"/>
      <c r="FEY25" s="99"/>
      <c r="FEZ25" s="99"/>
      <c r="FFA25" s="99"/>
      <c r="FFB25" s="99"/>
      <c r="FFC25" s="99"/>
      <c r="FFD25" s="99"/>
      <c r="FFE25" s="99"/>
      <c r="FFF25" s="99"/>
      <c r="FFG25" s="99"/>
      <c r="FFH25" s="99"/>
      <c r="FFI25" s="99"/>
      <c r="FFJ25" s="99"/>
      <c r="FFK25" s="99"/>
      <c r="FFL25" s="99"/>
      <c r="FFM25" s="99"/>
      <c r="FFN25" s="99"/>
      <c r="FFO25" s="99"/>
      <c r="FFP25" s="99"/>
      <c r="FFQ25" s="99"/>
      <c r="FFR25" s="99"/>
      <c r="FFS25" s="99"/>
      <c r="FFT25" s="99"/>
      <c r="FFU25" s="99"/>
      <c r="FFV25" s="99"/>
      <c r="FFW25" s="99"/>
      <c r="FFX25" s="99"/>
      <c r="FFY25" s="99"/>
      <c r="FFZ25" s="99"/>
      <c r="FGA25" s="99"/>
      <c r="FGB25" s="99"/>
      <c r="FGC25" s="99"/>
      <c r="FGD25" s="99"/>
      <c r="FGE25" s="99"/>
      <c r="FGF25" s="99"/>
      <c r="FGG25" s="99"/>
      <c r="FGH25" s="99"/>
      <c r="FGI25" s="99"/>
      <c r="FGJ25" s="99"/>
      <c r="FGK25" s="99"/>
      <c r="FGL25" s="99"/>
      <c r="FGM25" s="99"/>
      <c r="FGN25" s="99"/>
      <c r="FGO25" s="99"/>
      <c r="FGP25" s="99"/>
      <c r="FGQ25" s="99"/>
      <c r="FGR25" s="99"/>
      <c r="FGS25" s="99"/>
      <c r="FGT25" s="99"/>
      <c r="FGU25" s="99"/>
      <c r="FGV25" s="99"/>
      <c r="FGW25" s="99"/>
      <c r="FGX25" s="99"/>
      <c r="FGY25" s="99"/>
      <c r="FGZ25" s="99"/>
      <c r="FHA25" s="99"/>
      <c r="FHB25" s="99"/>
      <c r="FHC25" s="99"/>
      <c r="FHD25" s="99"/>
      <c r="FHE25" s="99"/>
      <c r="FHF25" s="99"/>
      <c r="FHG25" s="99"/>
      <c r="FHH25" s="99"/>
      <c r="FHI25" s="99"/>
      <c r="FHJ25" s="99"/>
      <c r="FHK25" s="99"/>
      <c r="FHL25" s="99"/>
      <c r="FHM25" s="99"/>
      <c r="FHN25" s="99"/>
      <c r="FHO25" s="99"/>
      <c r="FHP25" s="99"/>
      <c r="FHQ25" s="99"/>
      <c r="FHR25" s="99"/>
      <c r="FHS25" s="99"/>
      <c r="FHT25" s="99"/>
      <c r="FHU25" s="99"/>
      <c r="FHV25" s="99"/>
      <c r="FHW25" s="99"/>
      <c r="FHX25" s="99"/>
      <c r="FHY25" s="99"/>
      <c r="FHZ25" s="99"/>
      <c r="FIA25" s="99"/>
      <c r="FIB25" s="99"/>
      <c r="FIC25" s="99"/>
      <c r="FID25" s="99"/>
      <c r="FIE25" s="99"/>
      <c r="FIF25" s="99"/>
      <c r="FIG25" s="99"/>
      <c r="FIH25" s="99"/>
      <c r="FII25" s="99"/>
      <c r="FIJ25" s="99"/>
      <c r="FIK25" s="99"/>
      <c r="FIL25" s="99"/>
      <c r="FIM25" s="99"/>
      <c r="FIN25" s="99"/>
      <c r="FIO25" s="99"/>
      <c r="FIP25" s="99"/>
      <c r="FIQ25" s="99"/>
      <c r="FIR25" s="99"/>
      <c r="FIS25" s="99"/>
      <c r="FIT25" s="99"/>
      <c r="FIU25" s="99"/>
      <c r="FIV25" s="99"/>
      <c r="FIW25" s="99"/>
      <c r="FIX25" s="99"/>
      <c r="FIY25" s="99"/>
      <c r="FIZ25" s="99"/>
      <c r="FJA25" s="99"/>
      <c r="FJB25" s="99"/>
      <c r="FJC25" s="99"/>
      <c r="FJD25" s="99"/>
      <c r="FJE25" s="99"/>
      <c r="FJF25" s="99"/>
      <c r="FJG25" s="99"/>
      <c r="FJH25" s="99"/>
      <c r="FJI25" s="99"/>
      <c r="FJJ25" s="99"/>
      <c r="FJK25" s="99"/>
      <c r="FJL25" s="99"/>
      <c r="FJM25" s="99"/>
      <c r="FJN25" s="99"/>
      <c r="FJO25" s="99"/>
      <c r="FJP25" s="99"/>
      <c r="FJQ25" s="99"/>
      <c r="FJR25" s="99"/>
      <c r="FJS25" s="99"/>
      <c r="FJT25" s="99"/>
      <c r="FJU25" s="99"/>
      <c r="FJV25" s="99"/>
      <c r="FJW25" s="99"/>
      <c r="FJX25" s="99"/>
      <c r="FJY25" s="99"/>
      <c r="FJZ25" s="99"/>
      <c r="FKA25" s="99"/>
      <c r="FKB25" s="99"/>
      <c r="FKC25" s="99"/>
      <c r="FKD25" s="99"/>
      <c r="FKE25" s="99"/>
      <c r="FKF25" s="99"/>
      <c r="FKG25" s="99"/>
      <c r="FKH25" s="99"/>
      <c r="FKI25" s="99"/>
      <c r="FKJ25" s="99"/>
      <c r="FKK25" s="99"/>
      <c r="FKL25" s="99"/>
      <c r="FKM25" s="99"/>
      <c r="FKN25" s="99"/>
      <c r="FKO25" s="99"/>
      <c r="FKP25" s="99"/>
      <c r="FKQ25" s="99"/>
      <c r="FKR25" s="99"/>
      <c r="FKS25" s="99"/>
      <c r="FKT25" s="99"/>
      <c r="FKU25" s="99"/>
      <c r="FKV25" s="99"/>
      <c r="FKW25" s="99"/>
      <c r="FKX25" s="99"/>
      <c r="FKY25" s="99"/>
      <c r="FKZ25" s="99"/>
      <c r="FLA25" s="99"/>
      <c r="FLB25" s="99"/>
      <c r="FLC25" s="99"/>
      <c r="FLD25" s="99"/>
      <c r="FLE25" s="99"/>
      <c r="FLF25" s="99"/>
      <c r="FLG25" s="99"/>
      <c r="FLH25" s="99"/>
      <c r="FLI25" s="99"/>
      <c r="FLJ25" s="99"/>
      <c r="FLK25" s="99"/>
      <c r="FLL25" s="99"/>
      <c r="FLM25" s="99"/>
      <c r="FLN25" s="99"/>
      <c r="FLO25" s="99"/>
      <c r="FLP25" s="99"/>
      <c r="FLQ25" s="99"/>
      <c r="FLR25" s="99"/>
      <c r="FLS25" s="99"/>
      <c r="FLT25" s="99"/>
      <c r="FLU25" s="99"/>
      <c r="FLV25" s="99"/>
      <c r="FLW25" s="99"/>
      <c r="FLX25" s="99"/>
      <c r="FLY25" s="99"/>
      <c r="FLZ25" s="99"/>
      <c r="FMA25" s="99"/>
      <c r="FMB25" s="99"/>
      <c r="FMC25" s="99"/>
      <c r="FMD25" s="99"/>
      <c r="FME25" s="99"/>
      <c r="FMF25" s="99"/>
      <c r="FMG25" s="99"/>
      <c r="FMH25" s="99"/>
      <c r="FMI25" s="99"/>
      <c r="FMJ25" s="99"/>
      <c r="FMK25" s="99"/>
      <c r="FML25" s="99"/>
      <c r="FMM25" s="99"/>
      <c r="FMN25" s="99"/>
      <c r="FMO25" s="99"/>
      <c r="FMP25" s="99"/>
      <c r="FMQ25" s="99"/>
      <c r="FMR25" s="99"/>
      <c r="FMS25" s="99"/>
      <c r="FMT25" s="99"/>
      <c r="FMU25" s="99"/>
      <c r="FMV25" s="99"/>
      <c r="FMW25" s="99"/>
      <c r="FMX25" s="99"/>
      <c r="FMY25" s="99"/>
      <c r="FMZ25" s="99"/>
      <c r="FNA25" s="99"/>
      <c r="FNB25" s="99"/>
      <c r="FNC25" s="99"/>
      <c r="FND25" s="99"/>
      <c r="FNE25" s="99"/>
      <c r="FNF25" s="99"/>
      <c r="FNG25" s="99"/>
      <c r="FNH25" s="99"/>
      <c r="FNI25" s="99"/>
      <c r="FNJ25" s="99"/>
      <c r="FNK25" s="99"/>
      <c r="FNL25" s="99"/>
      <c r="FNM25" s="99"/>
      <c r="FNN25" s="99"/>
      <c r="FNO25" s="99"/>
      <c r="FNP25" s="99"/>
      <c r="FNQ25" s="99"/>
      <c r="FNR25" s="99"/>
      <c r="FNS25" s="99"/>
      <c r="FNT25" s="99"/>
      <c r="FNU25" s="99"/>
      <c r="FNV25" s="99"/>
      <c r="FNW25" s="99"/>
      <c r="FNX25" s="99"/>
      <c r="FNY25" s="99"/>
      <c r="FNZ25" s="99"/>
      <c r="FOA25" s="99"/>
      <c r="FOB25" s="99"/>
      <c r="FOC25" s="99"/>
      <c r="FOD25" s="99"/>
      <c r="FOE25" s="99"/>
      <c r="FOF25" s="99"/>
      <c r="FOG25" s="99"/>
      <c r="FOH25" s="99"/>
      <c r="FOI25" s="99"/>
      <c r="FOJ25" s="99"/>
      <c r="FOK25" s="99"/>
      <c r="FOL25" s="99"/>
      <c r="FOM25" s="99"/>
      <c r="FON25" s="99"/>
      <c r="FOO25" s="99"/>
      <c r="FOP25" s="99"/>
      <c r="FOQ25" s="99"/>
      <c r="FOR25" s="99"/>
      <c r="FOS25" s="99"/>
      <c r="FOT25" s="99"/>
      <c r="FOU25" s="99"/>
      <c r="FOV25" s="99"/>
      <c r="FOW25" s="99"/>
      <c r="FOX25" s="99"/>
      <c r="FOY25" s="99"/>
      <c r="FOZ25" s="99"/>
      <c r="FPA25" s="99"/>
      <c r="FPB25" s="99"/>
      <c r="FPC25" s="99"/>
      <c r="FPD25" s="99"/>
      <c r="FPE25" s="99"/>
      <c r="FPF25" s="99"/>
      <c r="FPG25" s="99"/>
      <c r="FPH25" s="99"/>
      <c r="FPI25" s="99"/>
      <c r="FPJ25" s="99"/>
      <c r="FPK25" s="99"/>
      <c r="FPL25" s="99"/>
      <c r="FPM25" s="99"/>
      <c r="FPN25" s="99"/>
      <c r="FPO25" s="99"/>
      <c r="FPP25" s="99"/>
      <c r="FPQ25" s="99"/>
      <c r="FPR25" s="99"/>
      <c r="FPS25" s="99"/>
      <c r="FPT25" s="99"/>
      <c r="FPU25" s="99"/>
      <c r="FPV25" s="99"/>
      <c r="FPW25" s="99"/>
      <c r="FPX25" s="99"/>
      <c r="FPY25" s="99"/>
      <c r="FPZ25" s="99"/>
      <c r="FQA25" s="99"/>
      <c r="FQB25" s="99"/>
      <c r="FQC25" s="99"/>
      <c r="FQD25" s="99"/>
      <c r="FQE25" s="99"/>
      <c r="FQF25" s="99"/>
      <c r="FQG25" s="99"/>
      <c r="FQH25" s="99"/>
      <c r="FQI25" s="99"/>
      <c r="FQJ25" s="99"/>
      <c r="FQK25" s="99"/>
      <c r="FQL25" s="99"/>
      <c r="FQM25" s="99"/>
      <c r="FQN25" s="99"/>
      <c r="FQO25" s="99"/>
      <c r="FQP25" s="99"/>
      <c r="FQQ25" s="99"/>
      <c r="FQR25" s="99"/>
      <c r="FQS25" s="99"/>
      <c r="FQT25" s="99"/>
      <c r="FQU25" s="99"/>
      <c r="FQV25" s="99"/>
      <c r="FQW25" s="99"/>
      <c r="FQX25" s="99"/>
      <c r="FQY25" s="99"/>
      <c r="FQZ25" s="99"/>
      <c r="FRA25" s="99"/>
      <c r="FRB25" s="99"/>
      <c r="FRC25" s="99"/>
      <c r="FRD25" s="99"/>
      <c r="FRE25" s="99"/>
      <c r="FRF25" s="99"/>
      <c r="FRG25" s="99"/>
      <c r="FRH25" s="99"/>
      <c r="FRI25" s="99"/>
      <c r="FRJ25" s="99"/>
      <c r="FRK25" s="99"/>
      <c r="FRL25" s="99"/>
      <c r="FRM25" s="99"/>
      <c r="FRN25" s="99"/>
      <c r="FRO25" s="99"/>
      <c r="FRP25" s="99"/>
      <c r="FRQ25" s="99"/>
      <c r="FRR25" s="99"/>
      <c r="FRS25" s="99"/>
      <c r="FRT25" s="99"/>
      <c r="FRU25" s="99"/>
      <c r="FRV25" s="99"/>
      <c r="FRW25" s="99"/>
      <c r="FRX25" s="99"/>
      <c r="FRY25" s="99"/>
      <c r="FRZ25" s="99"/>
      <c r="FSA25" s="99"/>
      <c r="FSB25" s="99"/>
      <c r="FSC25" s="99"/>
      <c r="FSD25" s="99"/>
      <c r="FSE25" s="99"/>
      <c r="FSF25" s="99"/>
      <c r="FSG25" s="99"/>
      <c r="FSH25" s="99"/>
      <c r="FSI25" s="99"/>
      <c r="FSJ25" s="99"/>
      <c r="FSK25" s="99"/>
      <c r="FSL25" s="99"/>
      <c r="FSM25" s="99"/>
      <c r="FSN25" s="99"/>
      <c r="FSO25" s="99"/>
      <c r="FSP25" s="99"/>
      <c r="FSQ25" s="99"/>
      <c r="FSR25" s="99"/>
      <c r="FSS25" s="99"/>
      <c r="FST25" s="99"/>
      <c r="FSU25" s="99"/>
      <c r="FSV25" s="99"/>
      <c r="FSW25" s="99"/>
      <c r="FSX25" s="99"/>
      <c r="FSY25" s="99"/>
      <c r="FSZ25" s="99"/>
      <c r="FTA25" s="99"/>
      <c r="FTB25" s="99"/>
      <c r="FTC25" s="99"/>
      <c r="FTD25" s="99"/>
      <c r="FTE25" s="99"/>
      <c r="FTF25" s="99"/>
      <c r="FTG25" s="99"/>
      <c r="FTH25" s="99"/>
      <c r="FTI25" s="99"/>
      <c r="FTJ25" s="99"/>
      <c r="FTK25" s="99"/>
      <c r="FTL25" s="99"/>
      <c r="FTM25" s="99"/>
      <c r="FTN25" s="99"/>
      <c r="FTO25" s="99"/>
      <c r="FTP25" s="99"/>
      <c r="FTQ25" s="99"/>
      <c r="FTR25" s="99"/>
      <c r="FTS25" s="99"/>
      <c r="FTT25" s="99"/>
      <c r="FTU25" s="99"/>
      <c r="FTV25" s="99"/>
      <c r="FTW25" s="99"/>
      <c r="FTX25" s="99"/>
      <c r="FTY25" s="99"/>
      <c r="FTZ25" s="99"/>
      <c r="FUA25" s="99"/>
      <c r="FUB25" s="99"/>
      <c r="FUC25" s="99"/>
      <c r="FUD25" s="99"/>
      <c r="FUE25" s="99"/>
      <c r="FUF25" s="99"/>
      <c r="FUG25" s="99"/>
      <c r="FUH25" s="99"/>
      <c r="FUI25" s="99"/>
      <c r="FUJ25" s="99"/>
      <c r="FUK25" s="99"/>
      <c r="FUL25" s="99"/>
      <c r="FUM25" s="99"/>
      <c r="FUN25" s="99"/>
      <c r="FUO25" s="99"/>
      <c r="FUP25" s="99"/>
      <c r="FUQ25" s="99"/>
      <c r="FUR25" s="99"/>
      <c r="FUS25" s="99"/>
      <c r="FUT25" s="99"/>
      <c r="FUU25" s="99"/>
      <c r="FUV25" s="99"/>
      <c r="FUW25" s="99"/>
      <c r="FUX25" s="99"/>
      <c r="FUY25" s="99"/>
      <c r="FUZ25" s="99"/>
      <c r="FVA25" s="99"/>
      <c r="FVB25" s="99"/>
      <c r="FVC25" s="99"/>
      <c r="FVD25" s="99"/>
      <c r="FVE25" s="99"/>
      <c r="FVF25" s="99"/>
      <c r="FVG25" s="99"/>
      <c r="FVH25" s="99"/>
      <c r="FVI25" s="99"/>
      <c r="FVJ25" s="99"/>
      <c r="FVK25" s="99"/>
      <c r="FVL25" s="99"/>
      <c r="FVM25" s="99"/>
      <c r="FVN25" s="99"/>
      <c r="FVO25" s="99"/>
      <c r="FVP25" s="99"/>
      <c r="FVQ25" s="99"/>
      <c r="FVR25" s="99"/>
      <c r="FVS25" s="99"/>
      <c r="FVT25" s="99"/>
      <c r="FVU25" s="99"/>
      <c r="FVV25" s="99"/>
      <c r="FVW25" s="99"/>
      <c r="FVX25" s="99"/>
      <c r="FVY25" s="99"/>
      <c r="FVZ25" s="99"/>
      <c r="FWA25" s="99"/>
      <c r="FWB25" s="99"/>
      <c r="FWC25" s="99"/>
      <c r="FWD25" s="99"/>
      <c r="FWE25" s="99"/>
      <c r="FWF25" s="99"/>
      <c r="FWG25" s="99"/>
      <c r="FWH25" s="99"/>
      <c r="FWI25" s="99"/>
      <c r="FWJ25" s="99"/>
      <c r="FWK25" s="99"/>
      <c r="FWL25" s="99"/>
      <c r="FWM25" s="99"/>
      <c r="FWN25" s="99"/>
      <c r="FWO25" s="99"/>
      <c r="FWP25" s="99"/>
      <c r="FWQ25" s="99"/>
      <c r="FWR25" s="99"/>
      <c r="FWS25" s="99"/>
      <c r="FWT25" s="99"/>
      <c r="FWU25" s="99"/>
      <c r="FWV25" s="99"/>
      <c r="FWW25" s="99"/>
      <c r="FWX25" s="99"/>
      <c r="FWY25" s="99"/>
      <c r="FWZ25" s="99"/>
      <c r="FXA25" s="99"/>
      <c r="FXB25" s="99"/>
      <c r="FXC25" s="99"/>
      <c r="FXD25" s="99"/>
      <c r="FXE25" s="99"/>
      <c r="FXF25" s="99"/>
      <c r="FXG25" s="99"/>
      <c r="FXH25" s="99"/>
      <c r="FXI25" s="99"/>
      <c r="FXJ25" s="99"/>
      <c r="FXK25" s="99"/>
      <c r="FXL25" s="99"/>
      <c r="FXM25" s="99"/>
      <c r="FXN25" s="99"/>
      <c r="FXO25" s="99"/>
      <c r="FXP25" s="99"/>
      <c r="FXQ25" s="99"/>
      <c r="FXR25" s="99"/>
      <c r="FXS25" s="99"/>
      <c r="FXT25" s="99"/>
      <c r="FXU25" s="99"/>
      <c r="FXV25" s="99"/>
      <c r="FXW25" s="99"/>
      <c r="FXX25" s="99"/>
      <c r="FXY25" s="99"/>
      <c r="FXZ25" s="99"/>
      <c r="FYA25" s="99"/>
      <c r="FYB25" s="99"/>
      <c r="FYC25" s="99"/>
      <c r="FYD25" s="99"/>
      <c r="FYE25" s="99"/>
      <c r="FYF25" s="99"/>
      <c r="FYG25" s="99"/>
      <c r="FYH25" s="99"/>
      <c r="FYI25" s="99"/>
      <c r="FYJ25" s="99"/>
      <c r="FYK25" s="99"/>
      <c r="FYL25" s="99"/>
      <c r="FYM25" s="99"/>
      <c r="FYN25" s="99"/>
      <c r="FYO25" s="99"/>
      <c r="FYP25" s="99"/>
      <c r="FYQ25" s="99"/>
      <c r="FYR25" s="99"/>
      <c r="FYS25" s="99"/>
      <c r="FYT25" s="99"/>
      <c r="FYU25" s="99"/>
      <c r="FYV25" s="99"/>
      <c r="FYW25" s="99"/>
      <c r="FYX25" s="99"/>
      <c r="FYY25" s="99"/>
      <c r="FYZ25" s="99"/>
      <c r="FZA25" s="99"/>
      <c r="FZB25" s="99"/>
      <c r="FZC25" s="99"/>
      <c r="FZD25" s="99"/>
      <c r="FZE25" s="99"/>
      <c r="FZF25" s="99"/>
      <c r="FZG25" s="99"/>
      <c r="FZH25" s="99"/>
      <c r="FZI25" s="99"/>
      <c r="FZJ25" s="99"/>
      <c r="FZK25" s="99"/>
      <c r="FZL25" s="99"/>
      <c r="FZM25" s="99"/>
      <c r="FZN25" s="99"/>
      <c r="FZO25" s="99"/>
      <c r="FZP25" s="99"/>
      <c r="FZQ25" s="99"/>
      <c r="FZR25" s="99"/>
      <c r="FZS25" s="99"/>
      <c r="FZT25" s="99"/>
      <c r="FZU25" s="99"/>
      <c r="FZV25" s="99"/>
      <c r="FZW25" s="99"/>
      <c r="FZX25" s="99"/>
      <c r="FZY25" s="99"/>
      <c r="FZZ25" s="99"/>
      <c r="GAA25" s="99"/>
      <c r="GAB25" s="99"/>
      <c r="GAC25" s="99"/>
      <c r="GAD25" s="99"/>
      <c r="GAE25" s="99"/>
      <c r="GAF25" s="99"/>
      <c r="GAG25" s="99"/>
      <c r="GAH25" s="99"/>
      <c r="GAI25" s="99"/>
      <c r="GAJ25" s="99"/>
      <c r="GAK25" s="99"/>
      <c r="GAL25" s="99"/>
      <c r="GAM25" s="99"/>
      <c r="GAN25" s="99"/>
      <c r="GAO25" s="99"/>
      <c r="GAP25" s="99"/>
      <c r="GAQ25" s="99"/>
      <c r="GAR25" s="99"/>
      <c r="GAS25" s="99"/>
      <c r="GAT25" s="99"/>
      <c r="GAU25" s="99"/>
      <c r="GAV25" s="99"/>
      <c r="GAW25" s="99"/>
      <c r="GAX25" s="99"/>
      <c r="GAY25" s="99"/>
      <c r="GAZ25" s="99"/>
      <c r="GBA25" s="99"/>
      <c r="GBB25" s="99"/>
      <c r="GBC25" s="99"/>
      <c r="GBD25" s="99"/>
      <c r="GBE25" s="99"/>
      <c r="GBF25" s="99"/>
      <c r="GBG25" s="99"/>
      <c r="GBH25" s="99"/>
      <c r="GBI25" s="99"/>
      <c r="GBJ25" s="99"/>
      <c r="GBK25" s="99"/>
      <c r="GBL25" s="99"/>
      <c r="GBM25" s="99"/>
      <c r="GBN25" s="99"/>
      <c r="GBO25" s="99"/>
      <c r="GBP25" s="99"/>
      <c r="GBQ25" s="99"/>
      <c r="GBR25" s="99"/>
      <c r="GBS25" s="99"/>
      <c r="GBT25" s="99"/>
      <c r="GBU25" s="99"/>
      <c r="GBV25" s="99"/>
      <c r="GBW25" s="99"/>
      <c r="GBX25" s="99"/>
      <c r="GBY25" s="99"/>
      <c r="GBZ25" s="99"/>
      <c r="GCA25" s="99"/>
      <c r="GCB25" s="99"/>
      <c r="GCC25" s="99"/>
      <c r="GCD25" s="99"/>
      <c r="GCE25" s="99"/>
      <c r="GCF25" s="99"/>
      <c r="GCG25" s="99"/>
      <c r="GCH25" s="99"/>
      <c r="GCI25" s="99"/>
      <c r="GCJ25" s="99"/>
      <c r="GCK25" s="99"/>
      <c r="GCL25" s="99"/>
      <c r="GCM25" s="99"/>
      <c r="GCN25" s="99"/>
      <c r="GCO25" s="99"/>
      <c r="GCP25" s="99"/>
      <c r="GCQ25" s="99"/>
      <c r="GCR25" s="99"/>
      <c r="GCS25" s="99"/>
      <c r="GCT25" s="99"/>
      <c r="GCU25" s="99"/>
      <c r="GCV25" s="99"/>
      <c r="GCW25" s="99"/>
      <c r="GCX25" s="99"/>
      <c r="GCY25" s="99"/>
      <c r="GCZ25" s="99"/>
      <c r="GDA25" s="99"/>
      <c r="GDB25" s="99"/>
      <c r="GDC25" s="99"/>
      <c r="GDD25" s="99"/>
      <c r="GDE25" s="99"/>
      <c r="GDF25" s="99"/>
      <c r="GDG25" s="99"/>
      <c r="GDH25" s="99"/>
      <c r="GDI25" s="99"/>
      <c r="GDJ25" s="99"/>
      <c r="GDK25" s="99"/>
      <c r="GDL25" s="99"/>
      <c r="GDM25" s="99"/>
      <c r="GDN25" s="99"/>
      <c r="GDO25" s="99"/>
      <c r="GDP25" s="99"/>
      <c r="GDQ25" s="99"/>
      <c r="GDR25" s="99"/>
      <c r="GDS25" s="99"/>
      <c r="GDT25" s="99"/>
      <c r="GDU25" s="99"/>
      <c r="GDV25" s="99"/>
      <c r="GDW25" s="99"/>
      <c r="GDX25" s="99"/>
      <c r="GDY25" s="99"/>
      <c r="GDZ25" s="99"/>
      <c r="GEA25" s="99"/>
      <c r="GEB25" s="99"/>
      <c r="GEC25" s="99"/>
      <c r="GED25" s="99"/>
      <c r="GEE25" s="99"/>
      <c r="GEF25" s="99"/>
      <c r="GEG25" s="99"/>
      <c r="GEH25" s="99"/>
      <c r="GEI25" s="99"/>
      <c r="GEJ25" s="99"/>
      <c r="GEK25" s="99"/>
      <c r="GEL25" s="99"/>
      <c r="GEM25" s="99"/>
      <c r="GEN25" s="99"/>
      <c r="GEO25" s="99"/>
      <c r="GEP25" s="99"/>
      <c r="GEQ25" s="99"/>
      <c r="GER25" s="99"/>
      <c r="GES25" s="99"/>
      <c r="GET25" s="99"/>
      <c r="GEU25" s="99"/>
      <c r="GEV25" s="99"/>
      <c r="GEW25" s="99"/>
      <c r="GEX25" s="99"/>
      <c r="GEY25" s="99"/>
      <c r="GEZ25" s="99"/>
      <c r="GFA25" s="99"/>
      <c r="GFB25" s="99"/>
      <c r="GFC25" s="99"/>
      <c r="GFD25" s="99"/>
      <c r="GFE25" s="99"/>
      <c r="GFF25" s="99"/>
      <c r="GFG25" s="99"/>
      <c r="GFH25" s="99"/>
      <c r="GFI25" s="99"/>
      <c r="GFJ25" s="99"/>
      <c r="GFK25" s="99"/>
      <c r="GFL25" s="99"/>
      <c r="GFM25" s="99"/>
      <c r="GFN25" s="99"/>
      <c r="GFO25" s="99"/>
      <c r="GFP25" s="99"/>
      <c r="GFQ25" s="99"/>
      <c r="GFR25" s="99"/>
      <c r="GFS25" s="99"/>
      <c r="GFT25" s="99"/>
      <c r="GFU25" s="99"/>
      <c r="GFV25" s="99"/>
      <c r="GFW25" s="99"/>
      <c r="GFX25" s="99"/>
      <c r="GFY25" s="99"/>
      <c r="GFZ25" s="99"/>
      <c r="GGA25" s="99"/>
      <c r="GGB25" s="99"/>
      <c r="GGC25" s="99"/>
      <c r="GGD25" s="99"/>
      <c r="GGE25" s="99"/>
      <c r="GGF25" s="99"/>
      <c r="GGG25" s="99"/>
      <c r="GGH25" s="99"/>
      <c r="GGI25" s="99"/>
      <c r="GGJ25" s="99"/>
      <c r="GGK25" s="99"/>
      <c r="GGL25" s="99"/>
      <c r="GGM25" s="99"/>
      <c r="GGN25" s="99"/>
      <c r="GGO25" s="99"/>
      <c r="GGP25" s="99"/>
      <c r="GGQ25" s="99"/>
      <c r="GGR25" s="99"/>
      <c r="GGS25" s="99"/>
      <c r="GGT25" s="99"/>
      <c r="GGU25" s="99"/>
      <c r="GGV25" s="99"/>
      <c r="GGW25" s="99"/>
      <c r="GGX25" s="99"/>
      <c r="GGY25" s="99"/>
      <c r="GGZ25" s="99"/>
      <c r="GHA25" s="99"/>
      <c r="GHB25" s="99"/>
      <c r="GHC25" s="99"/>
      <c r="GHD25" s="99"/>
      <c r="GHE25" s="99"/>
      <c r="GHF25" s="99"/>
      <c r="GHG25" s="99"/>
      <c r="GHH25" s="99"/>
      <c r="GHI25" s="99"/>
      <c r="GHJ25" s="99"/>
      <c r="GHK25" s="99"/>
      <c r="GHL25" s="99"/>
      <c r="GHM25" s="99"/>
      <c r="GHN25" s="99"/>
      <c r="GHO25" s="99"/>
      <c r="GHP25" s="99"/>
      <c r="GHQ25" s="99"/>
      <c r="GHR25" s="99"/>
      <c r="GHS25" s="99"/>
      <c r="GHT25" s="99"/>
      <c r="GHU25" s="99"/>
      <c r="GHV25" s="99"/>
      <c r="GHW25" s="99"/>
      <c r="GHX25" s="99"/>
      <c r="GHY25" s="99"/>
      <c r="GHZ25" s="99"/>
      <c r="GIA25" s="99"/>
      <c r="GIB25" s="99"/>
      <c r="GIC25" s="99"/>
      <c r="GID25" s="99"/>
      <c r="GIE25" s="99"/>
      <c r="GIF25" s="99"/>
      <c r="GIG25" s="99"/>
      <c r="GIH25" s="99"/>
      <c r="GII25" s="99"/>
      <c r="GIJ25" s="99"/>
      <c r="GIK25" s="99"/>
      <c r="GIL25" s="99"/>
      <c r="GIM25" s="99"/>
      <c r="GIN25" s="99"/>
      <c r="GIO25" s="99"/>
      <c r="GIP25" s="99"/>
      <c r="GIQ25" s="99"/>
      <c r="GIR25" s="99"/>
      <c r="GIS25" s="99"/>
      <c r="GIT25" s="99"/>
      <c r="GIU25" s="99"/>
      <c r="GIV25" s="99"/>
      <c r="GIW25" s="99"/>
      <c r="GIX25" s="99"/>
      <c r="GIY25" s="99"/>
      <c r="GIZ25" s="99"/>
      <c r="GJA25" s="99"/>
      <c r="GJB25" s="99"/>
      <c r="GJC25" s="99"/>
      <c r="GJD25" s="99"/>
      <c r="GJE25" s="99"/>
      <c r="GJF25" s="99"/>
      <c r="GJG25" s="99"/>
      <c r="GJH25" s="99"/>
      <c r="GJI25" s="99"/>
      <c r="GJJ25" s="99"/>
      <c r="GJK25" s="99"/>
      <c r="GJL25" s="99"/>
      <c r="GJM25" s="99"/>
      <c r="GJN25" s="99"/>
      <c r="GJO25" s="99"/>
      <c r="GJP25" s="99"/>
      <c r="GJQ25" s="99"/>
      <c r="GJR25" s="99"/>
      <c r="GJS25" s="99"/>
      <c r="GJT25" s="99"/>
      <c r="GJU25" s="99"/>
      <c r="GJV25" s="99"/>
      <c r="GJW25" s="99"/>
      <c r="GJX25" s="99"/>
      <c r="GJY25" s="99"/>
      <c r="GJZ25" s="99"/>
      <c r="GKA25" s="99"/>
      <c r="GKB25" s="99"/>
      <c r="GKC25" s="99"/>
      <c r="GKD25" s="99"/>
      <c r="GKE25" s="99"/>
      <c r="GKF25" s="99"/>
      <c r="GKG25" s="99"/>
      <c r="GKH25" s="99"/>
      <c r="GKI25" s="99"/>
      <c r="GKJ25" s="99"/>
      <c r="GKK25" s="99"/>
      <c r="GKL25" s="99"/>
      <c r="GKM25" s="99"/>
      <c r="GKN25" s="99"/>
      <c r="GKO25" s="99"/>
      <c r="GKP25" s="99"/>
      <c r="GKQ25" s="99"/>
      <c r="GKR25" s="99"/>
      <c r="GKS25" s="99"/>
      <c r="GKT25" s="99"/>
      <c r="GKU25" s="99"/>
      <c r="GKV25" s="99"/>
      <c r="GKW25" s="99"/>
      <c r="GKX25" s="99"/>
      <c r="GKY25" s="99"/>
      <c r="GKZ25" s="99"/>
      <c r="GLA25" s="99"/>
      <c r="GLB25" s="99"/>
      <c r="GLC25" s="99"/>
      <c r="GLD25" s="99"/>
      <c r="GLE25" s="99"/>
      <c r="GLF25" s="99"/>
      <c r="GLG25" s="99"/>
      <c r="GLH25" s="99"/>
      <c r="GLI25" s="99"/>
      <c r="GLJ25" s="99"/>
      <c r="GLK25" s="99"/>
      <c r="GLL25" s="99"/>
      <c r="GLM25" s="99"/>
      <c r="GLN25" s="99"/>
      <c r="GLO25" s="99"/>
      <c r="GLP25" s="99"/>
      <c r="GLQ25" s="99"/>
      <c r="GLR25" s="99"/>
      <c r="GLS25" s="99"/>
      <c r="GLT25" s="99"/>
      <c r="GLU25" s="99"/>
      <c r="GLV25" s="99"/>
      <c r="GLW25" s="99"/>
      <c r="GLX25" s="99"/>
      <c r="GLY25" s="99"/>
      <c r="GLZ25" s="99"/>
      <c r="GMA25" s="99"/>
      <c r="GMB25" s="99"/>
      <c r="GMC25" s="99"/>
      <c r="GMD25" s="99"/>
      <c r="GME25" s="99"/>
      <c r="GMF25" s="99"/>
      <c r="GMG25" s="99"/>
      <c r="GMH25" s="99"/>
      <c r="GMI25" s="99"/>
      <c r="GMJ25" s="99"/>
      <c r="GMK25" s="99"/>
      <c r="GML25" s="99"/>
      <c r="GMM25" s="99"/>
      <c r="GMN25" s="99"/>
      <c r="GMO25" s="99"/>
      <c r="GMP25" s="99"/>
      <c r="GMQ25" s="99"/>
      <c r="GMR25" s="99"/>
      <c r="GMS25" s="99"/>
      <c r="GMT25" s="99"/>
      <c r="GMU25" s="99"/>
      <c r="GMV25" s="99"/>
      <c r="GMW25" s="99"/>
      <c r="GMX25" s="99"/>
      <c r="GMY25" s="99"/>
      <c r="GMZ25" s="99"/>
      <c r="GNA25" s="99"/>
      <c r="GNB25" s="99"/>
      <c r="GNC25" s="99"/>
      <c r="GND25" s="99"/>
      <c r="GNE25" s="99"/>
      <c r="GNF25" s="99"/>
      <c r="GNG25" s="99"/>
      <c r="GNH25" s="99"/>
      <c r="GNI25" s="99"/>
      <c r="GNJ25" s="99"/>
      <c r="GNK25" s="99"/>
      <c r="GNL25" s="99"/>
      <c r="GNM25" s="99"/>
      <c r="GNN25" s="99"/>
      <c r="GNO25" s="99"/>
      <c r="GNP25" s="99"/>
      <c r="GNQ25" s="99"/>
      <c r="GNR25" s="99"/>
      <c r="GNS25" s="99"/>
      <c r="GNT25" s="99"/>
      <c r="GNU25" s="99"/>
      <c r="GNV25" s="99"/>
      <c r="GNW25" s="99"/>
      <c r="GNX25" s="99"/>
      <c r="GNY25" s="99"/>
      <c r="GNZ25" s="99"/>
      <c r="GOA25" s="99"/>
      <c r="GOB25" s="99"/>
      <c r="GOC25" s="99"/>
      <c r="GOD25" s="99"/>
      <c r="GOE25" s="99"/>
      <c r="GOF25" s="99"/>
      <c r="GOG25" s="99"/>
      <c r="GOH25" s="99"/>
      <c r="GOI25" s="99"/>
      <c r="GOJ25" s="99"/>
      <c r="GOK25" s="99"/>
      <c r="GOL25" s="99"/>
      <c r="GOM25" s="99"/>
      <c r="GON25" s="99"/>
      <c r="GOO25" s="99"/>
      <c r="GOP25" s="99"/>
      <c r="GOQ25" s="99"/>
      <c r="GOR25" s="99"/>
      <c r="GOS25" s="99"/>
      <c r="GOT25" s="99"/>
      <c r="GOU25" s="99"/>
      <c r="GOV25" s="99"/>
      <c r="GOW25" s="99"/>
      <c r="GOX25" s="99"/>
      <c r="GOY25" s="99"/>
      <c r="GOZ25" s="99"/>
      <c r="GPA25" s="99"/>
      <c r="GPB25" s="99"/>
      <c r="GPC25" s="99"/>
      <c r="GPD25" s="99"/>
      <c r="GPE25" s="99"/>
      <c r="GPF25" s="99"/>
      <c r="GPG25" s="99"/>
      <c r="GPH25" s="99"/>
      <c r="GPI25" s="99"/>
      <c r="GPJ25" s="99"/>
      <c r="GPK25" s="99"/>
      <c r="GPL25" s="99"/>
      <c r="GPM25" s="99"/>
      <c r="GPN25" s="99"/>
      <c r="GPO25" s="99"/>
      <c r="GPP25" s="99"/>
      <c r="GPQ25" s="99"/>
      <c r="GPR25" s="99"/>
      <c r="GPS25" s="99"/>
      <c r="GPT25" s="99"/>
      <c r="GPU25" s="99"/>
      <c r="GPV25" s="99"/>
      <c r="GPW25" s="99"/>
      <c r="GPX25" s="99"/>
      <c r="GPY25" s="99"/>
      <c r="GPZ25" s="99"/>
      <c r="GQA25" s="99"/>
      <c r="GQB25" s="99"/>
      <c r="GQC25" s="99"/>
      <c r="GQD25" s="99"/>
      <c r="GQE25" s="99"/>
      <c r="GQF25" s="99"/>
      <c r="GQG25" s="99"/>
      <c r="GQH25" s="99"/>
      <c r="GQI25" s="99"/>
      <c r="GQJ25" s="99"/>
      <c r="GQK25" s="99"/>
      <c r="GQL25" s="99"/>
      <c r="GQM25" s="99"/>
      <c r="GQN25" s="99"/>
      <c r="GQO25" s="99"/>
      <c r="GQP25" s="99"/>
      <c r="GQQ25" s="99"/>
      <c r="GQR25" s="99"/>
      <c r="GQS25" s="99"/>
      <c r="GQT25" s="99"/>
      <c r="GQU25" s="99"/>
      <c r="GQV25" s="99"/>
      <c r="GQW25" s="99"/>
      <c r="GQX25" s="99"/>
      <c r="GQY25" s="99"/>
      <c r="GQZ25" s="99"/>
      <c r="GRA25" s="99"/>
      <c r="GRB25" s="99"/>
      <c r="GRC25" s="99"/>
      <c r="GRD25" s="99"/>
      <c r="GRE25" s="99"/>
      <c r="GRF25" s="99"/>
      <c r="GRG25" s="99"/>
      <c r="GRH25" s="99"/>
      <c r="GRI25" s="99"/>
      <c r="GRJ25" s="99"/>
      <c r="GRK25" s="99"/>
      <c r="GRL25" s="99"/>
      <c r="GRM25" s="99"/>
      <c r="GRN25" s="99"/>
      <c r="GRO25" s="99"/>
      <c r="GRP25" s="99"/>
      <c r="GRQ25" s="99"/>
      <c r="GRR25" s="99"/>
      <c r="GRS25" s="99"/>
      <c r="GRT25" s="99"/>
      <c r="GRU25" s="99"/>
      <c r="GRV25" s="99"/>
      <c r="GRW25" s="99"/>
      <c r="GRX25" s="99"/>
      <c r="GRY25" s="99"/>
      <c r="GRZ25" s="99"/>
      <c r="GSA25" s="99"/>
      <c r="GSB25" s="99"/>
      <c r="GSC25" s="99"/>
      <c r="GSD25" s="99"/>
      <c r="GSE25" s="99"/>
      <c r="GSF25" s="99"/>
      <c r="GSG25" s="99"/>
      <c r="GSH25" s="99"/>
      <c r="GSI25" s="99"/>
      <c r="GSJ25" s="99"/>
      <c r="GSK25" s="99"/>
      <c r="GSL25" s="99"/>
      <c r="GSM25" s="99"/>
      <c r="GSN25" s="99"/>
      <c r="GSO25" s="99"/>
      <c r="GSP25" s="99"/>
      <c r="GSQ25" s="99"/>
      <c r="GSR25" s="99"/>
      <c r="GSS25" s="99"/>
      <c r="GST25" s="99"/>
      <c r="GSU25" s="99"/>
      <c r="GSV25" s="99"/>
      <c r="GSW25" s="99"/>
      <c r="GSX25" s="99"/>
      <c r="GSY25" s="99"/>
      <c r="GSZ25" s="99"/>
      <c r="GTA25" s="99"/>
      <c r="GTB25" s="99"/>
      <c r="GTC25" s="99"/>
      <c r="GTD25" s="99"/>
      <c r="GTE25" s="99"/>
      <c r="GTF25" s="99"/>
      <c r="GTG25" s="99"/>
      <c r="GTH25" s="99"/>
      <c r="GTI25" s="99"/>
      <c r="GTJ25" s="99"/>
      <c r="GTK25" s="99"/>
      <c r="GTL25" s="99"/>
      <c r="GTM25" s="99"/>
      <c r="GTN25" s="99"/>
      <c r="GTO25" s="99"/>
      <c r="GTP25" s="99"/>
      <c r="GTQ25" s="99"/>
      <c r="GTR25" s="99"/>
      <c r="GTS25" s="99"/>
      <c r="GTT25" s="99"/>
      <c r="GTU25" s="99"/>
      <c r="GTV25" s="99"/>
      <c r="GTW25" s="99"/>
      <c r="GTX25" s="99"/>
      <c r="GTY25" s="99"/>
      <c r="GTZ25" s="99"/>
      <c r="GUA25" s="99"/>
      <c r="GUB25" s="99"/>
      <c r="GUC25" s="99"/>
      <c r="GUD25" s="99"/>
      <c r="GUE25" s="99"/>
      <c r="GUF25" s="99"/>
      <c r="GUG25" s="99"/>
      <c r="GUH25" s="99"/>
      <c r="GUI25" s="99"/>
      <c r="GUJ25" s="99"/>
      <c r="GUK25" s="99"/>
      <c r="GUL25" s="99"/>
      <c r="GUM25" s="99"/>
      <c r="GUN25" s="99"/>
      <c r="GUO25" s="99"/>
      <c r="GUP25" s="99"/>
      <c r="GUQ25" s="99"/>
      <c r="GUR25" s="99"/>
      <c r="GUS25" s="99"/>
      <c r="GUT25" s="99"/>
      <c r="GUU25" s="99"/>
      <c r="GUV25" s="99"/>
      <c r="GUW25" s="99"/>
      <c r="GUX25" s="99"/>
      <c r="GUY25" s="99"/>
      <c r="GUZ25" s="99"/>
      <c r="GVA25" s="99"/>
      <c r="GVB25" s="99"/>
      <c r="GVC25" s="99"/>
      <c r="GVD25" s="99"/>
      <c r="GVE25" s="99"/>
      <c r="GVF25" s="99"/>
      <c r="GVG25" s="99"/>
      <c r="GVH25" s="99"/>
      <c r="GVI25" s="99"/>
      <c r="GVJ25" s="99"/>
      <c r="GVK25" s="99"/>
      <c r="GVL25" s="99"/>
      <c r="GVM25" s="99"/>
      <c r="GVN25" s="99"/>
      <c r="GVO25" s="99"/>
      <c r="GVP25" s="99"/>
      <c r="GVQ25" s="99"/>
      <c r="GVR25" s="99"/>
      <c r="GVS25" s="99"/>
      <c r="GVT25" s="99"/>
      <c r="GVU25" s="99"/>
      <c r="GVV25" s="99"/>
      <c r="GVW25" s="99"/>
      <c r="GVX25" s="99"/>
      <c r="GVY25" s="99"/>
      <c r="GVZ25" s="99"/>
      <c r="GWA25" s="99"/>
      <c r="GWB25" s="99"/>
      <c r="GWC25" s="99"/>
      <c r="GWD25" s="99"/>
      <c r="GWE25" s="99"/>
      <c r="GWF25" s="99"/>
      <c r="GWG25" s="99"/>
      <c r="GWH25" s="99"/>
      <c r="GWI25" s="99"/>
      <c r="GWJ25" s="99"/>
      <c r="GWK25" s="99"/>
      <c r="GWL25" s="99"/>
      <c r="GWM25" s="99"/>
      <c r="GWN25" s="99"/>
      <c r="GWO25" s="99"/>
      <c r="GWP25" s="99"/>
      <c r="GWQ25" s="99"/>
      <c r="GWR25" s="99"/>
      <c r="GWS25" s="99"/>
      <c r="GWT25" s="99"/>
      <c r="GWU25" s="99"/>
      <c r="GWV25" s="99"/>
      <c r="GWW25" s="99"/>
      <c r="GWX25" s="99"/>
      <c r="GWY25" s="99"/>
      <c r="GWZ25" s="99"/>
      <c r="GXA25" s="99"/>
      <c r="GXB25" s="99"/>
      <c r="GXC25" s="99"/>
      <c r="GXD25" s="99"/>
      <c r="GXE25" s="99"/>
      <c r="GXF25" s="99"/>
      <c r="GXG25" s="99"/>
      <c r="GXH25" s="99"/>
      <c r="GXI25" s="99"/>
      <c r="GXJ25" s="99"/>
      <c r="GXK25" s="99"/>
      <c r="GXL25" s="99"/>
      <c r="GXM25" s="99"/>
      <c r="GXN25" s="99"/>
      <c r="GXO25" s="99"/>
      <c r="GXP25" s="99"/>
      <c r="GXQ25" s="99"/>
      <c r="GXR25" s="99"/>
      <c r="GXS25" s="99"/>
      <c r="GXT25" s="99"/>
      <c r="GXU25" s="99"/>
      <c r="GXV25" s="99"/>
      <c r="GXW25" s="99"/>
      <c r="GXX25" s="99"/>
      <c r="GXY25" s="99"/>
      <c r="GXZ25" s="99"/>
      <c r="GYA25" s="99"/>
      <c r="GYB25" s="99"/>
      <c r="GYC25" s="99"/>
      <c r="GYD25" s="99"/>
      <c r="GYE25" s="99"/>
      <c r="GYF25" s="99"/>
      <c r="GYG25" s="99"/>
      <c r="GYH25" s="99"/>
      <c r="GYI25" s="99"/>
      <c r="GYJ25" s="99"/>
      <c r="GYK25" s="99"/>
      <c r="GYL25" s="99"/>
      <c r="GYM25" s="99"/>
      <c r="GYN25" s="99"/>
      <c r="GYO25" s="99"/>
      <c r="GYP25" s="99"/>
      <c r="GYQ25" s="99"/>
      <c r="GYR25" s="99"/>
      <c r="GYS25" s="99"/>
      <c r="GYT25" s="99"/>
      <c r="GYU25" s="99"/>
      <c r="GYV25" s="99"/>
      <c r="GYW25" s="99"/>
      <c r="GYX25" s="99"/>
      <c r="GYY25" s="99"/>
      <c r="GYZ25" s="99"/>
      <c r="GZA25" s="99"/>
      <c r="GZB25" s="99"/>
      <c r="GZC25" s="99"/>
      <c r="GZD25" s="99"/>
      <c r="GZE25" s="99"/>
      <c r="GZF25" s="99"/>
      <c r="GZG25" s="99"/>
      <c r="GZH25" s="99"/>
      <c r="GZI25" s="99"/>
      <c r="GZJ25" s="99"/>
      <c r="GZK25" s="99"/>
      <c r="GZL25" s="99"/>
      <c r="GZM25" s="99"/>
      <c r="GZN25" s="99"/>
      <c r="GZO25" s="99"/>
      <c r="GZP25" s="99"/>
      <c r="GZQ25" s="99"/>
      <c r="GZR25" s="99"/>
      <c r="GZS25" s="99"/>
      <c r="GZT25" s="99"/>
      <c r="GZU25" s="99"/>
      <c r="GZV25" s="99"/>
      <c r="GZW25" s="99"/>
      <c r="GZX25" s="99"/>
      <c r="GZY25" s="99"/>
      <c r="GZZ25" s="99"/>
      <c r="HAA25" s="99"/>
      <c r="HAB25" s="99"/>
      <c r="HAC25" s="99"/>
      <c r="HAD25" s="99"/>
      <c r="HAE25" s="99"/>
      <c r="HAF25" s="99"/>
      <c r="HAG25" s="99"/>
      <c r="HAH25" s="99"/>
      <c r="HAI25" s="99"/>
      <c r="HAJ25" s="99"/>
      <c r="HAK25" s="99"/>
      <c r="HAL25" s="99"/>
      <c r="HAM25" s="99"/>
      <c r="HAN25" s="99"/>
      <c r="HAO25" s="99"/>
      <c r="HAP25" s="99"/>
      <c r="HAQ25" s="99"/>
      <c r="HAR25" s="99"/>
      <c r="HAS25" s="99"/>
      <c r="HAT25" s="99"/>
      <c r="HAU25" s="99"/>
      <c r="HAV25" s="99"/>
      <c r="HAW25" s="99"/>
      <c r="HAX25" s="99"/>
      <c r="HAY25" s="99"/>
      <c r="HAZ25" s="99"/>
      <c r="HBA25" s="99"/>
      <c r="HBB25" s="99"/>
      <c r="HBC25" s="99"/>
      <c r="HBD25" s="99"/>
      <c r="HBE25" s="99"/>
      <c r="HBF25" s="99"/>
      <c r="HBG25" s="99"/>
      <c r="HBH25" s="99"/>
      <c r="HBI25" s="99"/>
      <c r="HBJ25" s="99"/>
      <c r="HBK25" s="99"/>
      <c r="HBL25" s="99"/>
      <c r="HBM25" s="99"/>
      <c r="HBN25" s="99"/>
      <c r="HBO25" s="99"/>
      <c r="HBP25" s="99"/>
      <c r="HBQ25" s="99"/>
      <c r="HBR25" s="99"/>
      <c r="HBS25" s="99"/>
      <c r="HBT25" s="99"/>
      <c r="HBU25" s="99"/>
      <c r="HBV25" s="99"/>
      <c r="HBW25" s="99"/>
      <c r="HBX25" s="99"/>
      <c r="HBY25" s="99"/>
      <c r="HBZ25" s="99"/>
      <c r="HCA25" s="99"/>
      <c r="HCB25" s="99"/>
      <c r="HCC25" s="99"/>
      <c r="HCD25" s="99"/>
      <c r="HCE25" s="99"/>
      <c r="HCF25" s="99"/>
      <c r="HCG25" s="99"/>
      <c r="HCH25" s="99"/>
      <c r="HCI25" s="99"/>
      <c r="HCJ25" s="99"/>
      <c r="HCK25" s="99"/>
      <c r="HCL25" s="99"/>
      <c r="HCM25" s="99"/>
      <c r="HCN25" s="99"/>
      <c r="HCO25" s="99"/>
      <c r="HCP25" s="99"/>
      <c r="HCQ25" s="99"/>
      <c r="HCR25" s="99"/>
      <c r="HCS25" s="99"/>
      <c r="HCT25" s="99"/>
      <c r="HCU25" s="99"/>
      <c r="HCV25" s="99"/>
      <c r="HCW25" s="99"/>
      <c r="HCX25" s="99"/>
      <c r="HCY25" s="99"/>
      <c r="HCZ25" s="99"/>
      <c r="HDA25" s="99"/>
      <c r="HDB25" s="99"/>
      <c r="HDC25" s="99"/>
      <c r="HDD25" s="99"/>
      <c r="HDE25" s="99"/>
      <c r="HDF25" s="99"/>
      <c r="HDG25" s="99"/>
      <c r="HDH25" s="99"/>
      <c r="HDI25" s="99"/>
      <c r="HDJ25" s="99"/>
      <c r="HDK25" s="99"/>
      <c r="HDL25" s="99"/>
      <c r="HDM25" s="99"/>
      <c r="HDN25" s="99"/>
      <c r="HDO25" s="99"/>
      <c r="HDP25" s="99"/>
      <c r="HDQ25" s="99"/>
      <c r="HDR25" s="99"/>
      <c r="HDS25" s="99"/>
      <c r="HDT25" s="99"/>
      <c r="HDU25" s="99"/>
      <c r="HDV25" s="99"/>
      <c r="HDW25" s="99"/>
      <c r="HDX25" s="99"/>
      <c r="HDY25" s="99"/>
      <c r="HDZ25" s="99"/>
      <c r="HEA25" s="99"/>
      <c r="HEB25" s="99"/>
      <c r="HEC25" s="99"/>
      <c r="HED25" s="99"/>
      <c r="HEE25" s="99"/>
      <c r="HEF25" s="99"/>
      <c r="HEG25" s="99"/>
      <c r="HEH25" s="99"/>
      <c r="HEI25" s="99"/>
      <c r="HEJ25" s="99"/>
      <c r="HEK25" s="99"/>
      <c r="HEL25" s="99"/>
      <c r="HEM25" s="99"/>
      <c r="HEN25" s="99"/>
      <c r="HEO25" s="99"/>
      <c r="HEP25" s="99"/>
      <c r="HEQ25" s="99"/>
      <c r="HER25" s="99"/>
      <c r="HES25" s="99"/>
      <c r="HET25" s="99"/>
      <c r="HEU25" s="99"/>
      <c r="HEV25" s="99"/>
      <c r="HEW25" s="99"/>
      <c r="HEX25" s="99"/>
      <c r="HEY25" s="99"/>
      <c r="HEZ25" s="99"/>
      <c r="HFA25" s="99"/>
      <c r="HFB25" s="99"/>
      <c r="HFC25" s="99"/>
      <c r="HFD25" s="99"/>
      <c r="HFE25" s="99"/>
      <c r="HFF25" s="99"/>
      <c r="HFG25" s="99"/>
      <c r="HFH25" s="99"/>
      <c r="HFI25" s="99"/>
      <c r="HFJ25" s="99"/>
      <c r="HFK25" s="99"/>
      <c r="HFL25" s="99"/>
      <c r="HFM25" s="99"/>
      <c r="HFN25" s="99"/>
      <c r="HFO25" s="99"/>
      <c r="HFP25" s="99"/>
      <c r="HFQ25" s="99"/>
      <c r="HFR25" s="99"/>
      <c r="HFS25" s="99"/>
      <c r="HFT25" s="99"/>
      <c r="HFU25" s="99"/>
      <c r="HFV25" s="99"/>
      <c r="HFW25" s="99"/>
      <c r="HFX25" s="99"/>
      <c r="HFY25" s="99"/>
      <c r="HFZ25" s="99"/>
      <c r="HGA25" s="99"/>
      <c r="HGB25" s="99"/>
      <c r="HGC25" s="99"/>
      <c r="HGD25" s="99"/>
      <c r="HGE25" s="99"/>
      <c r="HGF25" s="99"/>
      <c r="HGG25" s="99"/>
      <c r="HGH25" s="99"/>
      <c r="HGI25" s="99"/>
      <c r="HGJ25" s="99"/>
      <c r="HGK25" s="99"/>
      <c r="HGL25" s="99"/>
      <c r="HGM25" s="99"/>
      <c r="HGN25" s="99"/>
      <c r="HGO25" s="99"/>
      <c r="HGP25" s="99"/>
      <c r="HGQ25" s="99"/>
      <c r="HGR25" s="99"/>
      <c r="HGS25" s="99"/>
      <c r="HGT25" s="99"/>
      <c r="HGU25" s="99"/>
      <c r="HGV25" s="99"/>
      <c r="HGW25" s="99"/>
      <c r="HGX25" s="99"/>
      <c r="HGY25" s="99"/>
      <c r="HGZ25" s="99"/>
      <c r="HHA25" s="99"/>
      <c r="HHB25" s="99"/>
      <c r="HHC25" s="99"/>
      <c r="HHD25" s="99"/>
      <c r="HHE25" s="99"/>
      <c r="HHF25" s="99"/>
      <c r="HHG25" s="99"/>
      <c r="HHH25" s="99"/>
      <c r="HHI25" s="99"/>
      <c r="HHJ25" s="99"/>
      <c r="HHK25" s="99"/>
      <c r="HHL25" s="99"/>
      <c r="HHM25" s="99"/>
      <c r="HHN25" s="99"/>
      <c r="HHO25" s="99"/>
      <c r="HHP25" s="99"/>
      <c r="HHQ25" s="99"/>
      <c r="HHR25" s="99"/>
      <c r="HHS25" s="99"/>
      <c r="HHT25" s="99"/>
      <c r="HHU25" s="99"/>
      <c r="HHV25" s="99"/>
      <c r="HHW25" s="99"/>
      <c r="HHX25" s="99"/>
      <c r="HHY25" s="99"/>
      <c r="HHZ25" s="99"/>
      <c r="HIA25" s="99"/>
      <c r="HIB25" s="99"/>
      <c r="HIC25" s="99"/>
      <c r="HID25" s="99"/>
      <c r="HIE25" s="99"/>
      <c r="HIF25" s="99"/>
      <c r="HIG25" s="99"/>
      <c r="HIH25" s="99"/>
      <c r="HII25" s="99"/>
      <c r="HIJ25" s="99"/>
      <c r="HIK25" s="99"/>
      <c r="HIL25" s="99"/>
      <c r="HIM25" s="99"/>
      <c r="HIN25" s="99"/>
      <c r="HIO25" s="99"/>
      <c r="HIP25" s="99"/>
      <c r="HIQ25" s="99"/>
      <c r="HIR25" s="99"/>
      <c r="HIS25" s="99"/>
      <c r="HIT25" s="99"/>
      <c r="HIU25" s="99"/>
      <c r="HIV25" s="99"/>
      <c r="HIW25" s="99"/>
      <c r="HIX25" s="99"/>
      <c r="HIY25" s="99"/>
      <c r="HIZ25" s="99"/>
      <c r="HJA25" s="99"/>
      <c r="HJB25" s="99"/>
      <c r="HJC25" s="99"/>
      <c r="HJD25" s="99"/>
      <c r="HJE25" s="99"/>
      <c r="HJF25" s="99"/>
      <c r="HJG25" s="99"/>
      <c r="HJH25" s="99"/>
      <c r="HJI25" s="99"/>
      <c r="HJJ25" s="99"/>
      <c r="HJK25" s="99"/>
      <c r="HJL25" s="99"/>
      <c r="HJM25" s="99"/>
      <c r="HJN25" s="99"/>
      <c r="HJO25" s="99"/>
      <c r="HJP25" s="99"/>
      <c r="HJQ25" s="99"/>
      <c r="HJR25" s="99"/>
      <c r="HJS25" s="99"/>
      <c r="HJT25" s="99"/>
      <c r="HJU25" s="99"/>
      <c r="HJV25" s="99"/>
      <c r="HJW25" s="99"/>
      <c r="HJX25" s="99"/>
      <c r="HJY25" s="99"/>
      <c r="HJZ25" s="99"/>
      <c r="HKA25" s="99"/>
      <c r="HKB25" s="99"/>
      <c r="HKC25" s="99"/>
      <c r="HKD25" s="99"/>
      <c r="HKE25" s="99"/>
      <c r="HKF25" s="99"/>
      <c r="HKG25" s="99"/>
      <c r="HKH25" s="99"/>
      <c r="HKI25" s="99"/>
      <c r="HKJ25" s="99"/>
      <c r="HKK25" s="99"/>
      <c r="HKL25" s="99"/>
      <c r="HKM25" s="99"/>
      <c r="HKN25" s="99"/>
      <c r="HKO25" s="99"/>
      <c r="HKP25" s="99"/>
      <c r="HKQ25" s="99"/>
      <c r="HKR25" s="99"/>
      <c r="HKS25" s="99"/>
      <c r="HKT25" s="99"/>
      <c r="HKU25" s="99"/>
      <c r="HKV25" s="99"/>
      <c r="HKW25" s="99"/>
      <c r="HKX25" s="99"/>
      <c r="HKY25" s="99"/>
      <c r="HKZ25" s="99"/>
      <c r="HLA25" s="99"/>
      <c r="HLB25" s="99"/>
      <c r="HLC25" s="99"/>
      <c r="HLD25" s="99"/>
      <c r="HLE25" s="99"/>
      <c r="HLF25" s="99"/>
      <c r="HLG25" s="99"/>
      <c r="HLH25" s="99"/>
      <c r="HLI25" s="99"/>
      <c r="HLJ25" s="99"/>
      <c r="HLK25" s="99"/>
      <c r="HLL25" s="99"/>
      <c r="HLM25" s="99"/>
      <c r="HLN25" s="99"/>
      <c r="HLO25" s="99"/>
      <c r="HLP25" s="99"/>
      <c r="HLQ25" s="99"/>
      <c r="HLR25" s="99"/>
      <c r="HLS25" s="99"/>
      <c r="HLT25" s="99"/>
      <c r="HLU25" s="99"/>
      <c r="HLV25" s="99"/>
      <c r="HLW25" s="99"/>
      <c r="HLX25" s="99"/>
      <c r="HLY25" s="99"/>
      <c r="HLZ25" s="99"/>
      <c r="HMA25" s="99"/>
      <c r="HMB25" s="99"/>
      <c r="HMC25" s="99"/>
      <c r="HMD25" s="99"/>
      <c r="HME25" s="99"/>
      <c r="HMF25" s="99"/>
      <c r="HMG25" s="99"/>
      <c r="HMH25" s="99"/>
      <c r="HMI25" s="99"/>
      <c r="HMJ25" s="99"/>
      <c r="HMK25" s="99"/>
      <c r="HML25" s="99"/>
      <c r="HMM25" s="99"/>
      <c r="HMN25" s="99"/>
      <c r="HMO25" s="99"/>
      <c r="HMP25" s="99"/>
      <c r="HMQ25" s="99"/>
      <c r="HMR25" s="99"/>
      <c r="HMS25" s="99"/>
      <c r="HMT25" s="99"/>
      <c r="HMU25" s="99"/>
      <c r="HMV25" s="99"/>
      <c r="HMW25" s="99"/>
      <c r="HMX25" s="99"/>
      <c r="HMY25" s="99"/>
      <c r="HMZ25" s="99"/>
      <c r="HNA25" s="99"/>
      <c r="HNB25" s="99"/>
      <c r="HNC25" s="99"/>
      <c r="HND25" s="99"/>
      <c r="HNE25" s="99"/>
      <c r="HNF25" s="99"/>
      <c r="HNG25" s="99"/>
      <c r="HNH25" s="99"/>
      <c r="HNI25" s="99"/>
      <c r="HNJ25" s="99"/>
      <c r="HNK25" s="99"/>
      <c r="HNL25" s="99"/>
      <c r="HNM25" s="99"/>
      <c r="HNN25" s="99"/>
      <c r="HNO25" s="99"/>
      <c r="HNP25" s="99"/>
      <c r="HNQ25" s="99"/>
      <c r="HNR25" s="99"/>
      <c r="HNS25" s="99"/>
      <c r="HNT25" s="99"/>
      <c r="HNU25" s="99"/>
      <c r="HNV25" s="99"/>
      <c r="HNW25" s="99"/>
      <c r="HNX25" s="99"/>
      <c r="HNY25" s="99"/>
      <c r="HNZ25" s="99"/>
      <c r="HOA25" s="99"/>
      <c r="HOB25" s="99"/>
      <c r="HOC25" s="99"/>
      <c r="HOD25" s="99"/>
      <c r="HOE25" s="99"/>
      <c r="HOF25" s="99"/>
      <c r="HOG25" s="99"/>
      <c r="HOH25" s="99"/>
      <c r="HOI25" s="99"/>
      <c r="HOJ25" s="99"/>
      <c r="HOK25" s="99"/>
      <c r="HOL25" s="99"/>
      <c r="HOM25" s="99"/>
      <c r="HON25" s="99"/>
      <c r="HOO25" s="99"/>
      <c r="HOP25" s="99"/>
      <c r="HOQ25" s="99"/>
      <c r="HOR25" s="99"/>
      <c r="HOS25" s="99"/>
      <c r="HOT25" s="99"/>
      <c r="HOU25" s="99"/>
      <c r="HOV25" s="99"/>
      <c r="HOW25" s="99"/>
      <c r="HOX25" s="99"/>
      <c r="HOY25" s="99"/>
      <c r="HOZ25" s="99"/>
      <c r="HPA25" s="99"/>
      <c r="HPB25" s="99"/>
      <c r="HPC25" s="99"/>
      <c r="HPD25" s="99"/>
      <c r="HPE25" s="99"/>
      <c r="HPF25" s="99"/>
      <c r="HPG25" s="99"/>
      <c r="HPH25" s="99"/>
      <c r="HPI25" s="99"/>
      <c r="HPJ25" s="99"/>
      <c r="HPK25" s="99"/>
      <c r="HPL25" s="99"/>
      <c r="HPM25" s="99"/>
      <c r="HPN25" s="99"/>
      <c r="HPO25" s="99"/>
      <c r="HPP25" s="99"/>
      <c r="HPQ25" s="99"/>
      <c r="HPR25" s="99"/>
      <c r="HPS25" s="99"/>
      <c r="HPT25" s="99"/>
      <c r="HPU25" s="99"/>
      <c r="HPV25" s="99"/>
      <c r="HPW25" s="99"/>
      <c r="HPX25" s="99"/>
      <c r="HPY25" s="99"/>
      <c r="HPZ25" s="99"/>
      <c r="HQA25" s="99"/>
      <c r="HQB25" s="99"/>
      <c r="HQC25" s="99"/>
      <c r="HQD25" s="99"/>
      <c r="HQE25" s="99"/>
      <c r="HQF25" s="99"/>
      <c r="HQG25" s="99"/>
      <c r="HQH25" s="99"/>
      <c r="HQI25" s="99"/>
      <c r="HQJ25" s="99"/>
      <c r="HQK25" s="99"/>
      <c r="HQL25" s="99"/>
      <c r="HQM25" s="99"/>
      <c r="HQN25" s="99"/>
      <c r="HQO25" s="99"/>
      <c r="HQP25" s="99"/>
      <c r="HQQ25" s="99"/>
      <c r="HQR25" s="99"/>
      <c r="HQS25" s="99"/>
      <c r="HQT25" s="99"/>
      <c r="HQU25" s="99"/>
      <c r="HQV25" s="99"/>
      <c r="HQW25" s="99"/>
      <c r="HQX25" s="99"/>
      <c r="HQY25" s="99"/>
      <c r="HQZ25" s="99"/>
      <c r="HRA25" s="99"/>
      <c r="HRB25" s="99"/>
      <c r="HRC25" s="99"/>
      <c r="HRD25" s="99"/>
      <c r="HRE25" s="99"/>
      <c r="HRF25" s="99"/>
      <c r="HRG25" s="99"/>
      <c r="HRH25" s="99"/>
      <c r="HRI25" s="99"/>
      <c r="HRJ25" s="99"/>
      <c r="HRK25" s="99"/>
      <c r="HRL25" s="99"/>
      <c r="HRM25" s="99"/>
      <c r="HRN25" s="99"/>
      <c r="HRO25" s="99"/>
      <c r="HRP25" s="99"/>
      <c r="HRQ25" s="99"/>
      <c r="HRR25" s="99"/>
      <c r="HRS25" s="99"/>
      <c r="HRT25" s="99"/>
      <c r="HRU25" s="99"/>
      <c r="HRV25" s="99"/>
      <c r="HRW25" s="99"/>
      <c r="HRX25" s="99"/>
      <c r="HRY25" s="99"/>
      <c r="HRZ25" s="99"/>
      <c r="HSA25" s="99"/>
      <c r="HSB25" s="99"/>
      <c r="HSC25" s="99"/>
      <c r="HSD25" s="99"/>
      <c r="HSE25" s="99"/>
      <c r="HSF25" s="99"/>
      <c r="HSG25" s="99"/>
      <c r="HSH25" s="99"/>
      <c r="HSI25" s="99"/>
      <c r="HSJ25" s="99"/>
      <c r="HSK25" s="99"/>
      <c r="HSL25" s="99"/>
      <c r="HSM25" s="99"/>
      <c r="HSN25" s="99"/>
      <c r="HSO25" s="99"/>
      <c r="HSP25" s="99"/>
      <c r="HSQ25" s="99"/>
      <c r="HSR25" s="99"/>
      <c r="HSS25" s="99"/>
      <c r="HST25" s="99"/>
      <c r="HSU25" s="99"/>
      <c r="HSV25" s="99"/>
      <c r="HSW25" s="99"/>
      <c r="HSX25" s="99"/>
      <c r="HSY25" s="99"/>
      <c r="HSZ25" s="99"/>
      <c r="HTA25" s="99"/>
      <c r="HTB25" s="99"/>
      <c r="HTC25" s="99"/>
      <c r="HTD25" s="99"/>
      <c r="HTE25" s="99"/>
      <c r="HTF25" s="99"/>
      <c r="HTG25" s="99"/>
      <c r="HTH25" s="99"/>
      <c r="HTI25" s="99"/>
      <c r="HTJ25" s="99"/>
      <c r="HTK25" s="99"/>
      <c r="HTL25" s="99"/>
      <c r="HTM25" s="99"/>
      <c r="HTN25" s="99"/>
      <c r="HTO25" s="99"/>
      <c r="HTP25" s="99"/>
      <c r="HTQ25" s="99"/>
      <c r="HTR25" s="99"/>
      <c r="HTS25" s="99"/>
      <c r="HTT25" s="99"/>
      <c r="HTU25" s="99"/>
      <c r="HTV25" s="99"/>
      <c r="HTW25" s="99"/>
      <c r="HTX25" s="99"/>
      <c r="HTY25" s="99"/>
      <c r="HTZ25" s="99"/>
      <c r="HUA25" s="99"/>
      <c r="HUB25" s="99"/>
      <c r="HUC25" s="99"/>
      <c r="HUD25" s="99"/>
      <c r="HUE25" s="99"/>
      <c r="HUF25" s="99"/>
      <c r="HUG25" s="99"/>
      <c r="HUH25" s="99"/>
      <c r="HUI25" s="99"/>
      <c r="HUJ25" s="99"/>
      <c r="HUK25" s="99"/>
      <c r="HUL25" s="99"/>
      <c r="HUM25" s="99"/>
      <c r="HUN25" s="99"/>
      <c r="HUO25" s="99"/>
      <c r="HUP25" s="99"/>
      <c r="HUQ25" s="99"/>
      <c r="HUR25" s="99"/>
      <c r="HUS25" s="99"/>
      <c r="HUT25" s="99"/>
      <c r="HUU25" s="99"/>
      <c r="HUV25" s="99"/>
      <c r="HUW25" s="99"/>
      <c r="HUX25" s="99"/>
      <c r="HUY25" s="99"/>
      <c r="HUZ25" s="99"/>
      <c r="HVA25" s="99"/>
      <c r="HVB25" s="99"/>
      <c r="HVC25" s="99"/>
      <c r="HVD25" s="99"/>
      <c r="HVE25" s="99"/>
      <c r="HVF25" s="99"/>
      <c r="HVG25" s="99"/>
      <c r="HVH25" s="99"/>
      <c r="HVI25" s="99"/>
      <c r="HVJ25" s="99"/>
      <c r="HVK25" s="99"/>
      <c r="HVL25" s="99"/>
      <c r="HVM25" s="99"/>
      <c r="HVN25" s="99"/>
      <c r="HVO25" s="99"/>
      <c r="HVP25" s="99"/>
      <c r="HVQ25" s="99"/>
      <c r="HVR25" s="99"/>
      <c r="HVS25" s="99"/>
      <c r="HVT25" s="99"/>
      <c r="HVU25" s="99"/>
      <c r="HVV25" s="99"/>
      <c r="HVW25" s="99"/>
      <c r="HVX25" s="99"/>
      <c r="HVY25" s="99"/>
      <c r="HVZ25" s="99"/>
      <c r="HWA25" s="99"/>
      <c r="HWB25" s="99"/>
      <c r="HWC25" s="99"/>
      <c r="HWD25" s="99"/>
      <c r="HWE25" s="99"/>
      <c r="HWF25" s="99"/>
      <c r="HWG25" s="99"/>
      <c r="HWH25" s="99"/>
      <c r="HWI25" s="99"/>
      <c r="HWJ25" s="99"/>
      <c r="HWK25" s="99"/>
      <c r="HWL25" s="99"/>
      <c r="HWM25" s="99"/>
      <c r="HWN25" s="99"/>
      <c r="HWO25" s="99"/>
      <c r="HWP25" s="99"/>
      <c r="HWQ25" s="99"/>
      <c r="HWR25" s="99"/>
      <c r="HWS25" s="99"/>
      <c r="HWT25" s="99"/>
      <c r="HWU25" s="99"/>
      <c r="HWV25" s="99"/>
      <c r="HWW25" s="99"/>
      <c r="HWX25" s="99"/>
      <c r="HWY25" s="99"/>
      <c r="HWZ25" s="99"/>
      <c r="HXA25" s="99"/>
      <c r="HXB25" s="99"/>
      <c r="HXC25" s="99"/>
      <c r="HXD25" s="99"/>
      <c r="HXE25" s="99"/>
      <c r="HXF25" s="99"/>
      <c r="HXG25" s="99"/>
      <c r="HXH25" s="99"/>
      <c r="HXI25" s="99"/>
      <c r="HXJ25" s="99"/>
      <c r="HXK25" s="99"/>
      <c r="HXL25" s="99"/>
      <c r="HXM25" s="99"/>
      <c r="HXN25" s="99"/>
      <c r="HXO25" s="99"/>
      <c r="HXP25" s="99"/>
      <c r="HXQ25" s="99"/>
      <c r="HXR25" s="99"/>
      <c r="HXS25" s="99"/>
      <c r="HXT25" s="99"/>
      <c r="HXU25" s="99"/>
      <c r="HXV25" s="99"/>
      <c r="HXW25" s="99"/>
      <c r="HXX25" s="99"/>
      <c r="HXY25" s="99"/>
      <c r="HXZ25" s="99"/>
      <c r="HYA25" s="99"/>
      <c r="HYB25" s="99"/>
      <c r="HYC25" s="99"/>
      <c r="HYD25" s="99"/>
      <c r="HYE25" s="99"/>
      <c r="HYF25" s="99"/>
      <c r="HYG25" s="99"/>
      <c r="HYH25" s="99"/>
      <c r="HYI25" s="99"/>
      <c r="HYJ25" s="99"/>
      <c r="HYK25" s="99"/>
      <c r="HYL25" s="99"/>
      <c r="HYM25" s="99"/>
      <c r="HYN25" s="99"/>
      <c r="HYO25" s="99"/>
      <c r="HYP25" s="99"/>
      <c r="HYQ25" s="99"/>
      <c r="HYR25" s="99"/>
      <c r="HYS25" s="99"/>
      <c r="HYT25" s="99"/>
      <c r="HYU25" s="99"/>
      <c r="HYV25" s="99"/>
      <c r="HYW25" s="99"/>
      <c r="HYX25" s="99"/>
      <c r="HYY25" s="99"/>
      <c r="HYZ25" s="99"/>
      <c r="HZA25" s="99"/>
      <c r="HZB25" s="99"/>
      <c r="HZC25" s="99"/>
      <c r="HZD25" s="99"/>
      <c r="HZE25" s="99"/>
      <c r="HZF25" s="99"/>
      <c r="HZG25" s="99"/>
      <c r="HZH25" s="99"/>
      <c r="HZI25" s="99"/>
      <c r="HZJ25" s="99"/>
      <c r="HZK25" s="99"/>
      <c r="HZL25" s="99"/>
      <c r="HZM25" s="99"/>
      <c r="HZN25" s="99"/>
      <c r="HZO25" s="99"/>
      <c r="HZP25" s="99"/>
      <c r="HZQ25" s="99"/>
      <c r="HZR25" s="99"/>
      <c r="HZS25" s="99"/>
      <c r="HZT25" s="99"/>
      <c r="HZU25" s="99"/>
      <c r="HZV25" s="99"/>
      <c r="HZW25" s="99"/>
      <c r="HZX25" s="99"/>
      <c r="HZY25" s="99"/>
      <c r="HZZ25" s="99"/>
      <c r="IAA25" s="99"/>
      <c r="IAB25" s="99"/>
      <c r="IAC25" s="99"/>
      <c r="IAD25" s="99"/>
      <c r="IAE25" s="99"/>
      <c r="IAF25" s="99"/>
      <c r="IAG25" s="99"/>
      <c r="IAH25" s="99"/>
      <c r="IAI25" s="99"/>
      <c r="IAJ25" s="99"/>
      <c r="IAK25" s="99"/>
      <c r="IAL25" s="99"/>
      <c r="IAM25" s="99"/>
      <c r="IAN25" s="99"/>
      <c r="IAO25" s="99"/>
      <c r="IAP25" s="99"/>
      <c r="IAQ25" s="99"/>
      <c r="IAR25" s="99"/>
      <c r="IAS25" s="99"/>
      <c r="IAT25" s="99"/>
      <c r="IAU25" s="99"/>
      <c r="IAV25" s="99"/>
      <c r="IAW25" s="99"/>
      <c r="IAX25" s="99"/>
      <c r="IAY25" s="99"/>
      <c r="IAZ25" s="99"/>
      <c r="IBA25" s="99"/>
      <c r="IBB25" s="99"/>
      <c r="IBC25" s="99"/>
      <c r="IBD25" s="99"/>
      <c r="IBE25" s="99"/>
      <c r="IBF25" s="99"/>
      <c r="IBG25" s="99"/>
      <c r="IBH25" s="99"/>
      <c r="IBI25" s="99"/>
      <c r="IBJ25" s="99"/>
      <c r="IBK25" s="99"/>
      <c r="IBL25" s="99"/>
      <c r="IBM25" s="99"/>
      <c r="IBN25" s="99"/>
      <c r="IBO25" s="99"/>
      <c r="IBP25" s="99"/>
      <c r="IBQ25" s="99"/>
      <c r="IBR25" s="99"/>
      <c r="IBS25" s="99"/>
      <c r="IBT25" s="99"/>
      <c r="IBU25" s="99"/>
      <c r="IBV25" s="99"/>
      <c r="IBW25" s="99"/>
      <c r="IBX25" s="99"/>
      <c r="IBY25" s="99"/>
      <c r="IBZ25" s="99"/>
      <c r="ICA25" s="99"/>
      <c r="ICB25" s="99"/>
      <c r="ICC25" s="99"/>
      <c r="ICD25" s="99"/>
      <c r="ICE25" s="99"/>
      <c r="ICF25" s="99"/>
      <c r="ICG25" s="99"/>
      <c r="ICH25" s="99"/>
      <c r="ICI25" s="99"/>
      <c r="ICJ25" s="99"/>
      <c r="ICK25" s="99"/>
      <c r="ICL25" s="99"/>
      <c r="ICM25" s="99"/>
      <c r="ICN25" s="99"/>
      <c r="ICO25" s="99"/>
      <c r="ICP25" s="99"/>
      <c r="ICQ25" s="99"/>
      <c r="ICR25" s="99"/>
      <c r="ICS25" s="99"/>
      <c r="ICT25" s="99"/>
      <c r="ICU25" s="99"/>
      <c r="ICV25" s="99"/>
      <c r="ICW25" s="99"/>
      <c r="ICX25" s="99"/>
      <c r="ICY25" s="99"/>
      <c r="ICZ25" s="99"/>
      <c r="IDA25" s="99"/>
      <c r="IDB25" s="99"/>
      <c r="IDC25" s="99"/>
      <c r="IDD25" s="99"/>
      <c r="IDE25" s="99"/>
      <c r="IDF25" s="99"/>
      <c r="IDG25" s="99"/>
      <c r="IDH25" s="99"/>
      <c r="IDI25" s="99"/>
      <c r="IDJ25" s="99"/>
      <c r="IDK25" s="99"/>
      <c r="IDL25" s="99"/>
      <c r="IDM25" s="99"/>
      <c r="IDN25" s="99"/>
      <c r="IDO25" s="99"/>
      <c r="IDP25" s="99"/>
      <c r="IDQ25" s="99"/>
      <c r="IDR25" s="99"/>
      <c r="IDS25" s="99"/>
      <c r="IDT25" s="99"/>
      <c r="IDU25" s="99"/>
      <c r="IDV25" s="99"/>
      <c r="IDW25" s="99"/>
      <c r="IDX25" s="99"/>
      <c r="IDY25" s="99"/>
      <c r="IDZ25" s="99"/>
      <c r="IEA25" s="99"/>
      <c r="IEB25" s="99"/>
      <c r="IEC25" s="99"/>
      <c r="IED25" s="99"/>
      <c r="IEE25" s="99"/>
      <c r="IEF25" s="99"/>
      <c r="IEG25" s="99"/>
      <c r="IEH25" s="99"/>
      <c r="IEI25" s="99"/>
      <c r="IEJ25" s="99"/>
      <c r="IEK25" s="99"/>
      <c r="IEL25" s="99"/>
      <c r="IEM25" s="99"/>
      <c r="IEN25" s="99"/>
      <c r="IEO25" s="99"/>
      <c r="IEP25" s="99"/>
      <c r="IEQ25" s="99"/>
      <c r="IER25" s="99"/>
      <c r="IES25" s="99"/>
      <c r="IET25" s="99"/>
      <c r="IEU25" s="99"/>
      <c r="IEV25" s="99"/>
      <c r="IEW25" s="99"/>
      <c r="IEX25" s="99"/>
      <c r="IEY25" s="99"/>
      <c r="IEZ25" s="99"/>
      <c r="IFA25" s="99"/>
      <c r="IFB25" s="99"/>
      <c r="IFC25" s="99"/>
      <c r="IFD25" s="99"/>
      <c r="IFE25" s="99"/>
      <c r="IFF25" s="99"/>
      <c r="IFG25" s="99"/>
      <c r="IFH25" s="99"/>
      <c r="IFI25" s="99"/>
      <c r="IFJ25" s="99"/>
      <c r="IFK25" s="99"/>
      <c r="IFL25" s="99"/>
      <c r="IFM25" s="99"/>
      <c r="IFN25" s="99"/>
      <c r="IFO25" s="99"/>
      <c r="IFP25" s="99"/>
      <c r="IFQ25" s="99"/>
      <c r="IFR25" s="99"/>
      <c r="IFS25" s="99"/>
      <c r="IFT25" s="99"/>
      <c r="IFU25" s="99"/>
      <c r="IFV25" s="99"/>
      <c r="IFW25" s="99"/>
      <c r="IFX25" s="99"/>
      <c r="IFY25" s="99"/>
      <c r="IFZ25" s="99"/>
      <c r="IGA25" s="99"/>
      <c r="IGB25" s="99"/>
      <c r="IGC25" s="99"/>
      <c r="IGD25" s="99"/>
      <c r="IGE25" s="99"/>
      <c r="IGF25" s="99"/>
      <c r="IGG25" s="99"/>
      <c r="IGH25" s="99"/>
      <c r="IGI25" s="99"/>
      <c r="IGJ25" s="99"/>
      <c r="IGK25" s="99"/>
      <c r="IGL25" s="99"/>
      <c r="IGM25" s="99"/>
      <c r="IGN25" s="99"/>
      <c r="IGO25" s="99"/>
      <c r="IGP25" s="99"/>
      <c r="IGQ25" s="99"/>
      <c r="IGR25" s="99"/>
      <c r="IGS25" s="99"/>
      <c r="IGT25" s="99"/>
      <c r="IGU25" s="99"/>
      <c r="IGV25" s="99"/>
      <c r="IGW25" s="99"/>
      <c r="IGX25" s="99"/>
      <c r="IGY25" s="99"/>
      <c r="IGZ25" s="99"/>
      <c r="IHA25" s="99"/>
      <c r="IHB25" s="99"/>
      <c r="IHC25" s="99"/>
      <c r="IHD25" s="99"/>
      <c r="IHE25" s="99"/>
      <c r="IHF25" s="99"/>
      <c r="IHG25" s="99"/>
      <c r="IHH25" s="99"/>
      <c r="IHI25" s="99"/>
      <c r="IHJ25" s="99"/>
      <c r="IHK25" s="99"/>
      <c r="IHL25" s="99"/>
      <c r="IHM25" s="99"/>
      <c r="IHN25" s="99"/>
      <c r="IHO25" s="99"/>
      <c r="IHP25" s="99"/>
      <c r="IHQ25" s="99"/>
      <c r="IHR25" s="99"/>
      <c r="IHS25" s="99"/>
      <c r="IHT25" s="99"/>
      <c r="IHU25" s="99"/>
      <c r="IHV25" s="99"/>
      <c r="IHW25" s="99"/>
      <c r="IHX25" s="99"/>
      <c r="IHY25" s="99"/>
      <c r="IHZ25" s="99"/>
      <c r="IIA25" s="99"/>
      <c r="IIB25" s="99"/>
      <c r="IIC25" s="99"/>
      <c r="IID25" s="99"/>
      <c r="IIE25" s="99"/>
      <c r="IIF25" s="99"/>
      <c r="IIG25" s="99"/>
      <c r="IIH25" s="99"/>
      <c r="III25" s="99"/>
      <c r="IIJ25" s="99"/>
      <c r="IIK25" s="99"/>
      <c r="IIL25" s="99"/>
      <c r="IIM25" s="99"/>
      <c r="IIN25" s="99"/>
      <c r="IIO25" s="99"/>
      <c r="IIP25" s="99"/>
      <c r="IIQ25" s="99"/>
      <c r="IIR25" s="99"/>
      <c r="IIS25" s="99"/>
      <c r="IIT25" s="99"/>
      <c r="IIU25" s="99"/>
      <c r="IIV25" s="99"/>
      <c r="IIW25" s="99"/>
      <c r="IIX25" s="99"/>
      <c r="IIY25" s="99"/>
      <c r="IIZ25" s="99"/>
      <c r="IJA25" s="99"/>
      <c r="IJB25" s="99"/>
      <c r="IJC25" s="99"/>
      <c r="IJD25" s="99"/>
      <c r="IJE25" s="99"/>
      <c r="IJF25" s="99"/>
      <c r="IJG25" s="99"/>
      <c r="IJH25" s="99"/>
      <c r="IJI25" s="99"/>
      <c r="IJJ25" s="99"/>
      <c r="IJK25" s="99"/>
      <c r="IJL25" s="99"/>
      <c r="IJM25" s="99"/>
      <c r="IJN25" s="99"/>
      <c r="IJO25" s="99"/>
      <c r="IJP25" s="99"/>
      <c r="IJQ25" s="99"/>
      <c r="IJR25" s="99"/>
      <c r="IJS25" s="99"/>
      <c r="IJT25" s="99"/>
      <c r="IJU25" s="99"/>
      <c r="IJV25" s="99"/>
      <c r="IJW25" s="99"/>
      <c r="IJX25" s="99"/>
      <c r="IJY25" s="99"/>
      <c r="IJZ25" s="99"/>
      <c r="IKA25" s="99"/>
      <c r="IKB25" s="99"/>
      <c r="IKC25" s="99"/>
      <c r="IKD25" s="99"/>
      <c r="IKE25" s="99"/>
      <c r="IKF25" s="99"/>
      <c r="IKG25" s="99"/>
      <c r="IKH25" s="99"/>
      <c r="IKI25" s="99"/>
      <c r="IKJ25" s="99"/>
      <c r="IKK25" s="99"/>
      <c r="IKL25" s="99"/>
      <c r="IKM25" s="99"/>
      <c r="IKN25" s="99"/>
      <c r="IKO25" s="99"/>
      <c r="IKP25" s="99"/>
      <c r="IKQ25" s="99"/>
      <c r="IKR25" s="99"/>
      <c r="IKS25" s="99"/>
      <c r="IKT25" s="99"/>
      <c r="IKU25" s="99"/>
      <c r="IKV25" s="99"/>
      <c r="IKW25" s="99"/>
      <c r="IKX25" s="99"/>
      <c r="IKY25" s="99"/>
      <c r="IKZ25" s="99"/>
      <c r="ILA25" s="99"/>
      <c r="ILB25" s="99"/>
      <c r="ILC25" s="99"/>
      <c r="ILD25" s="99"/>
      <c r="ILE25" s="99"/>
      <c r="ILF25" s="99"/>
      <c r="ILG25" s="99"/>
      <c r="ILH25" s="99"/>
      <c r="ILI25" s="99"/>
      <c r="ILJ25" s="99"/>
      <c r="ILK25" s="99"/>
      <c r="ILL25" s="99"/>
      <c r="ILM25" s="99"/>
      <c r="ILN25" s="99"/>
      <c r="ILO25" s="99"/>
      <c r="ILP25" s="99"/>
      <c r="ILQ25" s="99"/>
      <c r="ILR25" s="99"/>
      <c r="ILS25" s="99"/>
      <c r="ILT25" s="99"/>
      <c r="ILU25" s="99"/>
      <c r="ILV25" s="99"/>
      <c r="ILW25" s="99"/>
      <c r="ILX25" s="99"/>
      <c r="ILY25" s="99"/>
      <c r="ILZ25" s="99"/>
      <c r="IMA25" s="99"/>
      <c r="IMB25" s="99"/>
      <c r="IMC25" s="99"/>
      <c r="IMD25" s="99"/>
      <c r="IME25" s="99"/>
      <c r="IMF25" s="99"/>
      <c r="IMG25" s="99"/>
      <c r="IMH25" s="99"/>
      <c r="IMI25" s="99"/>
      <c r="IMJ25" s="99"/>
      <c r="IMK25" s="99"/>
      <c r="IML25" s="99"/>
      <c r="IMM25" s="99"/>
      <c r="IMN25" s="99"/>
      <c r="IMO25" s="99"/>
      <c r="IMP25" s="99"/>
      <c r="IMQ25" s="99"/>
      <c r="IMR25" s="99"/>
      <c r="IMS25" s="99"/>
      <c r="IMT25" s="99"/>
      <c r="IMU25" s="99"/>
      <c r="IMV25" s="99"/>
      <c r="IMW25" s="99"/>
      <c r="IMX25" s="99"/>
      <c r="IMY25" s="99"/>
      <c r="IMZ25" s="99"/>
      <c r="INA25" s="99"/>
      <c r="INB25" s="99"/>
      <c r="INC25" s="99"/>
      <c r="IND25" s="99"/>
      <c r="INE25" s="99"/>
      <c r="INF25" s="99"/>
      <c r="ING25" s="99"/>
      <c r="INH25" s="99"/>
      <c r="INI25" s="99"/>
      <c r="INJ25" s="99"/>
      <c r="INK25" s="99"/>
      <c r="INL25" s="99"/>
      <c r="INM25" s="99"/>
      <c r="INN25" s="99"/>
      <c r="INO25" s="99"/>
      <c r="INP25" s="99"/>
      <c r="INQ25" s="99"/>
      <c r="INR25" s="99"/>
      <c r="INS25" s="99"/>
      <c r="INT25" s="99"/>
      <c r="INU25" s="99"/>
      <c r="INV25" s="99"/>
      <c r="INW25" s="99"/>
      <c r="INX25" s="99"/>
      <c r="INY25" s="99"/>
      <c r="INZ25" s="99"/>
      <c r="IOA25" s="99"/>
      <c r="IOB25" s="99"/>
      <c r="IOC25" s="99"/>
      <c r="IOD25" s="99"/>
      <c r="IOE25" s="99"/>
      <c r="IOF25" s="99"/>
      <c r="IOG25" s="99"/>
      <c r="IOH25" s="99"/>
      <c r="IOI25" s="99"/>
      <c r="IOJ25" s="99"/>
      <c r="IOK25" s="99"/>
      <c r="IOL25" s="99"/>
      <c r="IOM25" s="99"/>
      <c r="ION25" s="99"/>
      <c r="IOO25" s="99"/>
      <c r="IOP25" s="99"/>
      <c r="IOQ25" s="99"/>
      <c r="IOR25" s="99"/>
      <c r="IOS25" s="99"/>
      <c r="IOT25" s="99"/>
      <c r="IOU25" s="99"/>
      <c r="IOV25" s="99"/>
      <c r="IOW25" s="99"/>
      <c r="IOX25" s="99"/>
      <c r="IOY25" s="99"/>
      <c r="IOZ25" s="99"/>
      <c r="IPA25" s="99"/>
      <c r="IPB25" s="99"/>
      <c r="IPC25" s="99"/>
      <c r="IPD25" s="99"/>
      <c r="IPE25" s="99"/>
      <c r="IPF25" s="99"/>
      <c r="IPG25" s="99"/>
      <c r="IPH25" s="99"/>
      <c r="IPI25" s="99"/>
      <c r="IPJ25" s="99"/>
      <c r="IPK25" s="99"/>
      <c r="IPL25" s="99"/>
      <c r="IPM25" s="99"/>
      <c r="IPN25" s="99"/>
      <c r="IPO25" s="99"/>
      <c r="IPP25" s="99"/>
      <c r="IPQ25" s="99"/>
      <c r="IPR25" s="99"/>
      <c r="IPS25" s="99"/>
      <c r="IPT25" s="99"/>
      <c r="IPU25" s="99"/>
      <c r="IPV25" s="99"/>
      <c r="IPW25" s="99"/>
      <c r="IPX25" s="99"/>
      <c r="IPY25" s="99"/>
      <c r="IPZ25" s="99"/>
      <c r="IQA25" s="99"/>
      <c r="IQB25" s="99"/>
      <c r="IQC25" s="99"/>
      <c r="IQD25" s="99"/>
      <c r="IQE25" s="99"/>
      <c r="IQF25" s="99"/>
      <c r="IQG25" s="99"/>
      <c r="IQH25" s="99"/>
      <c r="IQI25" s="99"/>
      <c r="IQJ25" s="99"/>
      <c r="IQK25" s="99"/>
      <c r="IQL25" s="99"/>
      <c r="IQM25" s="99"/>
      <c r="IQN25" s="99"/>
      <c r="IQO25" s="99"/>
      <c r="IQP25" s="99"/>
      <c r="IQQ25" s="99"/>
      <c r="IQR25" s="99"/>
      <c r="IQS25" s="99"/>
      <c r="IQT25" s="99"/>
      <c r="IQU25" s="99"/>
      <c r="IQV25" s="99"/>
      <c r="IQW25" s="99"/>
      <c r="IQX25" s="99"/>
      <c r="IQY25" s="99"/>
      <c r="IQZ25" s="99"/>
      <c r="IRA25" s="99"/>
      <c r="IRB25" s="99"/>
      <c r="IRC25" s="99"/>
      <c r="IRD25" s="99"/>
      <c r="IRE25" s="99"/>
      <c r="IRF25" s="99"/>
      <c r="IRG25" s="99"/>
      <c r="IRH25" s="99"/>
      <c r="IRI25" s="99"/>
      <c r="IRJ25" s="99"/>
      <c r="IRK25" s="99"/>
      <c r="IRL25" s="99"/>
      <c r="IRM25" s="99"/>
      <c r="IRN25" s="99"/>
      <c r="IRO25" s="99"/>
      <c r="IRP25" s="99"/>
      <c r="IRQ25" s="99"/>
      <c r="IRR25" s="99"/>
      <c r="IRS25" s="99"/>
      <c r="IRT25" s="99"/>
      <c r="IRU25" s="99"/>
      <c r="IRV25" s="99"/>
      <c r="IRW25" s="99"/>
      <c r="IRX25" s="99"/>
      <c r="IRY25" s="99"/>
      <c r="IRZ25" s="99"/>
      <c r="ISA25" s="99"/>
      <c r="ISB25" s="99"/>
      <c r="ISC25" s="99"/>
      <c r="ISD25" s="99"/>
      <c r="ISE25" s="99"/>
      <c r="ISF25" s="99"/>
      <c r="ISG25" s="99"/>
      <c r="ISH25" s="99"/>
      <c r="ISI25" s="99"/>
      <c r="ISJ25" s="99"/>
      <c r="ISK25" s="99"/>
      <c r="ISL25" s="99"/>
      <c r="ISM25" s="99"/>
      <c r="ISN25" s="99"/>
      <c r="ISO25" s="99"/>
      <c r="ISP25" s="99"/>
      <c r="ISQ25" s="99"/>
      <c r="ISR25" s="99"/>
      <c r="ISS25" s="99"/>
      <c r="IST25" s="99"/>
      <c r="ISU25" s="99"/>
      <c r="ISV25" s="99"/>
      <c r="ISW25" s="99"/>
      <c r="ISX25" s="99"/>
      <c r="ISY25" s="99"/>
      <c r="ISZ25" s="99"/>
      <c r="ITA25" s="99"/>
      <c r="ITB25" s="99"/>
      <c r="ITC25" s="99"/>
      <c r="ITD25" s="99"/>
      <c r="ITE25" s="99"/>
      <c r="ITF25" s="99"/>
      <c r="ITG25" s="99"/>
      <c r="ITH25" s="99"/>
      <c r="ITI25" s="99"/>
      <c r="ITJ25" s="99"/>
      <c r="ITK25" s="99"/>
      <c r="ITL25" s="99"/>
      <c r="ITM25" s="99"/>
      <c r="ITN25" s="99"/>
      <c r="ITO25" s="99"/>
      <c r="ITP25" s="99"/>
      <c r="ITQ25" s="99"/>
      <c r="ITR25" s="99"/>
      <c r="ITS25" s="99"/>
      <c r="ITT25" s="99"/>
      <c r="ITU25" s="99"/>
      <c r="ITV25" s="99"/>
      <c r="ITW25" s="99"/>
      <c r="ITX25" s="99"/>
      <c r="ITY25" s="99"/>
      <c r="ITZ25" s="99"/>
      <c r="IUA25" s="99"/>
      <c r="IUB25" s="99"/>
      <c r="IUC25" s="99"/>
      <c r="IUD25" s="99"/>
      <c r="IUE25" s="99"/>
      <c r="IUF25" s="99"/>
      <c r="IUG25" s="99"/>
      <c r="IUH25" s="99"/>
      <c r="IUI25" s="99"/>
      <c r="IUJ25" s="99"/>
      <c r="IUK25" s="99"/>
      <c r="IUL25" s="99"/>
      <c r="IUM25" s="99"/>
      <c r="IUN25" s="99"/>
      <c r="IUO25" s="99"/>
      <c r="IUP25" s="99"/>
      <c r="IUQ25" s="99"/>
      <c r="IUR25" s="99"/>
      <c r="IUS25" s="99"/>
      <c r="IUT25" s="99"/>
      <c r="IUU25" s="99"/>
      <c r="IUV25" s="99"/>
      <c r="IUW25" s="99"/>
      <c r="IUX25" s="99"/>
      <c r="IUY25" s="99"/>
      <c r="IUZ25" s="99"/>
      <c r="IVA25" s="99"/>
      <c r="IVB25" s="99"/>
      <c r="IVC25" s="99"/>
      <c r="IVD25" s="99"/>
      <c r="IVE25" s="99"/>
      <c r="IVF25" s="99"/>
      <c r="IVG25" s="99"/>
      <c r="IVH25" s="99"/>
      <c r="IVI25" s="99"/>
      <c r="IVJ25" s="99"/>
      <c r="IVK25" s="99"/>
      <c r="IVL25" s="99"/>
      <c r="IVM25" s="99"/>
      <c r="IVN25" s="99"/>
      <c r="IVO25" s="99"/>
      <c r="IVP25" s="99"/>
      <c r="IVQ25" s="99"/>
      <c r="IVR25" s="99"/>
      <c r="IVS25" s="99"/>
      <c r="IVT25" s="99"/>
      <c r="IVU25" s="99"/>
      <c r="IVV25" s="99"/>
      <c r="IVW25" s="99"/>
      <c r="IVX25" s="99"/>
      <c r="IVY25" s="99"/>
      <c r="IVZ25" s="99"/>
      <c r="IWA25" s="99"/>
      <c r="IWB25" s="99"/>
      <c r="IWC25" s="99"/>
      <c r="IWD25" s="99"/>
      <c r="IWE25" s="99"/>
      <c r="IWF25" s="99"/>
      <c r="IWG25" s="99"/>
      <c r="IWH25" s="99"/>
      <c r="IWI25" s="99"/>
      <c r="IWJ25" s="99"/>
      <c r="IWK25" s="99"/>
      <c r="IWL25" s="99"/>
      <c r="IWM25" s="99"/>
      <c r="IWN25" s="99"/>
      <c r="IWO25" s="99"/>
      <c r="IWP25" s="99"/>
      <c r="IWQ25" s="99"/>
      <c r="IWR25" s="99"/>
      <c r="IWS25" s="99"/>
      <c r="IWT25" s="99"/>
      <c r="IWU25" s="99"/>
      <c r="IWV25" s="99"/>
      <c r="IWW25" s="99"/>
      <c r="IWX25" s="99"/>
      <c r="IWY25" s="99"/>
      <c r="IWZ25" s="99"/>
      <c r="IXA25" s="99"/>
      <c r="IXB25" s="99"/>
      <c r="IXC25" s="99"/>
      <c r="IXD25" s="99"/>
      <c r="IXE25" s="99"/>
      <c r="IXF25" s="99"/>
      <c r="IXG25" s="99"/>
      <c r="IXH25" s="99"/>
      <c r="IXI25" s="99"/>
      <c r="IXJ25" s="99"/>
      <c r="IXK25" s="99"/>
      <c r="IXL25" s="99"/>
      <c r="IXM25" s="99"/>
      <c r="IXN25" s="99"/>
      <c r="IXO25" s="99"/>
      <c r="IXP25" s="99"/>
      <c r="IXQ25" s="99"/>
      <c r="IXR25" s="99"/>
      <c r="IXS25" s="99"/>
      <c r="IXT25" s="99"/>
      <c r="IXU25" s="99"/>
      <c r="IXV25" s="99"/>
      <c r="IXW25" s="99"/>
      <c r="IXX25" s="99"/>
      <c r="IXY25" s="99"/>
      <c r="IXZ25" s="99"/>
      <c r="IYA25" s="99"/>
      <c r="IYB25" s="99"/>
      <c r="IYC25" s="99"/>
      <c r="IYD25" s="99"/>
      <c r="IYE25" s="99"/>
      <c r="IYF25" s="99"/>
      <c r="IYG25" s="99"/>
      <c r="IYH25" s="99"/>
      <c r="IYI25" s="99"/>
      <c r="IYJ25" s="99"/>
      <c r="IYK25" s="99"/>
      <c r="IYL25" s="99"/>
      <c r="IYM25" s="99"/>
      <c r="IYN25" s="99"/>
      <c r="IYO25" s="99"/>
      <c r="IYP25" s="99"/>
      <c r="IYQ25" s="99"/>
      <c r="IYR25" s="99"/>
      <c r="IYS25" s="99"/>
      <c r="IYT25" s="99"/>
      <c r="IYU25" s="99"/>
      <c r="IYV25" s="99"/>
      <c r="IYW25" s="99"/>
      <c r="IYX25" s="99"/>
      <c r="IYY25" s="99"/>
      <c r="IYZ25" s="99"/>
      <c r="IZA25" s="99"/>
      <c r="IZB25" s="99"/>
      <c r="IZC25" s="99"/>
      <c r="IZD25" s="99"/>
      <c r="IZE25" s="99"/>
      <c r="IZF25" s="99"/>
      <c r="IZG25" s="99"/>
      <c r="IZH25" s="99"/>
      <c r="IZI25" s="99"/>
      <c r="IZJ25" s="99"/>
      <c r="IZK25" s="99"/>
      <c r="IZL25" s="99"/>
      <c r="IZM25" s="99"/>
      <c r="IZN25" s="99"/>
      <c r="IZO25" s="99"/>
      <c r="IZP25" s="99"/>
      <c r="IZQ25" s="99"/>
      <c r="IZR25" s="99"/>
      <c r="IZS25" s="99"/>
      <c r="IZT25" s="99"/>
      <c r="IZU25" s="99"/>
      <c r="IZV25" s="99"/>
      <c r="IZW25" s="99"/>
      <c r="IZX25" s="99"/>
      <c r="IZY25" s="99"/>
      <c r="IZZ25" s="99"/>
      <c r="JAA25" s="99"/>
      <c r="JAB25" s="99"/>
      <c r="JAC25" s="99"/>
      <c r="JAD25" s="99"/>
      <c r="JAE25" s="99"/>
      <c r="JAF25" s="99"/>
      <c r="JAG25" s="99"/>
      <c r="JAH25" s="99"/>
      <c r="JAI25" s="99"/>
      <c r="JAJ25" s="99"/>
      <c r="JAK25" s="99"/>
      <c r="JAL25" s="99"/>
      <c r="JAM25" s="99"/>
      <c r="JAN25" s="99"/>
      <c r="JAO25" s="99"/>
      <c r="JAP25" s="99"/>
      <c r="JAQ25" s="99"/>
      <c r="JAR25" s="99"/>
      <c r="JAS25" s="99"/>
      <c r="JAT25" s="99"/>
      <c r="JAU25" s="99"/>
      <c r="JAV25" s="99"/>
      <c r="JAW25" s="99"/>
      <c r="JAX25" s="99"/>
      <c r="JAY25" s="99"/>
      <c r="JAZ25" s="99"/>
      <c r="JBA25" s="99"/>
      <c r="JBB25" s="99"/>
      <c r="JBC25" s="99"/>
      <c r="JBD25" s="99"/>
      <c r="JBE25" s="99"/>
      <c r="JBF25" s="99"/>
      <c r="JBG25" s="99"/>
      <c r="JBH25" s="99"/>
      <c r="JBI25" s="99"/>
      <c r="JBJ25" s="99"/>
      <c r="JBK25" s="99"/>
      <c r="JBL25" s="99"/>
      <c r="JBM25" s="99"/>
      <c r="JBN25" s="99"/>
      <c r="JBO25" s="99"/>
      <c r="JBP25" s="99"/>
      <c r="JBQ25" s="99"/>
      <c r="JBR25" s="99"/>
      <c r="JBS25" s="99"/>
      <c r="JBT25" s="99"/>
      <c r="JBU25" s="99"/>
      <c r="JBV25" s="99"/>
      <c r="JBW25" s="99"/>
      <c r="JBX25" s="99"/>
      <c r="JBY25" s="99"/>
      <c r="JBZ25" s="99"/>
      <c r="JCA25" s="99"/>
      <c r="JCB25" s="99"/>
      <c r="JCC25" s="99"/>
      <c r="JCD25" s="99"/>
      <c r="JCE25" s="99"/>
      <c r="JCF25" s="99"/>
      <c r="JCG25" s="99"/>
      <c r="JCH25" s="99"/>
      <c r="JCI25" s="99"/>
      <c r="JCJ25" s="99"/>
      <c r="JCK25" s="99"/>
      <c r="JCL25" s="99"/>
      <c r="JCM25" s="99"/>
      <c r="JCN25" s="99"/>
      <c r="JCO25" s="99"/>
      <c r="JCP25" s="99"/>
      <c r="JCQ25" s="99"/>
      <c r="JCR25" s="99"/>
      <c r="JCS25" s="99"/>
      <c r="JCT25" s="99"/>
      <c r="JCU25" s="99"/>
      <c r="JCV25" s="99"/>
      <c r="JCW25" s="99"/>
      <c r="JCX25" s="99"/>
      <c r="JCY25" s="99"/>
      <c r="JCZ25" s="99"/>
      <c r="JDA25" s="99"/>
      <c r="JDB25" s="99"/>
      <c r="JDC25" s="99"/>
      <c r="JDD25" s="99"/>
      <c r="JDE25" s="99"/>
      <c r="JDF25" s="99"/>
      <c r="JDG25" s="99"/>
      <c r="JDH25" s="99"/>
      <c r="JDI25" s="99"/>
      <c r="JDJ25" s="99"/>
      <c r="JDK25" s="99"/>
      <c r="JDL25" s="99"/>
      <c r="JDM25" s="99"/>
      <c r="JDN25" s="99"/>
      <c r="JDO25" s="99"/>
      <c r="JDP25" s="99"/>
      <c r="JDQ25" s="99"/>
      <c r="JDR25" s="99"/>
      <c r="JDS25" s="99"/>
      <c r="JDT25" s="99"/>
      <c r="JDU25" s="99"/>
      <c r="JDV25" s="99"/>
      <c r="JDW25" s="99"/>
      <c r="JDX25" s="99"/>
      <c r="JDY25" s="99"/>
      <c r="JDZ25" s="99"/>
      <c r="JEA25" s="99"/>
      <c r="JEB25" s="99"/>
      <c r="JEC25" s="99"/>
      <c r="JED25" s="99"/>
      <c r="JEE25" s="99"/>
      <c r="JEF25" s="99"/>
      <c r="JEG25" s="99"/>
      <c r="JEH25" s="99"/>
      <c r="JEI25" s="99"/>
      <c r="JEJ25" s="99"/>
      <c r="JEK25" s="99"/>
      <c r="JEL25" s="99"/>
      <c r="JEM25" s="99"/>
      <c r="JEN25" s="99"/>
      <c r="JEO25" s="99"/>
      <c r="JEP25" s="99"/>
      <c r="JEQ25" s="99"/>
      <c r="JER25" s="99"/>
      <c r="JES25" s="99"/>
      <c r="JET25" s="99"/>
      <c r="JEU25" s="99"/>
      <c r="JEV25" s="99"/>
      <c r="JEW25" s="99"/>
      <c r="JEX25" s="99"/>
      <c r="JEY25" s="99"/>
      <c r="JEZ25" s="99"/>
      <c r="JFA25" s="99"/>
      <c r="JFB25" s="99"/>
      <c r="JFC25" s="99"/>
      <c r="JFD25" s="99"/>
      <c r="JFE25" s="99"/>
      <c r="JFF25" s="99"/>
      <c r="JFG25" s="99"/>
      <c r="JFH25" s="99"/>
      <c r="JFI25" s="99"/>
      <c r="JFJ25" s="99"/>
      <c r="JFK25" s="99"/>
      <c r="JFL25" s="99"/>
      <c r="JFM25" s="99"/>
      <c r="JFN25" s="99"/>
      <c r="JFO25" s="99"/>
      <c r="JFP25" s="99"/>
      <c r="JFQ25" s="99"/>
      <c r="JFR25" s="99"/>
      <c r="JFS25" s="99"/>
      <c r="JFT25" s="99"/>
      <c r="JFU25" s="99"/>
      <c r="JFV25" s="99"/>
      <c r="JFW25" s="99"/>
      <c r="JFX25" s="99"/>
      <c r="JFY25" s="99"/>
      <c r="JFZ25" s="99"/>
      <c r="JGA25" s="99"/>
      <c r="JGB25" s="99"/>
      <c r="JGC25" s="99"/>
      <c r="JGD25" s="99"/>
      <c r="JGE25" s="99"/>
      <c r="JGF25" s="99"/>
      <c r="JGG25" s="99"/>
      <c r="JGH25" s="99"/>
      <c r="JGI25" s="99"/>
      <c r="JGJ25" s="99"/>
      <c r="JGK25" s="99"/>
      <c r="JGL25" s="99"/>
      <c r="JGM25" s="99"/>
      <c r="JGN25" s="99"/>
      <c r="JGO25" s="99"/>
      <c r="JGP25" s="99"/>
      <c r="JGQ25" s="99"/>
      <c r="JGR25" s="99"/>
      <c r="JGS25" s="99"/>
      <c r="JGT25" s="99"/>
      <c r="JGU25" s="99"/>
      <c r="JGV25" s="99"/>
      <c r="JGW25" s="99"/>
      <c r="JGX25" s="99"/>
      <c r="JGY25" s="99"/>
      <c r="JGZ25" s="99"/>
      <c r="JHA25" s="99"/>
      <c r="JHB25" s="99"/>
      <c r="JHC25" s="99"/>
      <c r="JHD25" s="99"/>
      <c r="JHE25" s="99"/>
      <c r="JHF25" s="99"/>
      <c r="JHG25" s="99"/>
      <c r="JHH25" s="99"/>
      <c r="JHI25" s="99"/>
      <c r="JHJ25" s="99"/>
      <c r="JHK25" s="99"/>
      <c r="JHL25" s="99"/>
      <c r="JHM25" s="99"/>
      <c r="JHN25" s="99"/>
      <c r="JHO25" s="99"/>
      <c r="JHP25" s="99"/>
      <c r="JHQ25" s="99"/>
      <c r="JHR25" s="99"/>
      <c r="JHS25" s="99"/>
      <c r="JHT25" s="99"/>
      <c r="JHU25" s="99"/>
      <c r="JHV25" s="99"/>
      <c r="JHW25" s="99"/>
      <c r="JHX25" s="99"/>
      <c r="JHY25" s="99"/>
      <c r="JHZ25" s="99"/>
      <c r="JIA25" s="99"/>
      <c r="JIB25" s="99"/>
      <c r="JIC25" s="99"/>
      <c r="JID25" s="99"/>
      <c r="JIE25" s="99"/>
      <c r="JIF25" s="99"/>
      <c r="JIG25" s="99"/>
      <c r="JIH25" s="99"/>
      <c r="JII25" s="99"/>
      <c r="JIJ25" s="99"/>
      <c r="JIK25" s="99"/>
      <c r="JIL25" s="99"/>
      <c r="JIM25" s="99"/>
      <c r="JIN25" s="99"/>
      <c r="JIO25" s="99"/>
      <c r="JIP25" s="99"/>
      <c r="JIQ25" s="99"/>
      <c r="JIR25" s="99"/>
      <c r="JIS25" s="99"/>
      <c r="JIT25" s="99"/>
      <c r="JIU25" s="99"/>
      <c r="JIV25" s="99"/>
      <c r="JIW25" s="99"/>
      <c r="JIX25" s="99"/>
      <c r="JIY25" s="99"/>
      <c r="JIZ25" s="99"/>
      <c r="JJA25" s="99"/>
      <c r="JJB25" s="99"/>
      <c r="JJC25" s="99"/>
      <c r="JJD25" s="99"/>
      <c r="JJE25" s="99"/>
      <c r="JJF25" s="99"/>
      <c r="JJG25" s="99"/>
      <c r="JJH25" s="99"/>
      <c r="JJI25" s="99"/>
      <c r="JJJ25" s="99"/>
      <c r="JJK25" s="99"/>
      <c r="JJL25" s="99"/>
      <c r="JJM25" s="99"/>
      <c r="JJN25" s="99"/>
      <c r="JJO25" s="99"/>
      <c r="JJP25" s="99"/>
      <c r="JJQ25" s="99"/>
      <c r="JJR25" s="99"/>
      <c r="JJS25" s="99"/>
      <c r="JJT25" s="99"/>
      <c r="JJU25" s="99"/>
      <c r="JJV25" s="99"/>
      <c r="JJW25" s="99"/>
      <c r="JJX25" s="99"/>
      <c r="JJY25" s="99"/>
      <c r="JJZ25" s="99"/>
      <c r="JKA25" s="99"/>
      <c r="JKB25" s="99"/>
      <c r="JKC25" s="99"/>
      <c r="JKD25" s="99"/>
      <c r="JKE25" s="99"/>
      <c r="JKF25" s="99"/>
      <c r="JKG25" s="99"/>
      <c r="JKH25" s="99"/>
      <c r="JKI25" s="99"/>
      <c r="JKJ25" s="99"/>
      <c r="JKK25" s="99"/>
      <c r="JKL25" s="99"/>
      <c r="JKM25" s="99"/>
      <c r="JKN25" s="99"/>
      <c r="JKO25" s="99"/>
      <c r="JKP25" s="99"/>
      <c r="JKQ25" s="99"/>
      <c r="JKR25" s="99"/>
      <c r="JKS25" s="99"/>
      <c r="JKT25" s="99"/>
      <c r="JKU25" s="99"/>
      <c r="JKV25" s="99"/>
      <c r="JKW25" s="99"/>
      <c r="JKX25" s="99"/>
      <c r="JKY25" s="99"/>
      <c r="JKZ25" s="99"/>
      <c r="JLA25" s="99"/>
      <c r="JLB25" s="99"/>
      <c r="JLC25" s="99"/>
      <c r="JLD25" s="99"/>
      <c r="JLE25" s="99"/>
      <c r="JLF25" s="99"/>
      <c r="JLG25" s="99"/>
      <c r="JLH25" s="99"/>
      <c r="JLI25" s="99"/>
      <c r="JLJ25" s="99"/>
      <c r="JLK25" s="99"/>
      <c r="JLL25" s="99"/>
      <c r="JLM25" s="99"/>
      <c r="JLN25" s="99"/>
      <c r="JLO25" s="99"/>
      <c r="JLP25" s="99"/>
      <c r="JLQ25" s="99"/>
      <c r="JLR25" s="99"/>
      <c r="JLS25" s="99"/>
      <c r="JLT25" s="99"/>
      <c r="JLU25" s="99"/>
      <c r="JLV25" s="99"/>
      <c r="JLW25" s="99"/>
      <c r="JLX25" s="99"/>
      <c r="JLY25" s="99"/>
      <c r="JLZ25" s="99"/>
      <c r="JMA25" s="99"/>
      <c r="JMB25" s="99"/>
      <c r="JMC25" s="99"/>
      <c r="JMD25" s="99"/>
      <c r="JME25" s="99"/>
      <c r="JMF25" s="99"/>
      <c r="JMG25" s="99"/>
      <c r="JMH25" s="99"/>
      <c r="JMI25" s="99"/>
      <c r="JMJ25" s="99"/>
      <c r="JMK25" s="99"/>
      <c r="JML25" s="99"/>
      <c r="JMM25" s="99"/>
      <c r="JMN25" s="99"/>
      <c r="JMO25" s="99"/>
      <c r="JMP25" s="99"/>
      <c r="JMQ25" s="99"/>
      <c r="JMR25" s="99"/>
      <c r="JMS25" s="99"/>
      <c r="JMT25" s="99"/>
      <c r="JMU25" s="99"/>
      <c r="JMV25" s="99"/>
      <c r="JMW25" s="99"/>
      <c r="JMX25" s="99"/>
      <c r="JMY25" s="99"/>
      <c r="JMZ25" s="99"/>
      <c r="JNA25" s="99"/>
      <c r="JNB25" s="99"/>
      <c r="JNC25" s="99"/>
      <c r="JND25" s="99"/>
      <c r="JNE25" s="99"/>
      <c r="JNF25" s="99"/>
      <c r="JNG25" s="99"/>
      <c r="JNH25" s="99"/>
      <c r="JNI25" s="99"/>
      <c r="JNJ25" s="99"/>
      <c r="JNK25" s="99"/>
      <c r="JNL25" s="99"/>
      <c r="JNM25" s="99"/>
      <c r="JNN25" s="99"/>
      <c r="JNO25" s="99"/>
      <c r="JNP25" s="99"/>
      <c r="JNQ25" s="99"/>
      <c r="JNR25" s="99"/>
      <c r="JNS25" s="99"/>
      <c r="JNT25" s="99"/>
      <c r="JNU25" s="99"/>
      <c r="JNV25" s="99"/>
      <c r="JNW25" s="99"/>
      <c r="JNX25" s="99"/>
      <c r="JNY25" s="99"/>
      <c r="JNZ25" s="99"/>
      <c r="JOA25" s="99"/>
      <c r="JOB25" s="99"/>
      <c r="JOC25" s="99"/>
      <c r="JOD25" s="99"/>
      <c r="JOE25" s="99"/>
      <c r="JOF25" s="99"/>
      <c r="JOG25" s="99"/>
      <c r="JOH25" s="99"/>
      <c r="JOI25" s="99"/>
      <c r="JOJ25" s="99"/>
      <c r="JOK25" s="99"/>
      <c r="JOL25" s="99"/>
      <c r="JOM25" s="99"/>
      <c r="JON25" s="99"/>
      <c r="JOO25" s="99"/>
      <c r="JOP25" s="99"/>
      <c r="JOQ25" s="99"/>
      <c r="JOR25" s="99"/>
      <c r="JOS25" s="99"/>
      <c r="JOT25" s="99"/>
      <c r="JOU25" s="99"/>
      <c r="JOV25" s="99"/>
      <c r="JOW25" s="99"/>
      <c r="JOX25" s="99"/>
      <c r="JOY25" s="99"/>
      <c r="JOZ25" s="99"/>
      <c r="JPA25" s="99"/>
      <c r="JPB25" s="99"/>
      <c r="JPC25" s="99"/>
      <c r="JPD25" s="99"/>
      <c r="JPE25" s="99"/>
      <c r="JPF25" s="99"/>
      <c r="JPG25" s="99"/>
      <c r="JPH25" s="99"/>
      <c r="JPI25" s="99"/>
      <c r="JPJ25" s="99"/>
      <c r="JPK25" s="99"/>
      <c r="JPL25" s="99"/>
      <c r="JPM25" s="99"/>
      <c r="JPN25" s="99"/>
      <c r="JPO25" s="99"/>
      <c r="JPP25" s="99"/>
      <c r="JPQ25" s="99"/>
      <c r="JPR25" s="99"/>
      <c r="JPS25" s="99"/>
      <c r="JPT25" s="99"/>
      <c r="JPU25" s="99"/>
      <c r="JPV25" s="99"/>
      <c r="JPW25" s="99"/>
      <c r="JPX25" s="99"/>
      <c r="JPY25" s="99"/>
      <c r="JPZ25" s="99"/>
      <c r="JQA25" s="99"/>
      <c r="JQB25" s="99"/>
      <c r="JQC25" s="99"/>
      <c r="JQD25" s="99"/>
      <c r="JQE25" s="99"/>
      <c r="JQF25" s="99"/>
      <c r="JQG25" s="99"/>
      <c r="JQH25" s="99"/>
      <c r="JQI25" s="99"/>
      <c r="JQJ25" s="99"/>
      <c r="JQK25" s="99"/>
      <c r="JQL25" s="99"/>
      <c r="JQM25" s="99"/>
      <c r="JQN25" s="99"/>
      <c r="JQO25" s="99"/>
      <c r="JQP25" s="99"/>
      <c r="JQQ25" s="99"/>
      <c r="JQR25" s="99"/>
      <c r="JQS25" s="99"/>
      <c r="JQT25" s="99"/>
      <c r="JQU25" s="99"/>
      <c r="JQV25" s="99"/>
      <c r="JQW25" s="99"/>
      <c r="JQX25" s="99"/>
      <c r="JQY25" s="99"/>
      <c r="JQZ25" s="99"/>
      <c r="JRA25" s="99"/>
      <c r="JRB25" s="99"/>
      <c r="JRC25" s="99"/>
      <c r="JRD25" s="99"/>
      <c r="JRE25" s="99"/>
      <c r="JRF25" s="99"/>
      <c r="JRG25" s="99"/>
      <c r="JRH25" s="99"/>
      <c r="JRI25" s="99"/>
      <c r="JRJ25" s="99"/>
      <c r="JRK25" s="99"/>
      <c r="JRL25" s="99"/>
      <c r="JRM25" s="99"/>
      <c r="JRN25" s="99"/>
      <c r="JRO25" s="99"/>
      <c r="JRP25" s="99"/>
      <c r="JRQ25" s="99"/>
      <c r="JRR25" s="99"/>
      <c r="JRS25" s="99"/>
      <c r="JRT25" s="99"/>
      <c r="JRU25" s="99"/>
      <c r="JRV25" s="99"/>
      <c r="JRW25" s="99"/>
      <c r="JRX25" s="99"/>
      <c r="JRY25" s="99"/>
      <c r="JRZ25" s="99"/>
      <c r="JSA25" s="99"/>
      <c r="JSB25" s="99"/>
      <c r="JSC25" s="99"/>
      <c r="JSD25" s="99"/>
      <c r="JSE25" s="99"/>
      <c r="JSF25" s="99"/>
      <c r="JSG25" s="99"/>
      <c r="JSH25" s="99"/>
      <c r="JSI25" s="99"/>
      <c r="JSJ25" s="99"/>
      <c r="JSK25" s="99"/>
      <c r="JSL25" s="99"/>
      <c r="JSM25" s="99"/>
      <c r="JSN25" s="99"/>
      <c r="JSO25" s="99"/>
      <c r="JSP25" s="99"/>
      <c r="JSQ25" s="99"/>
      <c r="JSR25" s="99"/>
      <c r="JSS25" s="99"/>
      <c r="JST25" s="99"/>
      <c r="JSU25" s="99"/>
      <c r="JSV25" s="99"/>
      <c r="JSW25" s="99"/>
      <c r="JSX25" s="99"/>
      <c r="JSY25" s="99"/>
      <c r="JSZ25" s="99"/>
      <c r="JTA25" s="99"/>
      <c r="JTB25" s="99"/>
      <c r="JTC25" s="99"/>
      <c r="JTD25" s="99"/>
      <c r="JTE25" s="99"/>
      <c r="JTF25" s="99"/>
      <c r="JTG25" s="99"/>
      <c r="JTH25" s="99"/>
      <c r="JTI25" s="99"/>
      <c r="JTJ25" s="99"/>
      <c r="JTK25" s="99"/>
      <c r="JTL25" s="99"/>
      <c r="JTM25" s="99"/>
      <c r="JTN25" s="99"/>
      <c r="JTO25" s="99"/>
      <c r="JTP25" s="99"/>
      <c r="JTQ25" s="99"/>
      <c r="JTR25" s="99"/>
      <c r="JTS25" s="99"/>
      <c r="JTT25" s="99"/>
      <c r="JTU25" s="99"/>
      <c r="JTV25" s="99"/>
      <c r="JTW25" s="99"/>
      <c r="JTX25" s="99"/>
      <c r="JTY25" s="99"/>
      <c r="JTZ25" s="99"/>
      <c r="JUA25" s="99"/>
      <c r="JUB25" s="99"/>
      <c r="JUC25" s="99"/>
      <c r="JUD25" s="99"/>
      <c r="JUE25" s="99"/>
      <c r="JUF25" s="99"/>
      <c r="JUG25" s="99"/>
      <c r="JUH25" s="99"/>
      <c r="JUI25" s="99"/>
      <c r="JUJ25" s="99"/>
      <c r="JUK25" s="99"/>
      <c r="JUL25" s="99"/>
      <c r="JUM25" s="99"/>
      <c r="JUN25" s="99"/>
      <c r="JUO25" s="99"/>
      <c r="JUP25" s="99"/>
      <c r="JUQ25" s="99"/>
      <c r="JUR25" s="99"/>
      <c r="JUS25" s="99"/>
      <c r="JUT25" s="99"/>
      <c r="JUU25" s="99"/>
      <c r="JUV25" s="99"/>
      <c r="JUW25" s="99"/>
      <c r="JUX25" s="99"/>
      <c r="JUY25" s="99"/>
      <c r="JUZ25" s="99"/>
      <c r="JVA25" s="99"/>
      <c r="JVB25" s="99"/>
      <c r="JVC25" s="99"/>
      <c r="JVD25" s="99"/>
      <c r="JVE25" s="99"/>
      <c r="JVF25" s="99"/>
      <c r="JVG25" s="99"/>
      <c r="JVH25" s="99"/>
      <c r="JVI25" s="99"/>
      <c r="JVJ25" s="99"/>
      <c r="JVK25" s="99"/>
      <c r="JVL25" s="99"/>
      <c r="JVM25" s="99"/>
      <c r="JVN25" s="99"/>
      <c r="JVO25" s="99"/>
      <c r="JVP25" s="99"/>
      <c r="JVQ25" s="99"/>
      <c r="JVR25" s="99"/>
      <c r="JVS25" s="99"/>
      <c r="JVT25" s="99"/>
      <c r="JVU25" s="99"/>
      <c r="JVV25" s="99"/>
      <c r="JVW25" s="99"/>
      <c r="JVX25" s="99"/>
      <c r="JVY25" s="99"/>
      <c r="JVZ25" s="99"/>
      <c r="JWA25" s="99"/>
      <c r="JWB25" s="99"/>
      <c r="JWC25" s="99"/>
      <c r="JWD25" s="99"/>
      <c r="JWE25" s="99"/>
      <c r="JWF25" s="99"/>
      <c r="JWG25" s="99"/>
      <c r="JWH25" s="99"/>
      <c r="JWI25" s="99"/>
      <c r="JWJ25" s="99"/>
      <c r="JWK25" s="99"/>
      <c r="JWL25" s="99"/>
      <c r="JWM25" s="99"/>
      <c r="JWN25" s="99"/>
      <c r="JWO25" s="99"/>
      <c r="JWP25" s="99"/>
      <c r="JWQ25" s="99"/>
      <c r="JWR25" s="99"/>
      <c r="JWS25" s="99"/>
      <c r="JWT25" s="99"/>
      <c r="JWU25" s="99"/>
      <c r="JWV25" s="99"/>
      <c r="JWW25" s="99"/>
      <c r="JWX25" s="99"/>
      <c r="JWY25" s="99"/>
      <c r="JWZ25" s="99"/>
      <c r="JXA25" s="99"/>
      <c r="JXB25" s="99"/>
      <c r="JXC25" s="99"/>
      <c r="JXD25" s="99"/>
      <c r="JXE25" s="99"/>
      <c r="JXF25" s="99"/>
      <c r="JXG25" s="99"/>
      <c r="JXH25" s="99"/>
      <c r="JXI25" s="99"/>
      <c r="JXJ25" s="99"/>
      <c r="JXK25" s="99"/>
      <c r="JXL25" s="99"/>
      <c r="JXM25" s="99"/>
      <c r="JXN25" s="99"/>
      <c r="JXO25" s="99"/>
      <c r="JXP25" s="99"/>
      <c r="JXQ25" s="99"/>
      <c r="JXR25" s="99"/>
      <c r="JXS25" s="99"/>
      <c r="JXT25" s="99"/>
      <c r="JXU25" s="99"/>
      <c r="JXV25" s="99"/>
      <c r="JXW25" s="99"/>
      <c r="JXX25" s="99"/>
      <c r="JXY25" s="99"/>
      <c r="JXZ25" s="99"/>
      <c r="JYA25" s="99"/>
      <c r="JYB25" s="99"/>
      <c r="JYC25" s="99"/>
      <c r="JYD25" s="99"/>
      <c r="JYE25" s="99"/>
      <c r="JYF25" s="99"/>
      <c r="JYG25" s="99"/>
      <c r="JYH25" s="99"/>
      <c r="JYI25" s="99"/>
      <c r="JYJ25" s="99"/>
      <c r="JYK25" s="99"/>
      <c r="JYL25" s="99"/>
      <c r="JYM25" s="99"/>
      <c r="JYN25" s="99"/>
      <c r="JYO25" s="99"/>
      <c r="JYP25" s="99"/>
      <c r="JYQ25" s="99"/>
      <c r="JYR25" s="99"/>
      <c r="JYS25" s="99"/>
      <c r="JYT25" s="99"/>
      <c r="JYU25" s="99"/>
      <c r="JYV25" s="99"/>
      <c r="JYW25" s="99"/>
      <c r="JYX25" s="99"/>
      <c r="JYY25" s="99"/>
      <c r="JYZ25" s="99"/>
      <c r="JZA25" s="99"/>
      <c r="JZB25" s="99"/>
      <c r="JZC25" s="99"/>
      <c r="JZD25" s="99"/>
      <c r="JZE25" s="99"/>
      <c r="JZF25" s="99"/>
      <c r="JZG25" s="99"/>
      <c r="JZH25" s="99"/>
      <c r="JZI25" s="99"/>
      <c r="JZJ25" s="99"/>
      <c r="JZK25" s="99"/>
      <c r="JZL25" s="99"/>
      <c r="JZM25" s="99"/>
      <c r="JZN25" s="99"/>
      <c r="JZO25" s="99"/>
      <c r="JZP25" s="99"/>
      <c r="JZQ25" s="99"/>
      <c r="JZR25" s="99"/>
      <c r="JZS25" s="99"/>
      <c r="JZT25" s="99"/>
      <c r="JZU25" s="99"/>
      <c r="JZV25" s="99"/>
      <c r="JZW25" s="99"/>
      <c r="JZX25" s="99"/>
      <c r="JZY25" s="99"/>
      <c r="JZZ25" s="99"/>
      <c r="KAA25" s="99"/>
      <c r="KAB25" s="99"/>
      <c r="KAC25" s="99"/>
      <c r="KAD25" s="99"/>
      <c r="KAE25" s="99"/>
      <c r="KAF25" s="99"/>
      <c r="KAG25" s="99"/>
      <c r="KAH25" s="99"/>
      <c r="KAI25" s="99"/>
      <c r="KAJ25" s="99"/>
      <c r="KAK25" s="99"/>
      <c r="KAL25" s="99"/>
      <c r="KAM25" s="99"/>
      <c r="KAN25" s="99"/>
      <c r="KAO25" s="99"/>
      <c r="KAP25" s="99"/>
      <c r="KAQ25" s="99"/>
      <c r="KAR25" s="99"/>
      <c r="KAS25" s="99"/>
      <c r="KAT25" s="99"/>
      <c r="KAU25" s="99"/>
      <c r="KAV25" s="99"/>
      <c r="KAW25" s="99"/>
      <c r="KAX25" s="99"/>
      <c r="KAY25" s="99"/>
      <c r="KAZ25" s="99"/>
      <c r="KBA25" s="99"/>
      <c r="KBB25" s="99"/>
      <c r="KBC25" s="99"/>
      <c r="KBD25" s="99"/>
      <c r="KBE25" s="99"/>
      <c r="KBF25" s="99"/>
      <c r="KBG25" s="99"/>
      <c r="KBH25" s="99"/>
      <c r="KBI25" s="99"/>
      <c r="KBJ25" s="99"/>
      <c r="KBK25" s="99"/>
      <c r="KBL25" s="99"/>
      <c r="KBM25" s="99"/>
      <c r="KBN25" s="99"/>
      <c r="KBO25" s="99"/>
      <c r="KBP25" s="99"/>
      <c r="KBQ25" s="99"/>
      <c r="KBR25" s="99"/>
      <c r="KBS25" s="99"/>
      <c r="KBT25" s="99"/>
      <c r="KBU25" s="99"/>
      <c r="KBV25" s="99"/>
      <c r="KBW25" s="99"/>
      <c r="KBX25" s="99"/>
      <c r="KBY25" s="99"/>
      <c r="KBZ25" s="99"/>
      <c r="KCA25" s="99"/>
      <c r="KCB25" s="99"/>
      <c r="KCC25" s="99"/>
      <c r="KCD25" s="99"/>
      <c r="KCE25" s="99"/>
      <c r="KCF25" s="99"/>
      <c r="KCG25" s="99"/>
      <c r="KCH25" s="99"/>
      <c r="KCI25" s="99"/>
      <c r="KCJ25" s="99"/>
      <c r="KCK25" s="99"/>
      <c r="KCL25" s="99"/>
      <c r="KCM25" s="99"/>
      <c r="KCN25" s="99"/>
      <c r="KCO25" s="99"/>
      <c r="KCP25" s="99"/>
      <c r="KCQ25" s="99"/>
      <c r="KCR25" s="99"/>
      <c r="KCS25" s="99"/>
      <c r="KCT25" s="99"/>
      <c r="KCU25" s="99"/>
      <c r="KCV25" s="99"/>
      <c r="KCW25" s="99"/>
      <c r="KCX25" s="99"/>
      <c r="KCY25" s="99"/>
      <c r="KCZ25" s="99"/>
      <c r="KDA25" s="99"/>
      <c r="KDB25" s="99"/>
      <c r="KDC25" s="99"/>
      <c r="KDD25" s="99"/>
      <c r="KDE25" s="99"/>
      <c r="KDF25" s="99"/>
      <c r="KDG25" s="99"/>
      <c r="KDH25" s="99"/>
      <c r="KDI25" s="99"/>
      <c r="KDJ25" s="99"/>
      <c r="KDK25" s="99"/>
      <c r="KDL25" s="99"/>
      <c r="KDM25" s="99"/>
      <c r="KDN25" s="99"/>
      <c r="KDO25" s="99"/>
      <c r="KDP25" s="99"/>
      <c r="KDQ25" s="99"/>
      <c r="KDR25" s="99"/>
      <c r="KDS25" s="99"/>
      <c r="KDT25" s="99"/>
      <c r="KDU25" s="99"/>
      <c r="KDV25" s="99"/>
      <c r="KDW25" s="99"/>
      <c r="KDX25" s="99"/>
      <c r="KDY25" s="99"/>
      <c r="KDZ25" s="99"/>
      <c r="KEA25" s="99"/>
      <c r="KEB25" s="99"/>
      <c r="KEC25" s="99"/>
      <c r="KED25" s="99"/>
      <c r="KEE25" s="99"/>
      <c r="KEF25" s="99"/>
      <c r="KEG25" s="99"/>
      <c r="KEH25" s="99"/>
      <c r="KEI25" s="99"/>
      <c r="KEJ25" s="99"/>
      <c r="KEK25" s="99"/>
      <c r="KEL25" s="99"/>
      <c r="KEM25" s="99"/>
      <c r="KEN25" s="99"/>
      <c r="KEO25" s="99"/>
      <c r="KEP25" s="99"/>
      <c r="KEQ25" s="99"/>
      <c r="KER25" s="99"/>
      <c r="KES25" s="99"/>
      <c r="KET25" s="99"/>
      <c r="KEU25" s="99"/>
      <c r="KEV25" s="99"/>
      <c r="KEW25" s="99"/>
      <c r="KEX25" s="99"/>
      <c r="KEY25" s="99"/>
      <c r="KEZ25" s="99"/>
      <c r="KFA25" s="99"/>
      <c r="KFB25" s="99"/>
      <c r="KFC25" s="99"/>
      <c r="KFD25" s="99"/>
      <c r="KFE25" s="99"/>
      <c r="KFF25" s="99"/>
      <c r="KFG25" s="99"/>
      <c r="KFH25" s="99"/>
      <c r="KFI25" s="99"/>
      <c r="KFJ25" s="99"/>
      <c r="KFK25" s="99"/>
      <c r="KFL25" s="99"/>
      <c r="KFM25" s="99"/>
      <c r="KFN25" s="99"/>
      <c r="KFO25" s="99"/>
      <c r="KFP25" s="99"/>
      <c r="KFQ25" s="99"/>
      <c r="KFR25" s="99"/>
      <c r="KFS25" s="99"/>
      <c r="KFT25" s="99"/>
      <c r="KFU25" s="99"/>
      <c r="KFV25" s="99"/>
      <c r="KFW25" s="99"/>
      <c r="KFX25" s="99"/>
      <c r="KFY25" s="99"/>
      <c r="KFZ25" s="99"/>
      <c r="KGA25" s="99"/>
      <c r="KGB25" s="99"/>
      <c r="KGC25" s="99"/>
      <c r="KGD25" s="99"/>
      <c r="KGE25" s="99"/>
      <c r="KGF25" s="99"/>
      <c r="KGG25" s="99"/>
      <c r="KGH25" s="99"/>
      <c r="KGI25" s="99"/>
      <c r="KGJ25" s="99"/>
      <c r="KGK25" s="99"/>
      <c r="KGL25" s="99"/>
      <c r="KGM25" s="99"/>
      <c r="KGN25" s="99"/>
      <c r="KGO25" s="99"/>
      <c r="KGP25" s="99"/>
      <c r="KGQ25" s="99"/>
      <c r="KGR25" s="99"/>
      <c r="KGS25" s="99"/>
      <c r="KGT25" s="99"/>
      <c r="KGU25" s="99"/>
      <c r="KGV25" s="99"/>
      <c r="KGW25" s="99"/>
      <c r="KGX25" s="99"/>
      <c r="KGY25" s="99"/>
      <c r="KGZ25" s="99"/>
      <c r="KHA25" s="99"/>
      <c r="KHB25" s="99"/>
      <c r="KHC25" s="99"/>
      <c r="KHD25" s="99"/>
      <c r="KHE25" s="99"/>
      <c r="KHF25" s="99"/>
      <c r="KHG25" s="99"/>
      <c r="KHH25" s="99"/>
      <c r="KHI25" s="99"/>
      <c r="KHJ25" s="99"/>
      <c r="KHK25" s="99"/>
      <c r="KHL25" s="99"/>
      <c r="KHM25" s="99"/>
      <c r="KHN25" s="99"/>
      <c r="KHO25" s="99"/>
      <c r="KHP25" s="99"/>
      <c r="KHQ25" s="99"/>
      <c r="KHR25" s="99"/>
      <c r="KHS25" s="99"/>
      <c r="KHT25" s="99"/>
      <c r="KHU25" s="99"/>
      <c r="KHV25" s="99"/>
      <c r="KHW25" s="99"/>
      <c r="KHX25" s="99"/>
      <c r="KHY25" s="99"/>
      <c r="KHZ25" s="99"/>
      <c r="KIA25" s="99"/>
      <c r="KIB25" s="99"/>
      <c r="KIC25" s="99"/>
      <c r="KID25" s="99"/>
      <c r="KIE25" s="99"/>
      <c r="KIF25" s="99"/>
      <c r="KIG25" s="99"/>
      <c r="KIH25" s="99"/>
      <c r="KII25" s="99"/>
      <c r="KIJ25" s="99"/>
      <c r="KIK25" s="99"/>
      <c r="KIL25" s="99"/>
      <c r="KIM25" s="99"/>
      <c r="KIN25" s="99"/>
      <c r="KIO25" s="99"/>
      <c r="KIP25" s="99"/>
      <c r="KIQ25" s="99"/>
      <c r="KIR25" s="99"/>
      <c r="KIS25" s="99"/>
      <c r="KIT25" s="99"/>
      <c r="KIU25" s="99"/>
      <c r="KIV25" s="99"/>
      <c r="KIW25" s="99"/>
      <c r="KIX25" s="99"/>
      <c r="KIY25" s="99"/>
      <c r="KIZ25" s="99"/>
      <c r="KJA25" s="99"/>
      <c r="KJB25" s="99"/>
      <c r="KJC25" s="99"/>
      <c r="KJD25" s="99"/>
      <c r="KJE25" s="99"/>
      <c r="KJF25" s="99"/>
      <c r="KJG25" s="99"/>
      <c r="KJH25" s="99"/>
      <c r="KJI25" s="99"/>
      <c r="KJJ25" s="99"/>
      <c r="KJK25" s="99"/>
      <c r="KJL25" s="99"/>
      <c r="KJM25" s="99"/>
      <c r="KJN25" s="99"/>
      <c r="KJO25" s="99"/>
      <c r="KJP25" s="99"/>
      <c r="KJQ25" s="99"/>
      <c r="KJR25" s="99"/>
      <c r="KJS25" s="99"/>
      <c r="KJT25" s="99"/>
      <c r="KJU25" s="99"/>
      <c r="KJV25" s="99"/>
      <c r="KJW25" s="99"/>
      <c r="KJX25" s="99"/>
      <c r="KJY25" s="99"/>
      <c r="KJZ25" s="99"/>
      <c r="KKA25" s="99"/>
      <c r="KKB25" s="99"/>
      <c r="KKC25" s="99"/>
      <c r="KKD25" s="99"/>
      <c r="KKE25" s="99"/>
      <c r="KKF25" s="99"/>
      <c r="KKG25" s="99"/>
      <c r="KKH25" s="99"/>
      <c r="KKI25" s="99"/>
      <c r="KKJ25" s="99"/>
      <c r="KKK25" s="99"/>
      <c r="KKL25" s="99"/>
      <c r="KKM25" s="99"/>
      <c r="KKN25" s="99"/>
      <c r="KKO25" s="99"/>
      <c r="KKP25" s="99"/>
      <c r="KKQ25" s="99"/>
      <c r="KKR25" s="99"/>
      <c r="KKS25" s="99"/>
      <c r="KKT25" s="99"/>
      <c r="KKU25" s="99"/>
      <c r="KKV25" s="99"/>
      <c r="KKW25" s="99"/>
      <c r="KKX25" s="99"/>
      <c r="KKY25" s="99"/>
      <c r="KKZ25" s="99"/>
      <c r="KLA25" s="99"/>
      <c r="KLB25" s="99"/>
      <c r="KLC25" s="99"/>
      <c r="KLD25" s="99"/>
      <c r="KLE25" s="99"/>
      <c r="KLF25" s="99"/>
      <c r="KLG25" s="99"/>
      <c r="KLH25" s="99"/>
      <c r="KLI25" s="99"/>
      <c r="KLJ25" s="99"/>
      <c r="KLK25" s="99"/>
      <c r="KLL25" s="99"/>
      <c r="KLM25" s="99"/>
      <c r="KLN25" s="99"/>
      <c r="KLO25" s="99"/>
      <c r="KLP25" s="99"/>
      <c r="KLQ25" s="99"/>
      <c r="KLR25" s="99"/>
      <c r="KLS25" s="99"/>
      <c r="KLT25" s="99"/>
      <c r="KLU25" s="99"/>
      <c r="KLV25" s="99"/>
      <c r="KLW25" s="99"/>
      <c r="KLX25" s="99"/>
      <c r="KLY25" s="99"/>
      <c r="KLZ25" s="99"/>
      <c r="KMA25" s="99"/>
      <c r="KMB25" s="99"/>
      <c r="KMC25" s="99"/>
      <c r="KMD25" s="99"/>
      <c r="KME25" s="99"/>
      <c r="KMF25" s="99"/>
      <c r="KMG25" s="99"/>
      <c r="KMH25" s="99"/>
      <c r="KMI25" s="99"/>
      <c r="KMJ25" s="99"/>
      <c r="KMK25" s="99"/>
      <c r="KML25" s="99"/>
      <c r="KMM25" s="99"/>
      <c r="KMN25" s="99"/>
      <c r="KMO25" s="99"/>
      <c r="KMP25" s="99"/>
      <c r="KMQ25" s="99"/>
      <c r="KMR25" s="99"/>
      <c r="KMS25" s="99"/>
      <c r="KMT25" s="99"/>
      <c r="KMU25" s="99"/>
      <c r="KMV25" s="99"/>
      <c r="KMW25" s="99"/>
      <c r="KMX25" s="99"/>
      <c r="KMY25" s="99"/>
      <c r="KMZ25" s="99"/>
      <c r="KNA25" s="99"/>
      <c r="KNB25" s="99"/>
      <c r="KNC25" s="99"/>
      <c r="KND25" s="99"/>
      <c r="KNE25" s="99"/>
      <c r="KNF25" s="99"/>
      <c r="KNG25" s="99"/>
      <c r="KNH25" s="99"/>
      <c r="KNI25" s="99"/>
      <c r="KNJ25" s="99"/>
      <c r="KNK25" s="99"/>
      <c r="KNL25" s="99"/>
      <c r="KNM25" s="99"/>
      <c r="KNN25" s="99"/>
      <c r="KNO25" s="99"/>
      <c r="KNP25" s="99"/>
      <c r="KNQ25" s="99"/>
      <c r="KNR25" s="99"/>
      <c r="KNS25" s="99"/>
      <c r="KNT25" s="99"/>
      <c r="KNU25" s="99"/>
      <c r="KNV25" s="99"/>
      <c r="KNW25" s="99"/>
      <c r="KNX25" s="99"/>
      <c r="KNY25" s="99"/>
      <c r="KNZ25" s="99"/>
      <c r="KOA25" s="99"/>
      <c r="KOB25" s="99"/>
      <c r="KOC25" s="99"/>
      <c r="KOD25" s="99"/>
      <c r="KOE25" s="99"/>
      <c r="KOF25" s="99"/>
      <c r="KOG25" s="99"/>
      <c r="KOH25" s="99"/>
      <c r="KOI25" s="99"/>
      <c r="KOJ25" s="99"/>
      <c r="KOK25" s="99"/>
      <c r="KOL25" s="99"/>
      <c r="KOM25" s="99"/>
      <c r="KON25" s="99"/>
      <c r="KOO25" s="99"/>
      <c r="KOP25" s="99"/>
      <c r="KOQ25" s="99"/>
      <c r="KOR25" s="99"/>
      <c r="KOS25" s="99"/>
      <c r="KOT25" s="99"/>
      <c r="KOU25" s="99"/>
      <c r="KOV25" s="99"/>
      <c r="KOW25" s="99"/>
      <c r="KOX25" s="99"/>
      <c r="KOY25" s="99"/>
      <c r="KOZ25" s="99"/>
      <c r="KPA25" s="99"/>
      <c r="KPB25" s="99"/>
      <c r="KPC25" s="99"/>
      <c r="KPD25" s="99"/>
      <c r="KPE25" s="99"/>
      <c r="KPF25" s="99"/>
      <c r="KPG25" s="99"/>
      <c r="KPH25" s="99"/>
      <c r="KPI25" s="99"/>
      <c r="KPJ25" s="99"/>
      <c r="KPK25" s="99"/>
      <c r="KPL25" s="99"/>
      <c r="KPM25" s="99"/>
      <c r="KPN25" s="99"/>
      <c r="KPO25" s="99"/>
      <c r="KPP25" s="99"/>
      <c r="KPQ25" s="99"/>
      <c r="KPR25" s="99"/>
      <c r="KPS25" s="99"/>
      <c r="KPT25" s="99"/>
      <c r="KPU25" s="99"/>
      <c r="KPV25" s="99"/>
      <c r="KPW25" s="99"/>
      <c r="KPX25" s="99"/>
      <c r="KPY25" s="99"/>
      <c r="KPZ25" s="99"/>
      <c r="KQA25" s="99"/>
      <c r="KQB25" s="99"/>
      <c r="KQC25" s="99"/>
      <c r="KQD25" s="99"/>
      <c r="KQE25" s="99"/>
      <c r="KQF25" s="99"/>
      <c r="KQG25" s="99"/>
      <c r="KQH25" s="99"/>
      <c r="KQI25" s="99"/>
      <c r="KQJ25" s="99"/>
      <c r="KQK25" s="99"/>
      <c r="KQL25" s="99"/>
      <c r="KQM25" s="99"/>
      <c r="KQN25" s="99"/>
      <c r="KQO25" s="99"/>
      <c r="KQP25" s="99"/>
      <c r="KQQ25" s="99"/>
      <c r="KQR25" s="99"/>
      <c r="KQS25" s="99"/>
      <c r="KQT25" s="99"/>
      <c r="KQU25" s="99"/>
      <c r="KQV25" s="99"/>
      <c r="KQW25" s="99"/>
      <c r="KQX25" s="99"/>
      <c r="KQY25" s="99"/>
      <c r="KQZ25" s="99"/>
      <c r="KRA25" s="99"/>
      <c r="KRB25" s="99"/>
      <c r="KRC25" s="99"/>
      <c r="KRD25" s="99"/>
      <c r="KRE25" s="99"/>
      <c r="KRF25" s="99"/>
      <c r="KRG25" s="99"/>
      <c r="KRH25" s="99"/>
      <c r="KRI25" s="99"/>
      <c r="KRJ25" s="99"/>
      <c r="KRK25" s="99"/>
      <c r="KRL25" s="99"/>
      <c r="KRM25" s="99"/>
      <c r="KRN25" s="99"/>
      <c r="KRO25" s="99"/>
      <c r="KRP25" s="99"/>
      <c r="KRQ25" s="99"/>
      <c r="KRR25" s="99"/>
      <c r="KRS25" s="99"/>
      <c r="KRT25" s="99"/>
      <c r="KRU25" s="99"/>
      <c r="KRV25" s="99"/>
      <c r="KRW25" s="99"/>
      <c r="KRX25" s="99"/>
      <c r="KRY25" s="99"/>
      <c r="KRZ25" s="99"/>
      <c r="KSA25" s="99"/>
      <c r="KSB25" s="99"/>
      <c r="KSC25" s="99"/>
      <c r="KSD25" s="99"/>
      <c r="KSE25" s="99"/>
      <c r="KSF25" s="99"/>
      <c r="KSG25" s="99"/>
      <c r="KSH25" s="99"/>
      <c r="KSI25" s="99"/>
      <c r="KSJ25" s="99"/>
      <c r="KSK25" s="99"/>
      <c r="KSL25" s="99"/>
      <c r="KSM25" s="99"/>
      <c r="KSN25" s="99"/>
      <c r="KSO25" s="99"/>
      <c r="KSP25" s="99"/>
      <c r="KSQ25" s="99"/>
      <c r="KSR25" s="99"/>
      <c r="KSS25" s="99"/>
      <c r="KST25" s="99"/>
      <c r="KSU25" s="99"/>
      <c r="KSV25" s="99"/>
      <c r="KSW25" s="99"/>
      <c r="KSX25" s="99"/>
      <c r="KSY25" s="99"/>
      <c r="KSZ25" s="99"/>
      <c r="KTA25" s="99"/>
      <c r="KTB25" s="99"/>
      <c r="KTC25" s="99"/>
      <c r="KTD25" s="99"/>
      <c r="KTE25" s="99"/>
      <c r="KTF25" s="99"/>
      <c r="KTG25" s="99"/>
      <c r="KTH25" s="99"/>
      <c r="KTI25" s="99"/>
      <c r="KTJ25" s="99"/>
      <c r="KTK25" s="99"/>
      <c r="KTL25" s="99"/>
      <c r="KTM25" s="99"/>
      <c r="KTN25" s="99"/>
      <c r="KTO25" s="99"/>
      <c r="KTP25" s="99"/>
      <c r="KTQ25" s="99"/>
      <c r="KTR25" s="99"/>
      <c r="KTS25" s="99"/>
      <c r="KTT25" s="99"/>
      <c r="KTU25" s="99"/>
      <c r="KTV25" s="99"/>
      <c r="KTW25" s="99"/>
      <c r="KTX25" s="99"/>
      <c r="KTY25" s="99"/>
      <c r="KTZ25" s="99"/>
      <c r="KUA25" s="99"/>
      <c r="KUB25" s="99"/>
      <c r="KUC25" s="99"/>
      <c r="KUD25" s="99"/>
      <c r="KUE25" s="99"/>
      <c r="KUF25" s="99"/>
      <c r="KUG25" s="99"/>
      <c r="KUH25" s="99"/>
      <c r="KUI25" s="99"/>
      <c r="KUJ25" s="99"/>
      <c r="KUK25" s="99"/>
      <c r="KUL25" s="99"/>
      <c r="KUM25" s="99"/>
      <c r="KUN25" s="99"/>
      <c r="KUO25" s="99"/>
      <c r="KUP25" s="99"/>
      <c r="KUQ25" s="99"/>
      <c r="KUR25" s="99"/>
      <c r="KUS25" s="99"/>
      <c r="KUT25" s="99"/>
      <c r="KUU25" s="99"/>
      <c r="KUV25" s="99"/>
      <c r="KUW25" s="99"/>
      <c r="KUX25" s="99"/>
      <c r="KUY25" s="99"/>
      <c r="KUZ25" s="99"/>
      <c r="KVA25" s="99"/>
      <c r="KVB25" s="99"/>
      <c r="KVC25" s="99"/>
      <c r="KVD25" s="99"/>
      <c r="KVE25" s="99"/>
      <c r="KVF25" s="99"/>
      <c r="KVG25" s="99"/>
      <c r="KVH25" s="99"/>
      <c r="KVI25" s="99"/>
      <c r="KVJ25" s="99"/>
      <c r="KVK25" s="99"/>
      <c r="KVL25" s="99"/>
      <c r="KVM25" s="99"/>
      <c r="KVN25" s="99"/>
      <c r="KVO25" s="99"/>
      <c r="KVP25" s="99"/>
      <c r="KVQ25" s="99"/>
      <c r="KVR25" s="99"/>
      <c r="KVS25" s="99"/>
      <c r="KVT25" s="99"/>
      <c r="KVU25" s="99"/>
      <c r="KVV25" s="99"/>
      <c r="KVW25" s="99"/>
      <c r="KVX25" s="99"/>
      <c r="KVY25" s="99"/>
      <c r="KVZ25" s="99"/>
      <c r="KWA25" s="99"/>
      <c r="KWB25" s="99"/>
      <c r="KWC25" s="99"/>
      <c r="KWD25" s="99"/>
      <c r="KWE25" s="99"/>
      <c r="KWF25" s="99"/>
      <c r="KWG25" s="99"/>
      <c r="KWH25" s="99"/>
      <c r="KWI25" s="99"/>
      <c r="KWJ25" s="99"/>
      <c r="KWK25" s="99"/>
      <c r="KWL25" s="99"/>
      <c r="KWM25" s="99"/>
      <c r="KWN25" s="99"/>
      <c r="KWO25" s="99"/>
      <c r="KWP25" s="99"/>
      <c r="KWQ25" s="99"/>
      <c r="KWR25" s="99"/>
      <c r="KWS25" s="99"/>
      <c r="KWT25" s="99"/>
      <c r="KWU25" s="99"/>
      <c r="KWV25" s="99"/>
      <c r="KWW25" s="99"/>
      <c r="KWX25" s="99"/>
      <c r="KWY25" s="99"/>
      <c r="KWZ25" s="99"/>
      <c r="KXA25" s="99"/>
      <c r="KXB25" s="99"/>
      <c r="KXC25" s="99"/>
      <c r="KXD25" s="99"/>
      <c r="KXE25" s="99"/>
      <c r="KXF25" s="99"/>
      <c r="KXG25" s="99"/>
      <c r="KXH25" s="99"/>
      <c r="KXI25" s="99"/>
      <c r="KXJ25" s="99"/>
      <c r="KXK25" s="99"/>
      <c r="KXL25" s="99"/>
      <c r="KXM25" s="99"/>
      <c r="KXN25" s="99"/>
      <c r="KXO25" s="99"/>
      <c r="KXP25" s="99"/>
      <c r="KXQ25" s="99"/>
      <c r="KXR25" s="99"/>
      <c r="KXS25" s="99"/>
      <c r="KXT25" s="99"/>
      <c r="KXU25" s="99"/>
      <c r="KXV25" s="99"/>
      <c r="KXW25" s="99"/>
      <c r="KXX25" s="99"/>
      <c r="KXY25" s="99"/>
      <c r="KXZ25" s="99"/>
      <c r="KYA25" s="99"/>
      <c r="KYB25" s="99"/>
      <c r="KYC25" s="99"/>
      <c r="KYD25" s="99"/>
      <c r="KYE25" s="99"/>
      <c r="KYF25" s="99"/>
      <c r="KYG25" s="99"/>
      <c r="KYH25" s="99"/>
      <c r="KYI25" s="99"/>
      <c r="KYJ25" s="99"/>
      <c r="KYK25" s="99"/>
      <c r="KYL25" s="99"/>
      <c r="KYM25" s="99"/>
      <c r="KYN25" s="99"/>
      <c r="KYO25" s="99"/>
      <c r="KYP25" s="99"/>
      <c r="KYQ25" s="99"/>
      <c r="KYR25" s="99"/>
      <c r="KYS25" s="99"/>
      <c r="KYT25" s="99"/>
      <c r="KYU25" s="99"/>
      <c r="KYV25" s="99"/>
      <c r="KYW25" s="99"/>
      <c r="KYX25" s="99"/>
      <c r="KYY25" s="99"/>
      <c r="KYZ25" s="99"/>
      <c r="KZA25" s="99"/>
      <c r="KZB25" s="99"/>
      <c r="KZC25" s="99"/>
      <c r="KZD25" s="99"/>
      <c r="KZE25" s="99"/>
      <c r="KZF25" s="99"/>
      <c r="KZG25" s="99"/>
      <c r="KZH25" s="99"/>
      <c r="KZI25" s="99"/>
      <c r="KZJ25" s="99"/>
      <c r="KZK25" s="99"/>
      <c r="KZL25" s="99"/>
      <c r="KZM25" s="99"/>
      <c r="KZN25" s="99"/>
      <c r="KZO25" s="99"/>
      <c r="KZP25" s="99"/>
      <c r="KZQ25" s="99"/>
      <c r="KZR25" s="99"/>
      <c r="KZS25" s="99"/>
      <c r="KZT25" s="99"/>
      <c r="KZU25" s="99"/>
      <c r="KZV25" s="99"/>
      <c r="KZW25" s="99"/>
      <c r="KZX25" s="99"/>
      <c r="KZY25" s="99"/>
      <c r="KZZ25" s="99"/>
      <c r="LAA25" s="99"/>
      <c r="LAB25" s="99"/>
      <c r="LAC25" s="99"/>
      <c r="LAD25" s="99"/>
      <c r="LAE25" s="99"/>
      <c r="LAF25" s="99"/>
      <c r="LAG25" s="99"/>
      <c r="LAH25" s="99"/>
      <c r="LAI25" s="99"/>
      <c r="LAJ25" s="99"/>
      <c r="LAK25" s="99"/>
      <c r="LAL25" s="99"/>
      <c r="LAM25" s="99"/>
      <c r="LAN25" s="99"/>
      <c r="LAO25" s="99"/>
      <c r="LAP25" s="99"/>
      <c r="LAQ25" s="99"/>
      <c r="LAR25" s="99"/>
      <c r="LAS25" s="99"/>
      <c r="LAT25" s="99"/>
      <c r="LAU25" s="99"/>
      <c r="LAV25" s="99"/>
      <c r="LAW25" s="99"/>
      <c r="LAX25" s="99"/>
      <c r="LAY25" s="99"/>
      <c r="LAZ25" s="99"/>
      <c r="LBA25" s="99"/>
      <c r="LBB25" s="99"/>
      <c r="LBC25" s="99"/>
      <c r="LBD25" s="99"/>
      <c r="LBE25" s="99"/>
      <c r="LBF25" s="99"/>
      <c r="LBG25" s="99"/>
      <c r="LBH25" s="99"/>
      <c r="LBI25" s="99"/>
      <c r="LBJ25" s="99"/>
      <c r="LBK25" s="99"/>
      <c r="LBL25" s="99"/>
      <c r="LBM25" s="99"/>
      <c r="LBN25" s="99"/>
      <c r="LBO25" s="99"/>
      <c r="LBP25" s="99"/>
      <c r="LBQ25" s="99"/>
      <c r="LBR25" s="99"/>
      <c r="LBS25" s="99"/>
      <c r="LBT25" s="99"/>
      <c r="LBU25" s="99"/>
      <c r="LBV25" s="99"/>
      <c r="LBW25" s="99"/>
      <c r="LBX25" s="99"/>
      <c r="LBY25" s="99"/>
      <c r="LBZ25" s="99"/>
      <c r="LCA25" s="99"/>
      <c r="LCB25" s="99"/>
      <c r="LCC25" s="99"/>
      <c r="LCD25" s="99"/>
      <c r="LCE25" s="99"/>
      <c r="LCF25" s="99"/>
      <c r="LCG25" s="99"/>
      <c r="LCH25" s="99"/>
      <c r="LCI25" s="99"/>
      <c r="LCJ25" s="99"/>
      <c r="LCK25" s="99"/>
      <c r="LCL25" s="99"/>
      <c r="LCM25" s="99"/>
      <c r="LCN25" s="99"/>
      <c r="LCO25" s="99"/>
      <c r="LCP25" s="99"/>
      <c r="LCQ25" s="99"/>
      <c r="LCR25" s="99"/>
      <c r="LCS25" s="99"/>
      <c r="LCT25" s="99"/>
      <c r="LCU25" s="99"/>
      <c r="LCV25" s="99"/>
      <c r="LCW25" s="99"/>
      <c r="LCX25" s="99"/>
      <c r="LCY25" s="99"/>
      <c r="LCZ25" s="99"/>
      <c r="LDA25" s="99"/>
      <c r="LDB25" s="99"/>
      <c r="LDC25" s="99"/>
      <c r="LDD25" s="99"/>
      <c r="LDE25" s="99"/>
      <c r="LDF25" s="99"/>
      <c r="LDG25" s="99"/>
      <c r="LDH25" s="99"/>
      <c r="LDI25" s="99"/>
      <c r="LDJ25" s="99"/>
      <c r="LDK25" s="99"/>
      <c r="LDL25" s="99"/>
      <c r="LDM25" s="99"/>
      <c r="LDN25" s="99"/>
      <c r="LDO25" s="99"/>
      <c r="LDP25" s="99"/>
      <c r="LDQ25" s="99"/>
      <c r="LDR25" s="99"/>
      <c r="LDS25" s="99"/>
      <c r="LDT25" s="99"/>
      <c r="LDU25" s="99"/>
      <c r="LDV25" s="99"/>
      <c r="LDW25" s="99"/>
      <c r="LDX25" s="99"/>
      <c r="LDY25" s="99"/>
      <c r="LDZ25" s="99"/>
      <c r="LEA25" s="99"/>
      <c r="LEB25" s="99"/>
      <c r="LEC25" s="99"/>
      <c r="LED25" s="99"/>
      <c r="LEE25" s="99"/>
      <c r="LEF25" s="99"/>
      <c r="LEG25" s="99"/>
      <c r="LEH25" s="99"/>
      <c r="LEI25" s="99"/>
      <c r="LEJ25" s="99"/>
      <c r="LEK25" s="99"/>
      <c r="LEL25" s="99"/>
      <c r="LEM25" s="99"/>
      <c r="LEN25" s="99"/>
      <c r="LEO25" s="99"/>
      <c r="LEP25" s="99"/>
      <c r="LEQ25" s="99"/>
      <c r="LER25" s="99"/>
      <c r="LES25" s="99"/>
      <c r="LET25" s="99"/>
      <c r="LEU25" s="99"/>
      <c r="LEV25" s="99"/>
      <c r="LEW25" s="99"/>
      <c r="LEX25" s="99"/>
      <c r="LEY25" s="99"/>
      <c r="LEZ25" s="99"/>
      <c r="LFA25" s="99"/>
      <c r="LFB25" s="99"/>
      <c r="LFC25" s="99"/>
      <c r="LFD25" s="99"/>
      <c r="LFE25" s="99"/>
      <c r="LFF25" s="99"/>
      <c r="LFG25" s="99"/>
      <c r="LFH25" s="99"/>
      <c r="LFI25" s="99"/>
      <c r="LFJ25" s="99"/>
      <c r="LFK25" s="99"/>
      <c r="LFL25" s="99"/>
      <c r="LFM25" s="99"/>
      <c r="LFN25" s="99"/>
      <c r="LFO25" s="99"/>
      <c r="LFP25" s="99"/>
      <c r="LFQ25" s="99"/>
      <c r="LFR25" s="99"/>
      <c r="LFS25" s="99"/>
      <c r="LFT25" s="99"/>
      <c r="LFU25" s="99"/>
      <c r="LFV25" s="99"/>
      <c r="LFW25" s="99"/>
      <c r="LFX25" s="99"/>
      <c r="LFY25" s="99"/>
      <c r="LFZ25" s="99"/>
      <c r="LGA25" s="99"/>
      <c r="LGB25" s="99"/>
      <c r="LGC25" s="99"/>
      <c r="LGD25" s="99"/>
      <c r="LGE25" s="99"/>
      <c r="LGF25" s="99"/>
      <c r="LGG25" s="99"/>
      <c r="LGH25" s="99"/>
      <c r="LGI25" s="99"/>
      <c r="LGJ25" s="99"/>
      <c r="LGK25" s="99"/>
      <c r="LGL25" s="99"/>
      <c r="LGM25" s="99"/>
      <c r="LGN25" s="99"/>
      <c r="LGO25" s="99"/>
      <c r="LGP25" s="99"/>
      <c r="LGQ25" s="99"/>
      <c r="LGR25" s="99"/>
      <c r="LGS25" s="99"/>
      <c r="LGT25" s="99"/>
      <c r="LGU25" s="99"/>
      <c r="LGV25" s="99"/>
      <c r="LGW25" s="99"/>
      <c r="LGX25" s="99"/>
      <c r="LGY25" s="99"/>
      <c r="LGZ25" s="99"/>
      <c r="LHA25" s="99"/>
      <c r="LHB25" s="99"/>
      <c r="LHC25" s="99"/>
      <c r="LHD25" s="99"/>
      <c r="LHE25" s="99"/>
      <c r="LHF25" s="99"/>
      <c r="LHG25" s="99"/>
      <c r="LHH25" s="99"/>
      <c r="LHI25" s="99"/>
      <c r="LHJ25" s="99"/>
      <c r="LHK25" s="99"/>
      <c r="LHL25" s="99"/>
      <c r="LHM25" s="99"/>
      <c r="LHN25" s="99"/>
      <c r="LHO25" s="99"/>
      <c r="LHP25" s="99"/>
      <c r="LHQ25" s="99"/>
      <c r="LHR25" s="99"/>
      <c r="LHS25" s="99"/>
      <c r="LHT25" s="99"/>
      <c r="LHU25" s="99"/>
      <c r="LHV25" s="99"/>
      <c r="LHW25" s="99"/>
      <c r="LHX25" s="99"/>
      <c r="LHY25" s="99"/>
      <c r="LHZ25" s="99"/>
      <c r="LIA25" s="99"/>
      <c r="LIB25" s="99"/>
      <c r="LIC25" s="99"/>
      <c r="LID25" s="99"/>
      <c r="LIE25" s="99"/>
      <c r="LIF25" s="99"/>
      <c r="LIG25" s="99"/>
      <c r="LIH25" s="99"/>
      <c r="LII25" s="99"/>
      <c r="LIJ25" s="99"/>
      <c r="LIK25" s="99"/>
      <c r="LIL25" s="99"/>
      <c r="LIM25" s="99"/>
      <c r="LIN25" s="99"/>
      <c r="LIO25" s="99"/>
      <c r="LIP25" s="99"/>
      <c r="LIQ25" s="99"/>
      <c r="LIR25" s="99"/>
      <c r="LIS25" s="99"/>
      <c r="LIT25" s="99"/>
      <c r="LIU25" s="99"/>
      <c r="LIV25" s="99"/>
      <c r="LIW25" s="99"/>
      <c r="LIX25" s="99"/>
      <c r="LIY25" s="99"/>
      <c r="LIZ25" s="99"/>
      <c r="LJA25" s="99"/>
      <c r="LJB25" s="99"/>
      <c r="LJC25" s="99"/>
      <c r="LJD25" s="99"/>
      <c r="LJE25" s="99"/>
      <c r="LJF25" s="99"/>
      <c r="LJG25" s="99"/>
      <c r="LJH25" s="99"/>
      <c r="LJI25" s="99"/>
      <c r="LJJ25" s="99"/>
      <c r="LJK25" s="99"/>
      <c r="LJL25" s="99"/>
      <c r="LJM25" s="99"/>
      <c r="LJN25" s="99"/>
      <c r="LJO25" s="99"/>
      <c r="LJP25" s="99"/>
      <c r="LJQ25" s="99"/>
      <c r="LJR25" s="99"/>
      <c r="LJS25" s="99"/>
      <c r="LJT25" s="99"/>
      <c r="LJU25" s="99"/>
      <c r="LJV25" s="99"/>
      <c r="LJW25" s="99"/>
      <c r="LJX25" s="99"/>
      <c r="LJY25" s="99"/>
      <c r="LJZ25" s="99"/>
      <c r="LKA25" s="99"/>
      <c r="LKB25" s="99"/>
      <c r="LKC25" s="99"/>
      <c r="LKD25" s="99"/>
      <c r="LKE25" s="99"/>
      <c r="LKF25" s="99"/>
      <c r="LKG25" s="99"/>
      <c r="LKH25" s="99"/>
      <c r="LKI25" s="99"/>
      <c r="LKJ25" s="99"/>
      <c r="LKK25" s="99"/>
      <c r="LKL25" s="99"/>
      <c r="LKM25" s="99"/>
      <c r="LKN25" s="99"/>
      <c r="LKO25" s="99"/>
      <c r="LKP25" s="99"/>
      <c r="LKQ25" s="99"/>
      <c r="LKR25" s="99"/>
      <c r="LKS25" s="99"/>
      <c r="LKT25" s="99"/>
      <c r="LKU25" s="99"/>
      <c r="LKV25" s="99"/>
      <c r="LKW25" s="99"/>
      <c r="LKX25" s="99"/>
      <c r="LKY25" s="99"/>
      <c r="LKZ25" s="99"/>
      <c r="LLA25" s="99"/>
      <c r="LLB25" s="99"/>
      <c r="LLC25" s="99"/>
      <c r="LLD25" s="99"/>
      <c r="LLE25" s="99"/>
      <c r="LLF25" s="99"/>
      <c r="LLG25" s="99"/>
      <c r="LLH25" s="99"/>
      <c r="LLI25" s="99"/>
      <c r="LLJ25" s="99"/>
      <c r="LLK25" s="99"/>
      <c r="LLL25" s="99"/>
      <c r="LLM25" s="99"/>
      <c r="LLN25" s="99"/>
      <c r="LLO25" s="99"/>
      <c r="LLP25" s="99"/>
      <c r="LLQ25" s="99"/>
      <c r="LLR25" s="99"/>
      <c r="LLS25" s="99"/>
      <c r="LLT25" s="99"/>
      <c r="LLU25" s="99"/>
      <c r="LLV25" s="99"/>
      <c r="LLW25" s="99"/>
      <c r="LLX25" s="99"/>
      <c r="LLY25" s="99"/>
      <c r="LLZ25" s="99"/>
      <c r="LMA25" s="99"/>
      <c r="LMB25" s="99"/>
      <c r="LMC25" s="99"/>
      <c r="LMD25" s="99"/>
      <c r="LME25" s="99"/>
      <c r="LMF25" s="99"/>
      <c r="LMG25" s="99"/>
      <c r="LMH25" s="99"/>
      <c r="LMI25" s="99"/>
      <c r="LMJ25" s="99"/>
      <c r="LMK25" s="99"/>
      <c r="LML25" s="99"/>
      <c r="LMM25" s="99"/>
      <c r="LMN25" s="99"/>
      <c r="LMO25" s="99"/>
      <c r="LMP25" s="99"/>
      <c r="LMQ25" s="99"/>
      <c r="LMR25" s="99"/>
      <c r="LMS25" s="99"/>
      <c r="LMT25" s="99"/>
      <c r="LMU25" s="99"/>
      <c r="LMV25" s="99"/>
      <c r="LMW25" s="99"/>
      <c r="LMX25" s="99"/>
      <c r="LMY25" s="99"/>
      <c r="LMZ25" s="99"/>
      <c r="LNA25" s="99"/>
      <c r="LNB25" s="99"/>
      <c r="LNC25" s="99"/>
      <c r="LND25" s="99"/>
      <c r="LNE25" s="99"/>
      <c r="LNF25" s="99"/>
      <c r="LNG25" s="99"/>
      <c r="LNH25" s="99"/>
      <c r="LNI25" s="99"/>
      <c r="LNJ25" s="99"/>
      <c r="LNK25" s="99"/>
      <c r="LNL25" s="99"/>
      <c r="LNM25" s="99"/>
      <c r="LNN25" s="99"/>
      <c r="LNO25" s="99"/>
      <c r="LNP25" s="99"/>
      <c r="LNQ25" s="99"/>
      <c r="LNR25" s="99"/>
      <c r="LNS25" s="99"/>
      <c r="LNT25" s="99"/>
      <c r="LNU25" s="99"/>
      <c r="LNV25" s="99"/>
      <c r="LNW25" s="99"/>
      <c r="LNX25" s="99"/>
      <c r="LNY25" s="99"/>
      <c r="LNZ25" s="99"/>
      <c r="LOA25" s="99"/>
      <c r="LOB25" s="99"/>
      <c r="LOC25" s="99"/>
      <c r="LOD25" s="99"/>
      <c r="LOE25" s="99"/>
      <c r="LOF25" s="99"/>
      <c r="LOG25" s="99"/>
      <c r="LOH25" s="99"/>
      <c r="LOI25" s="99"/>
      <c r="LOJ25" s="99"/>
      <c r="LOK25" s="99"/>
      <c r="LOL25" s="99"/>
      <c r="LOM25" s="99"/>
      <c r="LON25" s="99"/>
      <c r="LOO25" s="99"/>
      <c r="LOP25" s="99"/>
      <c r="LOQ25" s="99"/>
      <c r="LOR25" s="99"/>
      <c r="LOS25" s="99"/>
      <c r="LOT25" s="99"/>
      <c r="LOU25" s="99"/>
      <c r="LOV25" s="99"/>
      <c r="LOW25" s="99"/>
      <c r="LOX25" s="99"/>
      <c r="LOY25" s="99"/>
      <c r="LOZ25" s="99"/>
      <c r="LPA25" s="99"/>
      <c r="LPB25" s="99"/>
      <c r="LPC25" s="99"/>
      <c r="LPD25" s="99"/>
      <c r="LPE25" s="99"/>
      <c r="LPF25" s="99"/>
      <c r="LPG25" s="99"/>
      <c r="LPH25" s="99"/>
      <c r="LPI25" s="99"/>
      <c r="LPJ25" s="99"/>
      <c r="LPK25" s="99"/>
      <c r="LPL25" s="99"/>
      <c r="LPM25" s="99"/>
      <c r="LPN25" s="99"/>
      <c r="LPO25" s="99"/>
      <c r="LPP25" s="99"/>
      <c r="LPQ25" s="99"/>
      <c r="LPR25" s="99"/>
      <c r="LPS25" s="99"/>
      <c r="LPT25" s="99"/>
      <c r="LPU25" s="99"/>
      <c r="LPV25" s="99"/>
      <c r="LPW25" s="99"/>
      <c r="LPX25" s="99"/>
      <c r="LPY25" s="99"/>
      <c r="LPZ25" s="99"/>
      <c r="LQA25" s="99"/>
      <c r="LQB25" s="99"/>
      <c r="LQC25" s="99"/>
      <c r="LQD25" s="99"/>
      <c r="LQE25" s="99"/>
      <c r="LQF25" s="99"/>
      <c r="LQG25" s="99"/>
      <c r="LQH25" s="99"/>
      <c r="LQI25" s="99"/>
      <c r="LQJ25" s="99"/>
      <c r="LQK25" s="99"/>
      <c r="LQL25" s="99"/>
      <c r="LQM25" s="99"/>
      <c r="LQN25" s="99"/>
      <c r="LQO25" s="99"/>
      <c r="LQP25" s="99"/>
      <c r="LQQ25" s="99"/>
      <c r="LQR25" s="99"/>
      <c r="LQS25" s="99"/>
      <c r="LQT25" s="99"/>
      <c r="LQU25" s="99"/>
      <c r="LQV25" s="99"/>
      <c r="LQW25" s="99"/>
      <c r="LQX25" s="99"/>
      <c r="LQY25" s="99"/>
      <c r="LQZ25" s="99"/>
      <c r="LRA25" s="99"/>
      <c r="LRB25" s="99"/>
      <c r="LRC25" s="99"/>
      <c r="LRD25" s="99"/>
      <c r="LRE25" s="99"/>
      <c r="LRF25" s="99"/>
      <c r="LRG25" s="99"/>
      <c r="LRH25" s="99"/>
      <c r="LRI25" s="99"/>
      <c r="LRJ25" s="99"/>
      <c r="LRK25" s="99"/>
      <c r="LRL25" s="99"/>
      <c r="LRM25" s="99"/>
      <c r="LRN25" s="99"/>
      <c r="LRO25" s="99"/>
      <c r="LRP25" s="99"/>
      <c r="LRQ25" s="99"/>
      <c r="LRR25" s="99"/>
      <c r="LRS25" s="99"/>
      <c r="LRT25" s="99"/>
      <c r="LRU25" s="99"/>
      <c r="LRV25" s="99"/>
      <c r="LRW25" s="99"/>
      <c r="LRX25" s="99"/>
      <c r="LRY25" s="99"/>
      <c r="LRZ25" s="99"/>
      <c r="LSA25" s="99"/>
      <c r="LSB25" s="99"/>
      <c r="LSC25" s="99"/>
      <c r="LSD25" s="99"/>
      <c r="LSE25" s="99"/>
      <c r="LSF25" s="99"/>
      <c r="LSG25" s="99"/>
      <c r="LSH25" s="99"/>
      <c r="LSI25" s="99"/>
      <c r="LSJ25" s="99"/>
      <c r="LSK25" s="99"/>
      <c r="LSL25" s="99"/>
      <c r="LSM25" s="99"/>
      <c r="LSN25" s="99"/>
      <c r="LSO25" s="99"/>
      <c r="LSP25" s="99"/>
      <c r="LSQ25" s="99"/>
      <c r="LSR25" s="99"/>
      <c r="LSS25" s="99"/>
      <c r="LST25" s="99"/>
      <c r="LSU25" s="99"/>
      <c r="LSV25" s="99"/>
      <c r="LSW25" s="99"/>
      <c r="LSX25" s="99"/>
      <c r="LSY25" s="99"/>
      <c r="LSZ25" s="99"/>
      <c r="LTA25" s="99"/>
      <c r="LTB25" s="99"/>
      <c r="LTC25" s="99"/>
      <c r="LTD25" s="99"/>
      <c r="LTE25" s="99"/>
      <c r="LTF25" s="99"/>
      <c r="LTG25" s="99"/>
      <c r="LTH25" s="99"/>
      <c r="LTI25" s="99"/>
      <c r="LTJ25" s="99"/>
      <c r="LTK25" s="99"/>
      <c r="LTL25" s="99"/>
      <c r="LTM25" s="99"/>
      <c r="LTN25" s="99"/>
      <c r="LTO25" s="99"/>
      <c r="LTP25" s="99"/>
      <c r="LTQ25" s="99"/>
      <c r="LTR25" s="99"/>
      <c r="LTS25" s="99"/>
      <c r="LTT25" s="99"/>
      <c r="LTU25" s="99"/>
      <c r="LTV25" s="99"/>
      <c r="LTW25" s="99"/>
      <c r="LTX25" s="99"/>
      <c r="LTY25" s="99"/>
      <c r="LTZ25" s="99"/>
      <c r="LUA25" s="99"/>
      <c r="LUB25" s="99"/>
      <c r="LUC25" s="99"/>
      <c r="LUD25" s="99"/>
      <c r="LUE25" s="99"/>
      <c r="LUF25" s="99"/>
      <c r="LUG25" s="99"/>
      <c r="LUH25" s="99"/>
      <c r="LUI25" s="99"/>
      <c r="LUJ25" s="99"/>
      <c r="LUK25" s="99"/>
      <c r="LUL25" s="99"/>
      <c r="LUM25" s="99"/>
      <c r="LUN25" s="99"/>
      <c r="LUO25" s="99"/>
      <c r="LUP25" s="99"/>
      <c r="LUQ25" s="99"/>
      <c r="LUR25" s="99"/>
      <c r="LUS25" s="99"/>
      <c r="LUT25" s="99"/>
      <c r="LUU25" s="99"/>
      <c r="LUV25" s="99"/>
      <c r="LUW25" s="99"/>
      <c r="LUX25" s="99"/>
      <c r="LUY25" s="99"/>
      <c r="LUZ25" s="99"/>
      <c r="LVA25" s="99"/>
      <c r="LVB25" s="99"/>
      <c r="LVC25" s="99"/>
      <c r="LVD25" s="99"/>
      <c r="LVE25" s="99"/>
      <c r="LVF25" s="99"/>
      <c r="LVG25" s="99"/>
      <c r="LVH25" s="99"/>
      <c r="LVI25" s="99"/>
      <c r="LVJ25" s="99"/>
      <c r="LVK25" s="99"/>
      <c r="LVL25" s="99"/>
      <c r="LVM25" s="99"/>
      <c r="LVN25" s="99"/>
      <c r="LVO25" s="99"/>
      <c r="LVP25" s="99"/>
      <c r="LVQ25" s="99"/>
      <c r="LVR25" s="99"/>
      <c r="LVS25" s="99"/>
      <c r="LVT25" s="99"/>
      <c r="LVU25" s="99"/>
      <c r="LVV25" s="99"/>
      <c r="LVW25" s="99"/>
      <c r="LVX25" s="99"/>
      <c r="LVY25" s="99"/>
      <c r="LVZ25" s="99"/>
      <c r="LWA25" s="99"/>
      <c r="LWB25" s="99"/>
      <c r="LWC25" s="99"/>
      <c r="LWD25" s="99"/>
      <c r="LWE25" s="99"/>
      <c r="LWF25" s="99"/>
      <c r="LWG25" s="99"/>
      <c r="LWH25" s="99"/>
      <c r="LWI25" s="99"/>
      <c r="LWJ25" s="99"/>
      <c r="LWK25" s="99"/>
      <c r="LWL25" s="99"/>
      <c r="LWM25" s="99"/>
      <c r="LWN25" s="99"/>
      <c r="LWO25" s="99"/>
      <c r="LWP25" s="99"/>
      <c r="LWQ25" s="99"/>
      <c r="LWR25" s="99"/>
      <c r="LWS25" s="99"/>
      <c r="LWT25" s="99"/>
      <c r="LWU25" s="99"/>
      <c r="LWV25" s="99"/>
      <c r="LWW25" s="99"/>
      <c r="LWX25" s="99"/>
      <c r="LWY25" s="99"/>
      <c r="LWZ25" s="99"/>
      <c r="LXA25" s="99"/>
      <c r="LXB25" s="99"/>
      <c r="LXC25" s="99"/>
      <c r="LXD25" s="99"/>
      <c r="LXE25" s="99"/>
      <c r="LXF25" s="99"/>
      <c r="LXG25" s="99"/>
      <c r="LXH25" s="99"/>
      <c r="LXI25" s="99"/>
      <c r="LXJ25" s="99"/>
      <c r="LXK25" s="99"/>
      <c r="LXL25" s="99"/>
      <c r="LXM25" s="99"/>
      <c r="LXN25" s="99"/>
      <c r="LXO25" s="99"/>
      <c r="LXP25" s="99"/>
      <c r="LXQ25" s="99"/>
      <c r="LXR25" s="99"/>
      <c r="LXS25" s="99"/>
      <c r="LXT25" s="99"/>
      <c r="LXU25" s="99"/>
      <c r="LXV25" s="99"/>
      <c r="LXW25" s="99"/>
      <c r="LXX25" s="99"/>
      <c r="LXY25" s="99"/>
      <c r="LXZ25" s="99"/>
      <c r="LYA25" s="99"/>
      <c r="LYB25" s="99"/>
      <c r="LYC25" s="99"/>
      <c r="LYD25" s="99"/>
      <c r="LYE25" s="99"/>
      <c r="LYF25" s="99"/>
      <c r="LYG25" s="99"/>
      <c r="LYH25" s="99"/>
      <c r="LYI25" s="99"/>
      <c r="LYJ25" s="99"/>
      <c r="LYK25" s="99"/>
      <c r="LYL25" s="99"/>
      <c r="LYM25" s="99"/>
      <c r="LYN25" s="99"/>
      <c r="LYO25" s="99"/>
      <c r="LYP25" s="99"/>
      <c r="LYQ25" s="99"/>
      <c r="LYR25" s="99"/>
      <c r="LYS25" s="99"/>
      <c r="LYT25" s="99"/>
      <c r="LYU25" s="99"/>
      <c r="LYV25" s="99"/>
      <c r="LYW25" s="99"/>
      <c r="LYX25" s="99"/>
      <c r="LYY25" s="99"/>
      <c r="LYZ25" s="99"/>
      <c r="LZA25" s="99"/>
      <c r="LZB25" s="99"/>
      <c r="LZC25" s="99"/>
      <c r="LZD25" s="99"/>
      <c r="LZE25" s="99"/>
      <c r="LZF25" s="99"/>
      <c r="LZG25" s="99"/>
      <c r="LZH25" s="99"/>
      <c r="LZI25" s="99"/>
      <c r="LZJ25" s="99"/>
      <c r="LZK25" s="99"/>
      <c r="LZL25" s="99"/>
      <c r="LZM25" s="99"/>
      <c r="LZN25" s="99"/>
      <c r="LZO25" s="99"/>
      <c r="LZP25" s="99"/>
      <c r="LZQ25" s="99"/>
      <c r="LZR25" s="99"/>
      <c r="LZS25" s="99"/>
      <c r="LZT25" s="99"/>
      <c r="LZU25" s="99"/>
      <c r="LZV25" s="99"/>
      <c r="LZW25" s="99"/>
      <c r="LZX25" s="99"/>
      <c r="LZY25" s="99"/>
      <c r="LZZ25" s="99"/>
      <c r="MAA25" s="99"/>
      <c r="MAB25" s="99"/>
      <c r="MAC25" s="99"/>
      <c r="MAD25" s="99"/>
      <c r="MAE25" s="99"/>
      <c r="MAF25" s="99"/>
      <c r="MAG25" s="99"/>
      <c r="MAH25" s="99"/>
      <c r="MAI25" s="99"/>
      <c r="MAJ25" s="99"/>
      <c r="MAK25" s="99"/>
      <c r="MAL25" s="99"/>
      <c r="MAM25" s="99"/>
      <c r="MAN25" s="99"/>
      <c r="MAO25" s="99"/>
      <c r="MAP25" s="99"/>
      <c r="MAQ25" s="99"/>
      <c r="MAR25" s="99"/>
      <c r="MAS25" s="99"/>
      <c r="MAT25" s="99"/>
      <c r="MAU25" s="99"/>
      <c r="MAV25" s="99"/>
      <c r="MAW25" s="99"/>
      <c r="MAX25" s="99"/>
      <c r="MAY25" s="99"/>
      <c r="MAZ25" s="99"/>
      <c r="MBA25" s="99"/>
      <c r="MBB25" s="99"/>
      <c r="MBC25" s="99"/>
      <c r="MBD25" s="99"/>
      <c r="MBE25" s="99"/>
      <c r="MBF25" s="99"/>
      <c r="MBG25" s="99"/>
      <c r="MBH25" s="99"/>
      <c r="MBI25" s="99"/>
      <c r="MBJ25" s="99"/>
      <c r="MBK25" s="99"/>
      <c r="MBL25" s="99"/>
      <c r="MBM25" s="99"/>
      <c r="MBN25" s="99"/>
      <c r="MBO25" s="99"/>
      <c r="MBP25" s="99"/>
      <c r="MBQ25" s="99"/>
      <c r="MBR25" s="99"/>
      <c r="MBS25" s="99"/>
      <c r="MBT25" s="99"/>
      <c r="MBU25" s="99"/>
      <c r="MBV25" s="99"/>
      <c r="MBW25" s="99"/>
      <c r="MBX25" s="99"/>
      <c r="MBY25" s="99"/>
      <c r="MBZ25" s="99"/>
      <c r="MCA25" s="99"/>
      <c r="MCB25" s="99"/>
      <c r="MCC25" s="99"/>
      <c r="MCD25" s="99"/>
      <c r="MCE25" s="99"/>
      <c r="MCF25" s="99"/>
      <c r="MCG25" s="99"/>
      <c r="MCH25" s="99"/>
      <c r="MCI25" s="99"/>
      <c r="MCJ25" s="99"/>
      <c r="MCK25" s="99"/>
      <c r="MCL25" s="99"/>
      <c r="MCM25" s="99"/>
      <c r="MCN25" s="99"/>
      <c r="MCO25" s="99"/>
      <c r="MCP25" s="99"/>
      <c r="MCQ25" s="99"/>
      <c r="MCR25" s="99"/>
      <c r="MCS25" s="99"/>
      <c r="MCT25" s="99"/>
      <c r="MCU25" s="99"/>
      <c r="MCV25" s="99"/>
      <c r="MCW25" s="99"/>
      <c r="MCX25" s="99"/>
      <c r="MCY25" s="99"/>
      <c r="MCZ25" s="99"/>
      <c r="MDA25" s="99"/>
      <c r="MDB25" s="99"/>
      <c r="MDC25" s="99"/>
      <c r="MDD25" s="99"/>
      <c r="MDE25" s="99"/>
      <c r="MDF25" s="99"/>
      <c r="MDG25" s="99"/>
      <c r="MDH25" s="99"/>
      <c r="MDI25" s="99"/>
      <c r="MDJ25" s="99"/>
      <c r="MDK25" s="99"/>
      <c r="MDL25" s="99"/>
      <c r="MDM25" s="99"/>
      <c r="MDN25" s="99"/>
      <c r="MDO25" s="99"/>
      <c r="MDP25" s="99"/>
      <c r="MDQ25" s="99"/>
      <c r="MDR25" s="99"/>
      <c r="MDS25" s="99"/>
      <c r="MDT25" s="99"/>
      <c r="MDU25" s="99"/>
      <c r="MDV25" s="99"/>
      <c r="MDW25" s="99"/>
      <c r="MDX25" s="99"/>
      <c r="MDY25" s="99"/>
      <c r="MDZ25" s="99"/>
      <c r="MEA25" s="99"/>
      <c r="MEB25" s="99"/>
      <c r="MEC25" s="99"/>
      <c r="MED25" s="99"/>
      <c r="MEE25" s="99"/>
      <c r="MEF25" s="99"/>
      <c r="MEG25" s="99"/>
      <c r="MEH25" s="99"/>
      <c r="MEI25" s="99"/>
      <c r="MEJ25" s="99"/>
      <c r="MEK25" s="99"/>
      <c r="MEL25" s="99"/>
      <c r="MEM25" s="99"/>
      <c r="MEN25" s="99"/>
      <c r="MEO25" s="99"/>
      <c r="MEP25" s="99"/>
      <c r="MEQ25" s="99"/>
      <c r="MER25" s="99"/>
      <c r="MES25" s="99"/>
      <c r="MET25" s="99"/>
      <c r="MEU25" s="99"/>
      <c r="MEV25" s="99"/>
      <c r="MEW25" s="99"/>
      <c r="MEX25" s="99"/>
      <c r="MEY25" s="99"/>
      <c r="MEZ25" s="99"/>
      <c r="MFA25" s="99"/>
      <c r="MFB25" s="99"/>
      <c r="MFC25" s="99"/>
      <c r="MFD25" s="99"/>
      <c r="MFE25" s="99"/>
      <c r="MFF25" s="99"/>
      <c r="MFG25" s="99"/>
      <c r="MFH25" s="99"/>
      <c r="MFI25" s="99"/>
      <c r="MFJ25" s="99"/>
      <c r="MFK25" s="99"/>
      <c r="MFL25" s="99"/>
      <c r="MFM25" s="99"/>
      <c r="MFN25" s="99"/>
      <c r="MFO25" s="99"/>
      <c r="MFP25" s="99"/>
      <c r="MFQ25" s="99"/>
      <c r="MFR25" s="99"/>
      <c r="MFS25" s="99"/>
      <c r="MFT25" s="99"/>
      <c r="MFU25" s="99"/>
      <c r="MFV25" s="99"/>
      <c r="MFW25" s="99"/>
      <c r="MFX25" s="99"/>
      <c r="MFY25" s="99"/>
      <c r="MFZ25" s="99"/>
      <c r="MGA25" s="99"/>
      <c r="MGB25" s="99"/>
      <c r="MGC25" s="99"/>
      <c r="MGD25" s="99"/>
      <c r="MGE25" s="99"/>
      <c r="MGF25" s="99"/>
      <c r="MGG25" s="99"/>
      <c r="MGH25" s="99"/>
      <c r="MGI25" s="99"/>
      <c r="MGJ25" s="99"/>
      <c r="MGK25" s="99"/>
      <c r="MGL25" s="99"/>
      <c r="MGM25" s="99"/>
      <c r="MGN25" s="99"/>
      <c r="MGO25" s="99"/>
      <c r="MGP25" s="99"/>
      <c r="MGQ25" s="99"/>
      <c r="MGR25" s="99"/>
      <c r="MGS25" s="99"/>
      <c r="MGT25" s="99"/>
      <c r="MGU25" s="99"/>
      <c r="MGV25" s="99"/>
      <c r="MGW25" s="99"/>
      <c r="MGX25" s="99"/>
      <c r="MGY25" s="99"/>
      <c r="MGZ25" s="99"/>
      <c r="MHA25" s="99"/>
      <c r="MHB25" s="99"/>
      <c r="MHC25" s="99"/>
      <c r="MHD25" s="99"/>
      <c r="MHE25" s="99"/>
      <c r="MHF25" s="99"/>
      <c r="MHG25" s="99"/>
      <c r="MHH25" s="99"/>
      <c r="MHI25" s="99"/>
      <c r="MHJ25" s="99"/>
      <c r="MHK25" s="99"/>
      <c r="MHL25" s="99"/>
      <c r="MHM25" s="99"/>
      <c r="MHN25" s="99"/>
      <c r="MHO25" s="99"/>
      <c r="MHP25" s="99"/>
      <c r="MHQ25" s="99"/>
      <c r="MHR25" s="99"/>
      <c r="MHS25" s="99"/>
      <c r="MHT25" s="99"/>
      <c r="MHU25" s="99"/>
      <c r="MHV25" s="99"/>
      <c r="MHW25" s="99"/>
      <c r="MHX25" s="99"/>
      <c r="MHY25" s="99"/>
      <c r="MHZ25" s="99"/>
      <c r="MIA25" s="99"/>
      <c r="MIB25" s="99"/>
      <c r="MIC25" s="99"/>
      <c r="MID25" s="99"/>
      <c r="MIE25" s="99"/>
      <c r="MIF25" s="99"/>
      <c r="MIG25" s="99"/>
      <c r="MIH25" s="99"/>
      <c r="MII25" s="99"/>
      <c r="MIJ25" s="99"/>
      <c r="MIK25" s="99"/>
      <c r="MIL25" s="99"/>
      <c r="MIM25" s="99"/>
      <c r="MIN25" s="99"/>
      <c r="MIO25" s="99"/>
      <c r="MIP25" s="99"/>
      <c r="MIQ25" s="99"/>
      <c r="MIR25" s="99"/>
      <c r="MIS25" s="99"/>
      <c r="MIT25" s="99"/>
      <c r="MIU25" s="99"/>
      <c r="MIV25" s="99"/>
      <c r="MIW25" s="99"/>
      <c r="MIX25" s="99"/>
      <c r="MIY25" s="99"/>
      <c r="MIZ25" s="99"/>
      <c r="MJA25" s="99"/>
      <c r="MJB25" s="99"/>
      <c r="MJC25" s="99"/>
      <c r="MJD25" s="99"/>
      <c r="MJE25" s="99"/>
      <c r="MJF25" s="99"/>
      <c r="MJG25" s="99"/>
      <c r="MJH25" s="99"/>
      <c r="MJI25" s="99"/>
      <c r="MJJ25" s="99"/>
      <c r="MJK25" s="99"/>
      <c r="MJL25" s="99"/>
      <c r="MJM25" s="99"/>
      <c r="MJN25" s="99"/>
      <c r="MJO25" s="99"/>
      <c r="MJP25" s="99"/>
      <c r="MJQ25" s="99"/>
      <c r="MJR25" s="99"/>
      <c r="MJS25" s="99"/>
      <c r="MJT25" s="99"/>
      <c r="MJU25" s="99"/>
      <c r="MJV25" s="99"/>
      <c r="MJW25" s="99"/>
      <c r="MJX25" s="99"/>
      <c r="MJY25" s="99"/>
      <c r="MJZ25" s="99"/>
      <c r="MKA25" s="99"/>
      <c r="MKB25" s="99"/>
      <c r="MKC25" s="99"/>
      <c r="MKD25" s="99"/>
      <c r="MKE25" s="99"/>
      <c r="MKF25" s="99"/>
      <c r="MKG25" s="99"/>
      <c r="MKH25" s="99"/>
      <c r="MKI25" s="99"/>
      <c r="MKJ25" s="99"/>
      <c r="MKK25" s="99"/>
      <c r="MKL25" s="99"/>
      <c r="MKM25" s="99"/>
      <c r="MKN25" s="99"/>
      <c r="MKO25" s="99"/>
      <c r="MKP25" s="99"/>
      <c r="MKQ25" s="99"/>
      <c r="MKR25" s="99"/>
      <c r="MKS25" s="99"/>
      <c r="MKT25" s="99"/>
      <c r="MKU25" s="99"/>
      <c r="MKV25" s="99"/>
      <c r="MKW25" s="99"/>
      <c r="MKX25" s="99"/>
      <c r="MKY25" s="99"/>
      <c r="MKZ25" s="99"/>
      <c r="MLA25" s="99"/>
      <c r="MLB25" s="99"/>
      <c r="MLC25" s="99"/>
      <c r="MLD25" s="99"/>
      <c r="MLE25" s="99"/>
      <c r="MLF25" s="99"/>
      <c r="MLG25" s="99"/>
      <c r="MLH25" s="99"/>
      <c r="MLI25" s="99"/>
      <c r="MLJ25" s="99"/>
      <c r="MLK25" s="99"/>
      <c r="MLL25" s="99"/>
      <c r="MLM25" s="99"/>
      <c r="MLN25" s="99"/>
      <c r="MLO25" s="99"/>
      <c r="MLP25" s="99"/>
      <c r="MLQ25" s="99"/>
      <c r="MLR25" s="99"/>
      <c r="MLS25" s="99"/>
      <c r="MLT25" s="99"/>
      <c r="MLU25" s="99"/>
      <c r="MLV25" s="99"/>
      <c r="MLW25" s="99"/>
      <c r="MLX25" s="99"/>
      <c r="MLY25" s="99"/>
      <c r="MLZ25" s="99"/>
      <c r="MMA25" s="99"/>
      <c r="MMB25" s="99"/>
      <c r="MMC25" s="99"/>
      <c r="MMD25" s="99"/>
      <c r="MME25" s="99"/>
      <c r="MMF25" s="99"/>
      <c r="MMG25" s="99"/>
      <c r="MMH25" s="99"/>
      <c r="MMI25" s="99"/>
      <c r="MMJ25" s="99"/>
      <c r="MMK25" s="99"/>
      <c r="MML25" s="99"/>
      <c r="MMM25" s="99"/>
      <c r="MMN25" s="99"/>
      <c r="MMO25" s="99"/>
      <c r="MMP25" s="99"/>
      <c r="MMQ25" s="99"/>
      <c r="MMR25" s="99"/>
      <c r="MMS25" s="99"/>
      <c r="MMT25" s="99"/>
      <c r="MMU25" s="99"/>
      <c r="MMV25" s="99"/>
      <c r="MMW25" s="99"/>
      <c r="MMX25" s="99"/>
      <c r="MMY25" s="99"/>
      <c r="MMZ25" s="99"/>
      <c r="MNA25" s="99"/>
      <c r="MNB25" s="99"/>
      <c r="MNC25" s="99"/>
      <c r="MND25" s="99"/>
      <c r="MNE25" s="99"/>
      <c r="MNF25" s="99"/>
      <c r="MNG25" s="99"/>
      <c r="MNH25" s="99"/>
      <c r="MNI25" s="99"/>
      <c r="MNJ25" s="99"/>
      <c r="MNK25" s="99"/>
      <c r="MNL25" s="99"/>
      <c r="MNM25" s="99"/>
      <c r="MNN25" s="99"/>
      <c r="MNO25" s="99"/>
      <c r="MNP25" s="99"/>
      <c r="MNQ25" s="99"/>
      <c r="MNR25" s="99"/>
      <c r="MNS25" s="99"/>
      <c r="MNT25" s="99"/>
      <c r="MNU25" s="99"/>
      <c r="MNV25" s="99"/>
      <c r="MNW25" s="99"/>
      <c r="MNX25" s="99"/>
      <c r="MNY25" s="99"/>
      <c r="MNZ25" s="99"/>
      <c r="MOA25" s="99"/>
      <c r="MOB25" s="99"/>
      <c r="MOC25" s="99"/>
      <c r="MOD25" s="99"/>
      <c r="MOE25" s="99"/>
      <c r="MOF25" s="99"/>
      <c r="MOG25" s="99"/>
      <c r="MOH25" s="99"/>
      <c r="MOI25" s="99"/>
      <c r="MOJ25" s="99"/>
      <c r="MOK25" s="99"/>
      <c r="MOL25" s="99"/>
      <c r="MOM25" s="99"/>
      <c r="MON25" s="99"/>
      <c r="MOO25" s="99"/>
      <c r="MOP25" s="99"/>
      <c r="MOQ25" s="99"/>
      <c r="MOR25" s="99"/>
      <c r="MOS25" s="99"/>
      <c r="MOT25" s="99"/>
      <c r="MOU25" s="99"/>
      <c r="MOV25" s="99"/>
      <c r="MOW25" s="99"/>
      <c r="MOX25" s="99"/>
      <c r="MOY25" s="99"/>
      <c r="MOZ25" s="99"/>
      <c r="MPA25" s="99"/>
      <c r="MPB25" s="99"/>
      <c r="MPC25" s="99"/>
      <c r="MPD25" s="99"/>
      <c r="MPE25" s="99"/>
      <c r="MPF25" s="99"/>
      <c r="MPG25" s="99"/>
      <c r="MPH25" s="99"/>
      <c r="MPI25" s="99"/>
      <c r="MPJ25" s="99"/>
      <c r="MPK25" s="99"/>
      <c r="MPL25" s="99"/>
      <c r="MPM25" s="99"/>
      <c r="MPN25" s="99"/>
      <c r="MPO25" s="99"/>
      <c r="MPP25" s="99"/>
      <c r="MPQ25" s="99"/>
      <c r="MPR25" s="99"/>
      <c r="MPS25" s="99"/>
      <c r="MPT25" s="99"/>
      <c r="MPU25" s="99"/>
      <c r="MPV25" s="99"/>
      <c r="MPW25" s="99"/>
      <c r="MPX25" s="99"/>
      <c r="MPY25" s="99"/>
      <c r="MPZ25" s="99"/>
      <c r="MQA25" s="99"/>
      <c r="MQB25" s="99"/>
      <c r="MQC25" s="99"/>
      <c r="MQD25" s="99"/>
      <c r="MQE25" s="99"/>
      <c r="MQF25" s="99"/>
      <c r="MQG25" s="99"/>
      <c r="MQH25" s="99"/>
      <c r="MQI25" s="99"/>
      <c r="MQJ25" s="99"/>
      <c r="MQK25" s="99"/>
      <c r="MQL25" s="99"/>
      <c r="MQM25" s="99"/>
      <c r="MQN25" s="99"/>
      <c r="MQO25" s="99"/>
      <c r="MQP25" s="99"/>
      <c r="MQQ25" s="99"/>
      <c r="MQR25" s="99"/>
      <c r="MQS25" s="99"/>
      <c r="MQT25" s="99"/>
      <c r="MQU25" s="99"/>
      <c r="MQV25" s="99"/>
      <c r="MQW25" s="99"/>
      <c r="MQX25" s="99"/>
      <c r="MQY25" s="99"/>
      <c r="MQZ25" s="99"/>
      <c r="MRA25" s="99"/>
      <c r="MRB25" s="99"/>
      <c r="MRC25" s="99"/>
      <c r="MRD25" s="99"/>
      <c r="MRE25" s="99"/>
      <c r="MRF25" s="99"/>
      <c r="MRG25" s="99"/>
      <c r="MRH25" s="99"/>
      <c r="MRI25" s="99"/>
      <c r="MRJ25" s="99"/>
      <c r="MRK25" s="99"/>
      <c r="MRL25" s="99"/>
      <c r="MRM25" s="99"/>
      <c r="MRN25" s="99"/>
      <c r="MRO25" s="99"/>
      <c r="MRP25" s="99"/>
      <c r="MRQ25" s="99"/>
      <c r="MRR25" s="99"/>
      <c r="MRS25" s="99"/>
      <c r="MRT25" s="99"/>
      <c r="MRU25" s="99"/>
      <c r="MRV25" s="99"/>
      <c r="MRW25" s="99"/>
      <c r="MRX25" s="99"/>
      <c r="MRY25" s="99"/>
      <c r="MRZ25" s="99"/>
      <c r="MSA25" s="99"/>
      <c r="MSB25" s="99"/>
      <c r="MSC25" s="99"/>
      <c r="MSD25" s="99"/>
      <c r="MSE25" s="99"/>
      <c r="MSF25" s="99"/>
      <c r="MSG25" s="99"/>
      <c r="MSH25" s="99"/>
      <c r="MSI25" s="99"/>
      <c r="MSJ25" s="99"/>
      <c r="MSK25" s="99"/>
      <c r="MSL25" s="99"/>
      <c r="MSM25" s="99"/>
      <c r="MSN25" s="99"/>
      <c r="MSO25" s="99"/>
      <c r="MSP25" s="99"/>
      <c r="MSQ25" s="99"/>
      <c r="MSR25" s="99"/>
      <c r="MSS25" s="99"/>
      <c r="MST25" s="99"/>
      <c r="MSU25" s="99"/>
      <c r="MSV25" s="99"/>
      <c r="MSW25" s="99"/>
      <c r="MSX25" s="99"/>
      <c r="MSY25" s="99"/>
      <c r="MSZ25" s="99"/>
      <c r="MTA25" s="99"/>
      <c r="MTB25" s="99"/>
      <c r="MTC25" s="99"/>
      <c r="MTD25" s="99"/>
      <c r="MTE25" s="99"/>
      <c r="MTF25" s="99"/>
      <c r="MTG25" s="99"/>
      <c r="MTH25" s="99"/>
      <c r="MTI25" s="99"/>
      <c r="MTJ25" s="99"/>
      <c r="MTK25" s="99"/>
      <c r="MTL25" s="99"/>
      <c r="MTM25" s="99"/>
      <c r="MTN25" s="99"/>
      <c r="MTO25" s="99"/>
      <c r="MTP25" s="99"/>
      <c r="MTQ25" s="99"/>
      <c r="MTR25" s="99"/>
      <c r="MTS25" s="99"/>
      <c r="MTT25" s="99"/>
      <c r="MTU25" s="99"/>
      <c r="MTV25" s="99"/>
      <c r="MTW25" s="99"/>
      <c r="MTX25" s="99"/>
      <c r="MTY25" s="99"/>
      <c r="MTZ25" s="99"/>
      <c r="MUA25" s="99"/>
      <c r="MUB25" s="99"/>
      <c r="MUC25" s="99"/>
      <c r="MUD25" s="99"/>
      <c r="MUE25" s="99"/>
      <c r="MUF25" s="99"/>
      <c r="MUG25" s="99"/>
      <c r="MUH25" s="99"/>
      <c r="MUI25" s="99"/>
      <c r="MUJ25" s="99"/>
      <c r="MUK25" s="99"/>
      <c r="MUL25" s="99"/>
      <c r="MUM25" s="99"/>
      <c r="MUN25" s="99"/>
      <c r="MUO25" s="99"/>
      <c r="MUP25" s="99"/>
      <c r="MUQ25" s="99"/>
      <c r="MUR25" s="99"/>
      <c r="MUS25" s="99"/>
      <c r="MUT25" s="99"/>
      <c r="MUU25" s="99"/>
      <c r="MUV25" s="99"/>
      <c r="MUW25" s="99"/>
      <c r="MUX25" s="99"/>
      <c r="MUY25" s="99"/>
      <c r="MUZ25" s="99"/>
      <c r="MVA25" s="99"/>
      <c r="MVB25" s="99"/>
      <c r="MVC25" s="99"/>
      <c r="MVD25" s="99"/>
      <c r="MVE25" s="99"/>
      <c r="MVF25" s="99"/>
      <c r="MVG25" s="99"/>
      <c r="MVH25" s="99"/>
      <c r="MVI25" s="99"/>
      <c r="MVJ25" s="99"/>
      <c r="MVK25" s="99"/>
      <c r="MVL25" s="99"/>
      <c r="MVM25" s="99"/>
      <c r="MVN25" s="99"/>
      <c r="MVO25" s="99"/>
      <c r="MVP25" s="99"/>
      <c r="MVQ25" s="99"/>
      <c r="MVR25" s="99"/>
      <c r="MVS25" s="99"/>
      <c r="MVT25" s="99"/>
      <c r="MVU25" s="99"/>
      <c r="MVV25" s="99"/>
      <c r="MVW25" s="99"/>
      <c r="MVX25" s="99"/>
      <c r="MVY25" s="99"/>
      <c r="MVZ25" s="99"/>
      <c r="MWA25" s="99"/>
      <c r="MWB25" s="99"/>
      <c r="MWC25" s="99"/>
      <c r="MWD25" s="99"/>
      <c r="MWE25" s="99"/>
      <c r="MWF25" s="99"/>
      <c r="MWG25" s="99"/>
      <c r="MWH25" s="99"/>
      <c r="MWI25" s="99"/>
      <c r="MWJ25" s="99"/>
      <c r="MWK25" s="99"/>
      <c r="MWL25" s="99"/>
      <c r="MWM25" s="99"/>
      <c r="MWN25" s="99"/>
      <c r="MWO25" s="99"/>
      <c r="MWP25" s="99"/>
      <c r="MWQ25" s="99"/>
      <c r="MWR25" s="99"/>
      <c r="MWS25" s="99"/>
      <c r="MWT25" s="99"/>
      <c r="MWU25" s="99"/>
      <c r="MWV25" s="99"/>
      <c r="MWW25" s="99"/>
      <c r="MWX25" s="99"/>
      <c r="MWY25" s="99"/>
      <c r="MWZ25" s="99"/>
      <c r="MXA25" s="99"/>
      <c r="MXB25" s="99"/>
      <c r="MXC25" s="99"/>
      <c r="MXD25" s="99"/>
      <c r="MXE25" s="99"/>
      <c r="MXF25" s="99"/>
      <c r="MXG25" s="99"/>
      <c r="MXH25" s="99"/>
      <c r="MXI25" s="99"/>
      <c r="MXJ25" s="99"/>
      <c r="MXK25" s="99"/>
      <c r="MXL25" s="99"/>
      <c r="MXM25" s="99"/>
      <c r="MXN25" s="99"/>
      <c r="MXO25" s="99"/>
      <c r="MXP25" s="99"/>
      <c r="MXQ25" s="99"/>
      <c r="MXR25" s="99"/>
      <c r="MXS25" s="99"/>
      <c r="MXT25" s="99"/>
      <c r="MXU25" s="99"/>
      <c r="MXV25" s="99"/>
      <c r="MXW25" s="99"/>
      <c r="MXX25" s="99"/>
      <c r="MXY25" s="99"/>
      <c r="MXZ25" s="99"/>
      <c r="MYA25" s="99"/>
      <c r="MYB25" s="99"/>
      <c r="MYC25" s="99"/>
      <c r="MYD25" s="99"/>
      <c r="MYE25" s="99"/>
      <c r="MYF25" s="99"/>
      <c r="MYG25" s="99"/>
      <c r="MYH25" s="99"/>
      <c r="MYI25" s="99"/>
      <c r="MYJ25" s="99"/>
      <c r="MYK25" s="99"/>
      <c r="MYL25" s="99"/>
      <c r="MYM25" s="99"/>
      <c r="MYN25" s="99"/>
      <c r="MYO25" s="99"/>
      <c r="MYP25" s="99"/>
      <c r="MYQ25" s="99"/>
      <c r="MYR25" s="99"/>
      <c r="MYS25" s="99"/>
      <c r="MYT25" s="99"/>
      <c r="MYU25" s="99"/>
      <c r="MYV25" s="99"/>
      <c r="MYW25" s="99"/>
      <c r="MYX25" s="99"/>
      <c r="MYY25" s="99"/>
      <c r="MYZ25" s="99"/>
      <c r="MZA25" s="99"/>
      <c r="MZB25" s="99"/>
      <c r="MZC25" s="99"/>
      <c r="MZD25" s="99"/>
      <c r="MZE25" s="99"/>
      <c r="MZF25" s="99"/>
      <c r="MZG25" s="99"/>
      <c r="MZH25" s="99"/>
      <c r="MZI25" s="99"/>
      <c r="MZJ25" s="99"/>
      <c r="MZK25" s="99"/>
      <c r="MZL25" s="99"/>
      <c r="MZM25" s="99"/>
      <c r="MZN25" s="99"/>
      <c r="MZO25" s="99"/>
      <c r="MZP25" s="99"/>
      <c r="MZQ25" s="99"/>
      <c r="MZR25" s="99"/>
      <c r="MZS25" s="99"/>
      <c r="MZT25" s="99"/>
      <c r="MZU25" s="99"/>
      <c r="MZV25" s="99"/>
      <c r="MZW25" s="99"/>
      <c r="MZX25" s="99"/>
      <c r="MZY25" s="99"/>
      <c r="MZZ25" s="99"/>
      <c r="NAA25" s="99"/>
      <c r="NAB25" s="99"/>
      <c r="NAC25" s="99"/>
      <c r="NAD25" s="99"/>
      <c r="NAE25" s="99"/>
      <c r="NAF25" s="99"/>
      <c r="NAG25" s="99"/>
      <c r="NAH25" s="99"/>
      <c r="NAI25" s="99"/>
      <c r="NAJ25" s="99"/>
      <c r="NAK25" s="99"/>
      <c r="NAL25" s="99"/>
      <c r="NAM25" s="99"/>
      <c r="NAN25" s="99"/>
      <c r="NAO25" s="99"/>
      <c r="NAP25" s="99"/>
      <c r="NAQ25" s="99"/>
      <c r="NAR25" s="99"/>
      <c r="NAS25" s="99"/>
      <c r="NAT25" s="99"/>
      <c r="NAU25" s="99"/>
      <c r="NAV25" s="99"/>
      <c r="NAW25" s="99"/>
      <c r="NAX25" s="99"/>
      <c r="NAY25" s="99"/>
      <c r="NAZ25" s="99"/>
      <c r="NBA25" s="99"/>
      <c r="NBB25" s="99"/>
      <c r="NBC25" s="99"/>
      <c r="NBD25" s="99"/>
      <c r="NBE25" s="99"/>
      <c r="NBF25" s="99"/>
      <c r="NBG25" s="99"/>
      <c r="NBH25" s="99"/>
      <c r="NBI25" s="99"/>
      <c r="NBJ25" s="99"/>
      <c r="NBK25" s="99"/>
      <c r="NBL25" s="99"/>
      <c r="NBM25" s="99"/>
      <c r="NBN25" s="99"/>
      <c r="NBO25" s="99"/>
      <c r="NBP25" s="99"/>
      <c r="NBQ25" s="99"/>
      <c r="NBR25" s="99"/>
      <c r="NBS25" s="99"/>
      <c r="NBT25" s="99"/>
      <c r="NBU25" s="99"/>
      <c r="NBV25" s="99"/>
      <c r="NBW25" s="99"/>
      <c r="NBX25" s="99"/>
      <c r="NBY25" s="99"/>
      <c r="NBZ25" s="99"/>
      <c r="NCA25" s="99"/>
      <c r="NCB25" s="99"/>
      <c r="NCC25" s="99"/>
      <c r="NCD25" s="99"/>
      <c r="NCE25" s="99"/>
      <c r="NCF25" s="99"/>
      <c r="NCG25" s="99"/>
      <c r="NCH25" s="99"/>
      <c r="NCI25" s="99"/>
      <c r="NCJ25" s="99"/>
      <c r="NCK25" s="99"/>
      <c r="NCL25" s="99"/>
      <c r="NCM25" s="99"/>
      <c r="NCN25" s="99"/>
      <c r="NCO25" s="99"/>
      <c r="NCP25" s="99"/>
      <c r="NCQ25" s="99"/>
      <c r="NCR25" s="99"/>
      <c r="NCS25" s="99"/>
      <c r="NCT25" s="99"/>
      <c r="NCU25" s="99"/>
      <c r="NCV25" s="99"/>
      <c r="NCW25" s="99"/>
      <c r="NCX25" s="99"/>
      <c r="NCY25" s="99"/>
      <c r="NCZ25" s="99"/>
      <c r="NDA25" s="99"/>
      <c r="NDB25" s="99"/>
      <c r="NDC25" s="99"/>
      <c r="NDD25" s="99"/>
      <c r="NDE25" s="99"/>
      <c r="NDF25" s="99"/>
      <c r="NDG25" s="99"/>
      <c r="NDH25" s="99"/>
      <c r="NDI25" s="99"/>
      <c r="NDJ25" s="99"/>
      <c r="NDK25" s="99"/>
      <c r="NDL25" s="99"/>
      <c r="NDM25" s="99"/>
      <c r="NDN25" s="99"/>
      <c r="NDO25" s="99"/>
      <c r="NDP25" s="99"/>
      <c r="NDQ25" s="99"/>
      <c r="NDR25" s="99"/>
      <c r="NDS25" s="99"/>
      <c r="NDT25" s="99"/>
      <c r="NDU25" s="99"/>
      <c r="NDV25" s="99"/>
      <c r="NDW25" s="99"/>
      <c r="NDX25" s="99"/>
      <c r="NDY25" s="99"/>
      <c r="NDZ25" s="99"/>
      <c r="NEA25" s="99"/>
      <c r="NEB25" s="99"/>
      <c r="NEC25" s="99"/>
      <c r="NED25" s="99"/>
      <c r="NEE25" s="99"/>
      <c r="NEF25" s="99"/>
      <c r="NEG25" s="99"/>
      <c r="NEH25" s="99"/>
      <c r="NEI25" s="99"/>
      <c r="NEJ25" s="99"/>
      <c r="NEK25" s="99"/>
      <c r="NEL25" s="99"/>
      <c r="NEM25" s="99"/>
      <c r="NEN25" s="99"/>
      <c r="NEO25" s="99"/>
      <c r="NEP25" s="99"/>
      <c r="NEQ25" s="99"/>
      <c r="NER25" s="99"/>
      <c r="NES25" s="99"/>
      <c r="NET25" s="99"/>
      <c r="NEU25" s="99"/>
      <c r="NEV25" s="99"/>
      <c r="NEW25" s="99"/>
      <c r="NEX25" s="99"/>
      <c r="NEY25" s="99"/>
      <c r="NEZ25" s="99"/>
      <c r="NFA25" s="99"/>
      <c r="NFB25" s="99"/>
      <c r="NFC25" s="99"/>
      <c r="NFD25" s="99"/>
      <c r="NFE25" s="99"/>
      <c r="NFF25" s="99"/>
      <c r="NFG25" s="99"/>
      <c r="NFH25" s="99"/>
      <c r="NFI25" s="99"/>
      <c r="NFJ25" s="99"/>
      <c r="NFK25" s="99"/>
      <c r="NFL25" s="99"/>
      <c r="NFM25" s="99"/>
      <c r="NFN25" s="99"/>
      <c r="NFO25" s="99"/>
      <c r="NFP25" s="99"/>
      <c r="NFQ25" s="99"/>
      <c r="NFR25" s="99"/>
      <c r="NFS25" s="99"/>
      <c r="NFT25" s="99"/>
      <c r="NFU25" s="99"/>
      <c r="NFV25" s="99"/>
      <c r="NFW25" s="99"/>
      <c r="NFX25" s="99"/>
      <c r="NFY25" s="99"/>
      <c r="NFZ25" s="99"/>
      <c r="NGA25" s="99"/>
      <c r="NGB25" s="99"/>
      <c r="NGC25" s="99"/>
      <c r="NGD25" s="99"/>
      <c r="NGE25" s="99"/>
      <c r="NGF25" s="99"/>
      <c r="NGG25" s="99"/>
      <c r="NGH25" s="99"/>
      <c r="NGI25" s="99"/>
      <c r="NGJ25" s="99"/>
      <c r="NGK25" s="99"/>
      <c r="NGL25" s="99"/>
      <c r="NGM25" s="99"/>
      <c r="NGN25" s="99"/>
      <c r="NGO25" s="99"/>
      <c r="NGP25" s="99"/>
      <c r="NGQ25" s="99"/>
      <c r="NGR25" s="99"/>
      <c r="NGS25" s="99"/>
      <c r="NGT25" s="99"/>
      <c r="NGU25" s="99"/>
      <c r="NGV25" s="99"/>
      <c r="NGW25" s="99"/>
      <c r="NGX25" s="99"/>
      <c r="NGY25" s="99"/>
      <c r="NGZ25" s="99"/>
      <c r="NHA25" s="99"/>
      <c r="NHB25" s="99"/>
      <c r="NHC25" s="99"/>
      <c r="NHD25" s="99"/>
      <c r="NHE25" s="99"/>
      <c r="NHF25" s="99"/>
      <c r="NHG25" s="99"/>
      <c r="NHH25" s="99"/>
      <c r="NHI25" s="99"/>
      <c r="NHJ25" s="99"/>
      <c r="NHK25" s="99"/>
      <c r="NHL25" s="99"/>
      <c r="NHM25" s="99"/>
      <c r="NHN25" s="99"/>
      <c r="NHO25" s="99"/>
      <c r="NHP25" s="99"/>
      <c r="NHQ25" s="99"/>
      <c r="NHR25" s="99"/>
      <c r="NHS25" s="99"/>
      <c r="NHT25" s="99"/>
      <c r="NHU25" s="99"/>
      <c r="NHV25" s="99"/>
      <c r="NHW25" s="99"/>
      <c r="NHX25" s="99"/>
      <c r="NHY25" s="99"/>
      <c r="NHZ25" s="99"/>
      <c r="NIA25" s="99"/>
      <c r="NIB25" s="99"/>
      <c r="NIC25" s="99"/>
      <c r="NID25" s="99"/>
      <c r="NIE25" s="99"/>
      <c r="NIF25" s="99"/>
      <c r="NIG25" s="99"/>
      <c r="NIH25" s="99"/>
      <c r="NII25" s="99"/>
      <c r="NIJ25" s="99"/>
      <c r="NIK25" s="99"/>
      <c r="NIL25" s="99"/>
      <c r="NIM25" s="99"/>
      <c r="NIN25" s="99"/>
      <c r="NIO25" s="99"/>
      <c r="NIP25" s="99"/>
      <c r="NIQ25" s="99"/>
      <c r="NIR25" s="99"/>
      <c r="NIS25" s="99"/>
      <c r="NIT25" s="99"/>
      <c r="NIU25" s="99"/>
      <c r="NIV25" s="99"/>
      <c r="NIW25" s="99"/>
      <c r="NIX25" s="99"/>
      <c r="NIY25" s="99"/>
      <c r="NIZ25" s="99"/>
      <c r="NJA25" s="99"/>
      <c r="NJB25" s="99"/>
      <c r="NJC25" s="99"/>
      <c r="NJD25" s="99"/>
      <c r="NJE25" s="99"/>
      <c r="NJF25" s="99"/>
      <c r="NJG25" s="99"/>
      <c r="NJH25" s="99"/>
      <c r="NJI25" s="99"/>
      <c r="NJJ25" s="99"/>
      <c r="NJK25" s="99"/>
      <c r="NJL25" s="99"/>
      <c r="NJM25" s="99"/>
      <c r="NJN25" s="99"/>
      <c r="NJO25" s="99"/>
      <c r="NJP25" s="99"/>
      <c r="NJQ25" s="99"/>
      <c r="NJR25" s="99"/>
      <c r="NJS25" s="99"/>
      <c r="NJT25" s="99"/>
      <c r="NJU25" s="99"/>
      <c r="NJV25" s="99"/>
      <c r="NJW25" s="99"/>
      <c r="NJX25" s="99"/>
      <c r="NJY25" s="99"/>
      <c r="NJZ25" s="99"/>
      <c r="NKA25" s="99"/>
      <c r="NKB25" s="99"/>
      <c r="NKC25" s="99"/>
      <c r="NKD25" s="99"/>
      <c r="NKE25" s="99"/>
      <c r="NKF25" s="99"/>
      <c r="NKG25" s="99"/>
      <c r="NKH25" s="99"/>
      <c r="NKI25" s="99"/>
      <c r="NKJ25" s="99"/>
      <c r="NKK25" s="99"/>
      <c r="NKL25" s="99"/>
      <c r="NKM25" s="99"/>
      <c r="NKN25" s="99"/>
      <c r="NKO25" s="99"/>
      <c r="NKP25" s="99"/>
      <c r="NKQ25" s="99"/>
      <c r="NKR25" s="99"/>
      <c r="NKS25" s="99"/>
      <c r="NKT25" s="99"/>
      <c r="NKU25" s="99"/>
      <c r="NKV25" s="99"/>
      <c r="NKW25" s="99"/>
      <c r="NKX25" s="99"/>
      <c r="NKY25" s="99"/>
      <c r="NKZ25" s="99"/>
      <c r="NLA25" s="99"/>
      <c r="NLB25" s="99"/>
      <c r="NLC25" s="99"/>
      <c r="NLD25" s="99"/>
      <c r="NLE25" s="99"/>
      <c r="NLF25" s="99"/>
      <c r="NLG25" s="99"/>
      <c r="NLH25" s="99"/>
      <c r="NLI25" s="99"/>
      <c r="NLJ25" s="99"/>
      <c r="NLK25" s="99"/>
      <c r="NLL25" s="99"/>
      <c r="NLM25" s="99"/>
      <c r="NLN25" s="99"/>
      <c r="NLO25" s="99"/>
      <c r="NLP25" s="99"/>
      <c r="NLQ25" s="99"/>
      <c r="NLR25" s="99"/>
      <c r="NLS25" s="99"/>
      <c r="NLT25" s="99"/>
      <c r="NLU25" s="99"/>
      <c r="NLV25" s="99"/>
      <c r="NLW25" s="99"/>
      <c r="NLX25" s="99"/>
      <c r="NLY25" s="99"/>
      <c r="NLZ25" s="99"/>
      <c r="NMA25" s="99"/>
      <c r="NMB25" s="99"/>
      <c r="NMC25" s="99"/>
      <c r="NMD25" s="99"/>
      <c r="NME25" s="99"/>
      <c r="NMF25" s="99"/>
      <c r="NMG25" s="99"/>
      <c r="NMH25" s="99"/>
      <c r="NMI25" s="99"/>
      <c r="NMJ25" s="99"/>
      <c r="NMK25" s="99"/>
      <c r="NML25" s="99"/>
      <c r="NMM25" s="99"/>
      <c r="NMN25" s="99"/>
      <c r="NMO25" s="99"/>
      <c r="NMP25" s="99"/>
      <c r="NMQ25" s="99"/>
      <c r="NMR25" s="99"/>
      <c r="NMS25" s="99"/>
      <c r="NMT25" s="99"/>
      <c r="NMU25" s="99"/>
      <c r="NMV25" s="99"/>
      <c r="NMW25" s="99"/>
      <c r="NMX25" s="99"/>
      <c r="NMY25" s="99"/>
      <c r="NMZ25" s="99"/>
      <c r="NNA25" s="99"/>
      <c r="NNB25" s="99"/>
      <c r="NNC25" s="99"/>
      <c r="NND25" s="99"/>
      <c r="NNE25" s="99"/>
      <c r="NNF25" s="99"/>
      <c r="NNG25" s="99"/>
      <c r="NNH25" s="99"/>
      <c r="NNI25" s="99"/>
      <c r="NNJ25" s="99"/>
      <c r="NNK25" s="99"/>
      <c r="NNL25" s="99"/>
      <c r="NNM25" s="99"/>
      <c r="NNN25" s="99"/>
      <c r="NNO25" s="99"/>
      <c r="NNP25" s="99"/>
      <c r="NNQ25" s="99"/>
      <c r="NNR25" s="99"/>
      <c r="NNS25" s="99"/>
      <c r="NNT25" s="99"/>
      <c r="NNU25" s="99"/>
      <c r="NNV25" s="99"/>
      <c r="NNW25" s="99"/>
      <c r="NNX25" s="99"/>
      <c r="NNY25" s="99"/>
      <c r="NNZ25" s="99"/>
      <c r="NOA25" s="99"/>
      <c r="NOB25" s="99"/>
      <c r="NOC25" s="99"/>
      <c r="NOD25" s="99"/>
      <c r="NOE25" s="99"/>
      <c r="NOF25" s="99"/>
      <c r="NOG25" s="99"/>
      <c r="NOH25" s="99"/>
      <c r="NOI25" s="99"/>
      <c r="NOJ25" s="99"/>
      <c r="NOK25" s="99"/>
      <c r="NOL25" s="99"/>
      <c r="NOM25" s="99"/>
      <c r="NON25" s="99"/>
      <c r="NOO25" s="99"/>
      <c r="NOP25" s="99"/>
      <c r="NOQ25" s="99"/>
      <c r="NOR25" s="99"/>
      <c r="NOS25" s="99"/>
      <c r="NOT25" s="99"/>
      <c r="NOU25" s="99"/>
      <c r="NOV25" s="99"/>
      <c r="NOW25" s="99"/>
      <c r="NOX25" s="99"/>
      <c r="NOY25" s="99"/>
      <c r="NOZ25" s="99"/>
      <c r="NPA25" s="99"/>
      <c r="NPB25" s="99"/>
      <c r="NPC25" s="99"/>
      <c r="NPD25" s="99"/>
      <c r="NPE25" s="99"/>
      <c r="NPF25" s="99"/>
      <c r="NPG25" s="99"/>
      <c r="NPH25" s="99"/>
      <c r="NPI25" s="99"/>
      <c r="NPJ25" s="99"/>
      <c r="NPK25" s="99"/>
      <c r="NPL25" s="99"/>
      <c r="NPM25" s="99"/>
      <c r="NPN25" s="99"/>
      <c r="NPO25" s="99"/>
      <c r="NPP25" s="99"/>
      <c r="NPQ25" s="99"/>
      <c r="NPR25" s="99"/>
      <c r="NPS25" s="99"/>
      <c r="NPT25" s="99"/>
      <c r="NPU25" s="99"/>
      <c r="NPV25" s="99"/>
      <c r="NPW25" s="99"/>
      <c r="NPX25" s="99"/>
      <c r="NPY25" s="99"/>
      <c r="NPZ25" s="99"/>
      <c r="NQA25" s="99"/>
      <c r="NQB25" s="99"/>
      <c r="NQC25" s="99"/>
      <c r="NQD25" s="99"/>
      <c r="NQE25" s="99"/>
      <c r="NQF25" s="99"/>
      <c r="NQG25" s="99"/>
      <c r="NQH25" s="99"/>
      <c r="NQI25" s="99"/>
      <c r="NQJ25" s="99"/>
      <c r="NQK25" s="99"/>
      <c r="NQL25" s="99"/>
      <c r="NQM25" s="99"/>
      <c r="NQN25" s="99"/>
      <c r="NQO25" s="99"/>
      <c r="NQP25" s="99"/>
      <c r="NQQ25" s="99"/>
      <c r="NQR25" s="99"/>
      <c r="NQS25" s="99"/>
      <c r="NQT25" s="99"/>
      <c r="NQU25" s="99"/>
      <c r="NQV25" s="99"/>
      <c r="NQW25" s="99"/>
      <c r="NQX25" s="99"/>
      <c r="NQY25" s="99"/>
      <c r="NQZ25" s="99"/>
      <c r="NRA25" s="99"/>
      <c r="NRB25" s="99"/>
      <c r="NRC25" s="99"/>
      <c r="NRD25" s="99"/>
      <c r="NRE25" s="99"/>
      <c r="NRF25" s="99"/>
      <c r="NRG25" s="99"/>
      <c r="NRH25" s="99"/>
      <c r="NRI25" s="99"/>
      <c r="NRJ25" s="99"/>
      <c r="NRK25" s="99"/>
      <c r="NRL25" s="99"/>
      <c r="NRM25" s="99"/>
      <c r="NRN25" s="99"/>
      <c r="NRO25" s="99"/>
      <c r="NRP25" s="99"/>
      <c r="NRQ25" s="99"/>
      <c r="NRR25" s="99"/>
      <c r="NRS25" s="99"/>
      <c r="NRT25" s="99"/>
      <c r="NRU25" s="99"/>
      <c r="NRV25" s="99"/>
      <c r="NRW25" s="99"/>
      <c r="NRX25" s="99"/>
      <c r="NRY25" s="99"/>
      <c r="NRZ25" s="99"/>
      <c r="NSA25" s="99"/>
      <c r="NSB25" s="99"/>
      <c r="NSC25" s="99"/>
      <c r="NSD25" s="99"/>
      <c r="NSE25" s="99"/>
      <c r="NSF25" s="99"/>
      <c r="NSG25" s="99"/>
      <c r="NSH25" s="99"/>
      <c r="NSI25" s="99"/>
      <c r="NSJ25" s="99"/>
      <c r="NSK25" s="99"/>
      <c r="NSL25" s="99"/>
      <c r="NSM25" s="99"/>
      <c r="NSN25" s="99"/>
      <c r="NSO25" s="99"/>
      <c r="NSP25" s="99"/>
      <c r="NSQ25" s="99"/>
      <c r="NSR25" s="99"/>
      <c r="NSS25" s="99"/>
      <c r="NST25" s="99"/>
      <c r="NSU25" s="99"/>
      <c r="NSV25" s="99"/>
      <c r="NSW25" s="99"/>
      <c r="NSX25" s="99"/>
      <c r="NSY25" s="99"/>
      <c r="NSZ25" s="99"/>
      <c r="NTA25" s="99"/>
      <c r="NTB25" s="99"/>
      <c r="NTC25" s="99"/>
      <c r="NTD25" s="99"/>
      <c r="NTE25" s="99"/>
      <c r="NTF25" s="99"/>
      <c r="NTG25" s="99"/>
      <c r="NTH25" s="99"/>
      <c r="NTI25" s="99"/>
      <c r="NTJ25" s="99"/>
      <c r="NTK25" s="99"/>
      <c r="NTL25" s="99"/>
      <c r="NTM25" s="99"/>
      <c r="NTN25" s="99"/>
      <c r="NTO25" s="99"/>
      <c r="NTP25" s="99"/>
      <c r="NTQ25" s="99"/>
      <c r="NTR25" s="99"/>
      <c r="NTS25" s="99"/>
      <c r="NTT25" s="99"/>
      <c r="NTU25" s="99"/>
      <c r="NTV25" s="99"/>
      <c r="NTW25" s="99"/>
      <c r="NTX25" s="99"/>
      <c r="NTY25" s="99"/>
      <c r="NTZ25" s="99"/>
      <c r="NUA25" s="99"/>
      <c r="NUB25" s="99"/>
      <c r="NUC25" s="99"/>
      <c r="NUD25" s="99"/>
      <c r="NUE25" s="99"/>
      <c r="NUF25" s="99"/>
      <c r="NUG25" s="99"/>
      <c r="NUH25" s="99"/>
      <c r="NUI25" s="99"/>
      <c r="NUJ25" s="99"/>
      <c r="NUK25" s="99"/>
      <c r="NUL25" s="99"/>
      <c r="NUM25" s="99"/>
      <c r="NUN25" s="99"/>
      <c r="NUO25" s="99"/>
      <c r="NUP25" s="99"/>
      <c r="NUQ25" s="99"/>
      <c r="NUR25" s="99"/>
      <c r="NUS25" s="99"/>
      <c r="NUT25" s="99"/>
      <c r="NUU25" s="99"/>
      <c r="NUV25" s="99"/>
      <c r="NUW25" s="99"/>
      <c r="NUX25" s="99"/>
      <c r="NUY25" s="99"/>
      <c r="NUZ25" s="99"/>
      <c r="NVA25" s="99"/>
      <c r="NVB25" s="99"/>
      <c r="NVC25" s="99"/>
      <c r="NVD25" s="99"/>
      <c r="NVE25" s="99"/>
      <c r="NVF25" s="99"/>
      <c r="NVG25" s="99"/>
      <c r="NVH25" s="99"/>
      <c r="NVI25" s="99"/>
      <c r="NVJ25" s="99"/>
      <c r="NVK25" s="99"/>
      <c r="NVL25" s="99"/>
      <c r="NVM25" s="99"/>
      <c r="NVN25" s="99"/>
      <c r="NVO25" s="99"/>
      <c r="NVP25" s="99"/>
      <c r="NVQ25" s="99"/>
      <c r="NVR25" s="99"/>
      <c r="NVS25" s="99"/>
      <c r="NVT25" s="99"/>
      <c r="NVU25" s="99"/>
      <c r="NVV25" s="99"/>
      <c r="NVW25" s="99"/>
      <c r="NVX25" s="99"/>
      <c r="NVY25" s="99"/>
      <c r="NVZ25" s="99"/>
      <c r="NWA25" s="99"/>
      <c r="NWB25" s="99"/>
      <c r="NWC25" s="99"/>
      <c r="NWD25" s="99"/>
      <c r="NWE25" s="99"/>
      <c r="NWF25" s="99"/>
      <c r="NWG25" s="99"/>
      <c r="NWH25" s="99"/>
      <c r="NWI25" s="99"/>
      <c r="NWJ25" s="99"/>
      <c r="NWK25" s="99"/>
      <c r="NWL25" s="99"/>
      <c r="NWM25" s="99"/>
      <c r="NWN25" s="99"/>
      <c r="NWO25" s="99"/>
      <c r="NWP25" s="99"/>
      <c r="NWQ25" s="99"/>
      <c r="NWR25" s="99"/>
      <c r="NWS25" s="99"/>
      <c r="NWT25" s="99"/>
      <c r="NWU25" s="99"/>
      <c r="NWV25" s="99"/>
      <c r="NWW25" s="99"/>
      <c r="NWX25" s="99"/>
      <c r="NWY25" s="99"/>
      <c r="NWZ25" s="99"/>
      <c r="NXA25" s="99"/>
      <c r="NXB25" s="99"/>
      <c r="NXC25" s="99"/>
      <c r="NXD25" s="99"/>
      <c r="NXE25" s="99"/>
      <c r="NXF25" s="99"/>
      <c r="NXG25" s="99"/>
      <c r="NXH25" s="99"/>
      <c r="NXI25" s="99"/>
      <c r="NXJ25" s="99"/>
      <c r="NXK25" s="99"/>
      <c r="NXL25" s="99"/>
      <c r="NXM25" s="99"/>
      <c r="NXN25" s="99"/>
      <c r="NXO25" s="99"/>
      <c r="NXP25" s="99"/>
      <c r="NXQ25" s="99"/>
      <c r="NXR25" s="99"/>
      <c r="NXS25" s="99"/>
      <c r="NXT25" s="99"/>
      <c r="NXU25" s="99"/>
      <c r="NXV25" s="99"/>
      <c r="NXW25" s="99"/>
      <c r="NXX25" s="99"/>
      <c r="NXY25" s="99"/>
      <c r="NXZ25" s="99"/>
      <c r="NYA25" s="99"/>
      <c r="NYB25" s="99"/>
      <c r="NYC25" s="99"/>
      <c r="NYD25" s="99"/>
      <c r="NYE25" s="99"/>
      <c r="NYF25" s="99"/>
      <c r="NYG25" s="99"/>
      <c r="NYH25" s="99"/>
      <c r="NYI25" s="99"/>
      <c r="NYJ25" s="99"/>
      <c r="NYK25" s="99"/>
      <c r="NYL25" s="99"/>
      <c r="NYM25" s="99"/>
      <c r="NYN25" s="99"/>
      <c r="NYO25" s="99"/>
      <c r="NYP25" s="99"/>
      <c r="NYQ25" s="99"/>
      <c r="NYR25" s="99"/>
      <c r="NYS25" s="99"/>
      <c r="NYT25" s="99"/>
      <c r="NYU25" s="99"/>
      <c r="NYV25" s="99"/>
      <c r="NYW25" s="99"/>
      <c r="NYX25" s="99"/>
      <c r="NYY25" s="99"/>
      <c r="NYZ25" s="99"/>
      <c r="NZA25" s="99"/>
      <c r="NZB25" s="99"/>
      <c r="NZC25" s="99"/>
      <c r="NZD25" s="99"/>
      <c r="NZE25" s="99"/>
      <c r="NZF25" s="99"/>
      <c r="NZG25" s="99"/>
      <c r="NZH25" s="99"/>
      <c r="NZI25" s="99"/>
      <c r="NZJ25" s="99"/>
      <c r="NZK25" s="99"/>
      <c r="NZL25" s="99"/>
      <c r="NZM25" s="99"/>
      <c r="NZN25" s="99"/>
      <c r="NZO25" s="99"/>
      <c r="NZP25" s="99"/>
      <c r="NZQ25" s="99"/>
      <c r="NZR25" s="99"/>
      <c r="NZS25" s="99"/>
      <c r="NZT25" s="99"/>
      <c r="NZU25" s="99"/>
      <c r="NZV25" s="99"/>
      <c r="NZW25" s="99"/>
      <c r="NZX25" s="99"/>
      <c r="NZY25" s="99"/>
      <c r="NZZ25" s="99"/>
      <c r="OAA25" s="99"/>
      <c r="OAB25" s="99"/>
      <c r="OAC25" s="99"/>
      <c r="OAD25" s="99"/>
      <c r="OAE25" s="99"/>
      <c r="OAF25" s="99"/>
      <c r="OAG25" s="99"/>
      <c r="OAH25" s="99"/>
      <c r="OAI25" s="99"/>
      <c r="OAJ25" s="99"/>
      <c r="OAK25" s="99"/>
      <c r="OAL25" s="99"/>
      <c r="OAM25" s="99"/>
      <c r="OAN25" s="99"/>
      <c r="OAO25" s="99"/>
      <c r="OAP25" s="99"/>
      <c r="OAQ25" s="99"/>
      <c r="OAR25" s="99"/>
      <c r="OAS25" s="99"/>
      <c r="OAT25" s="99"/>
      <c r="OAU25" s="99"/>
      <c r="OAV25" s="99"/>
      <c r="OAW25" s="99"/>
      <c r="OAX25" s="99"/>
      <c r="OAY25" s="99"/>
      <c r="OAZ25" s="99"/>
      <c r="OBA25" s="99"/>
      <c r="OBB25" s="99"/>
      <c r="OBC25" s="99"/>
      <c r="OBD25" s="99"/>
      <c r="OBE25" s="99"/>
      <c r="OBF25" s="99"/>
      <c r="OBG25" s="99"/>
      <c r="OBH25" s="99"/>
      <c r="OBI25" s="99"/>
      <c r="OBJ25" s="99"/>
      <c r="OBK25" s="99"/>
      <c r="OBL25" s="99"/>
      <c r="OBM25" s="99"/>
      <c r="OBN25" s="99"/>
      <c r="OBO25" s="99"/>
      <c r="OBP25" s="99"/>
      <c r="OBQ25" s="99"/>
      <c r="OBR25" s="99"/>
      <c r="OBS25" s="99"/>
      <c r="OBT25" s="99"/>
      <c r="OBU25" s="99"/>
      <c r="OBV25" s="99"/>
      <c r="OBW25" s="99"/>
      <c r="OBX25" s="99"/>
      <c r="OBY25" s="99"/>
      <c r="OBZ25" s="99"/>
      <c r="OCA25" s="99"/>
      <c r="OCB25" s="99"/>
      <c r="OCC25" s="99"/>
      <c r="OCD25" s="99"/>
      <c r="OCE25" s="99"/>
      <c r="OCF25" s="99"/>
      <c r="OCG25" s="99"/>
      <c r="OCH25" s="99"/>
      <c r="OCI25" s="99"/>
      <c r="OCJ25" s="99"/>
      <c r="OCK25" s="99"/>
      <c r="OCL25" s="99"/>
      <c r="OCM25" s="99"/>
      <c r="OCN25" s="99"/>
      <c r="OCO25" s="99"/>
      <c r="OCP25" s="99"/>
      <c r="OCQ25" s="99"/>
      <c r="OCR25" s="99"/>
      <c r="OCS25" s="99"/>
      <c r="OCT25" s="99"/>
      <c r="OCU25" s="99"/>
      <c r="OCV25" s="99"/>
      <c r="OCW25" s="99"/>
      <c r="OCX25" s="99"/>
      <c r="OCY25" s="99"/>
      <c r="OCZ25" s="99"/>
      <c r="ODA25" s="99"/>
      <c r="ODB25" s="99"/>
      <c r="ODC25" s="99"/>
      <c r="ODD25" s="99"/>
      <c r="ODE25" s="99"/>
      <c r="ODF25" s="99"/>
      <c r="ODG25" s="99"/>
      <c r="ODH25" s="99"/>
      <c r="ODI25" s="99"/>
      <c r="ODJ25" s="99"/>
      <c r="ODK25" s="99"/>
      <c r="ODL25" s="99"/>
      <c r="ODM25" s="99"/>
      <c r="ODN25" s="99"/>
      <c r="ODO25" s="99"/>
      <c r="ODP25" s="99"/>
      <c r="ODQ25" s="99"/>
      <c r="ODR25" s="99"/>
      <c r="ODS25" s="99"/>
      <c r="ODT25" s="99"/>
      <c r="ODU25" s="99"/>
      <c r="ODV25" s="99"/>
      <c r="ODW25" s="99"/>
      <c r="ODX25" s="99"/>
      <c r="ODY25" s="99"/>
      <c r="ODZ25" s="99"/>
      <c r="OEA25" s="99"/>
      <c r="OEB25" s="99"/>
      <c r="OEC25" s="99"/>
      <c r="OED25" s="99"/>
      <c r="OEE25" s="99"/>
      <c r="OEF25" s="99"/>
      <c r="OEG25" s="99"/>
      <c r="OEH25" s="99"/>
      <c r="OEI25" s="99"/>
      <c r="OEJ25" s="99"/>
      <c r="OEK25" s="99"/>
      <c r="OEL25" s="99"/>
      <c r="OEM25" s="99"/>
      <c r="OEN25" s="99"/>
      <c r="OEO25" s="99"/>
      <c r="OEP25" s="99"/>
      <c r="OEQ25" s="99"/>
      <c r="OER25" s="99"/>
      <c r="OES25" s="99"/>
      <c r="OET25" s="99"/>
      <c r="OEU25" s="99"/>
      <c r="OEV25" s="99"/>
      <c r="OEW25" s="99"/>
      <c r="OEX25" s="99"/>
      <c r="OEY25" s="99"/>
      <c r="OEZ25" s="99"/>
      <c r="OFA25" s="99"/>
      <c r="OFB25" s="99"/>
      <c r="OFC25" s="99"/>
      <c r="OFD25" s="99"/>
      <c r="OFE25" s="99"/>
      <c r="OFF25" s="99"/>
      <c r="OFG25" s="99"/>
      <c r="OFH25" s="99"/>
      <c r="OFI25" s="99"/>
      <c r="OFJ25" s="99"/>
      <c r="OFK25" s="99"/>
      <c r="OFL25" s="99"/>
      <c r="OFM25" s="99"/>
      <c r="OFN25" s="99"/>
      <c r="OFO25" s="99"/>
      <c r="OFP25" s="99"/>
      <c r="OFQ25" s="99"/>
      <c r="OFR25" s="99"/>
      <c r="OFS25" s="99"/>
      <c r="OFT25" s="99"/>
      <c r="OFU25" s="99"/>
      <c r="OFV25" s="99"/>
      <c r="OFW25" s="99"/>
      <c r="OFX25" s="99"/>
      <c r="OFY25" s="99"/>
      <c r="OFZ25" s="99"/>
      <c r="OGA25" s="99"/>
      <c r="OGB25" s="99"/>
      <c r="OGC25" s="99"/>
      <c r="OGD25" s="99"/>
      <c r="OGE25" s="99"/>
      <c r="OGF25" s="99"/>
      <c r="OGG25" s="99"/>
      <c r="OGH25" s="99"/>
      <c r="OGI25" s="99"/>
      <c r="OGJ25" s="99"/>
      <c r="OGK25" s="99"/>
      <c r="OGL25" s="99"/>
      <c r="OGM25" s="99"/>
      <c r="OGN25" s="99"/>
      <c r="OGO25" s="99"/>
      <c r="OGP25" s="99"/>
      <c r="OGQ25" s="99"/>
      <c r="OGR25" s="99"/>
      <c r="OGS25" s="99"/>
      <c r="OGT25" s="99"/>
      <c r="OGU25" s="99"/>
      <c r="OGV25" s="99"/>
      <c r="OGW25" s="99"/>
      <c r="OGX25" s="99"/>
      <c r="OGY25" s="99"/>
      <c r="OGZ25" s="99"/>
      <c r="OHA25" s="99"/>
      <c r="OHB25" s="99"/>
      <c r="OHC25" s="99"/>
      <c r="OHD25" s="99"/>
      <c r="OHE25" s="99"/>
      <c r="OHF25" s="99"/>
      <c r="OHG25" s="99"/>
      <c r="OHH25" s="99"/>
      <c r="OHI25" s="99"/>
      <c r="OHJ25" s="99"/>
      <c r="OHK25" s="99"/>
      <c r="OHL25" s="99"/>
      <c r="OHM25" s="99"/>
      <c r="OHN25" s="99"/>
      <c r="OHO25" s="99"/>
      <c r="OHP25" s="99"/>
      <c r="OHQ25" s="99"/>
      <c r="OHR25" s="99"/>
      <c r="OHS25" s="99"/>
      <c r="OHT25" s="99"/>
      <c r="OHU25" s="99"/>
      <c r="OHV25" s="99"/>
      <c r="OHW25" s="99"/>
      <c r="OHX25" s="99"/>
      <c r="OHY25" s="99"/>
      <c r="OHZ25" s="99"/>
      <c r="OIA25" s="99"/>
      <c r="OIB25" s="99"/>
      <c r="OIC25" s="99"/>
      <c r="OID25" s="99"/>
      <c r="OIE25" s="99"/>
      <c r="OIF25" s="99"/>
      <c r="OIG25" s="99"/>
      <c r="OIH25" s="99"/>
      <c r="OII25" s="99"/>
      <c r="OIJ25" s="99"/>
      <c r="OIK25" s="99"/>
      <c r="OIL25" s="99"/>
      <c r="OIM25" s="99"/>
      <c r="OIN25" s="99"/>
      <c r="OIO25" s="99"/>
      <c r="OIP25" s="99"/>
      <c r="OIQ25" s="99"/>
      <c r="OIR25" s="99"/>
      <c r="OIS25" s="99"/>
      <c r="OIT25" s="99"/>
      <c r="OIU25" s="99"/>
      <c r="OIV25" s="99"/>
      <c r="OIW25" s="99"/>
      <c r="OIX25" s="99"/>
      <c r="OIY25" s="99"/>
      <c r="OIZ25" s="99"/>
      <c r="OJA25" s="99"/>
      <c r="OJB25" s="99"/>
      <c r="OJC25" s="99"/>
      <c r="OJD25" s="99"/>
      <c r="OJE25" s="99"/>
      <c r="OJF25" s="99"/>
      <c r="OJG25" s="99"/>
      <c r="OJH25" s="99"/>
      <c r="OJI25" s="99"/>
      <c r="OJJ25" s="99"/>
      <c r="OJK25" s="99"/>
      <c r="OJL25" s="99"/>
      <c r="OJM25" s="99"/>
      <c r="OJN25" s="99"/>
      <c r="OJO25" s="99"/>
      <c r="OJP25" s="99"/>
      <c r="OJQ25" s="99"/>
      <c r="OJR25" s="99"/>
      <c r="OJS25" s="99"/>
      <c r="OJT25" s="99"/>
      <c r="OJU25" s="99"/>
      <c r="OJV25" s="99"/>
      <c r="OJW25" s="99"/>
      <c r="OJX25" s="99"/>
      <c r="OJY25" s="99"/>
      <c r="OJZ25" s="99"/>
      <c r="OKA25" s="99"/>
      <c r="OKB25" s="99"/>
      <c r="OKC25" s="99"/>
      <c r="OKD25" s="99"/>
      <c r="OKE25" s="99"/>
      <c r="OKF25" s="99"/>
      <c r="OKG25" s="99"/>
      <c r="OKH25" s="99"/>
      <c r="OKI25" s="99"/>
      <c r="OKJ25" s="99"/>
      <c r="OKK25" s="99"/>
      <c r="OKL25" s="99"/>
      <c r="OKM25" s="99"/>
      <c r="OKN25" s="99"/>
      <c r="OKO25" s="99"/>
      <c r="OKP25" s="99"/>
      <c r="OKQ25" s="99"/>
      <c r="OKR25" s="99"/>
      <c r="OKS25" s="99"/>
      <c r="OKT25" s="99"/>
      <c r="OKU25" s="99"/>
      <c r="OKV25" s="99"/>
      <c r="OKW25" s="99"/>
      <c r="OKX25" s="99"/>
      <c r="OKY25" s="99"/>
      <c r="OKZ25" s="99"/>
      <c r="OLA25" s="99"/>
      <c r="OLB25" s="99"/>
      <c r="OLC25" s="99"/>
      <c r="OLD25" s="99"/>
      <c r="OLE25" s="99"/>
      <c r="OLF25" s="99"/>
      <c r="OLG25" s="99"/>
      <c r="OLH25" s="99"/>
      <c r="OLI25" s="99"/>
      <c r="OLJ25" s="99"/>
      <c r="OLK25" s="99"/>
      <c r="OLL25" s="99"/>
      <c r="OLM25" s="99"/>
      <c r="OLN25" s="99"/>
      <c r="OLO25" s="99"/>
      <c r="OLP25" s="99"/>
      <c r="OLQ25" s="99"/>
      <c r="OLR25" s="99"/>
      <c r="OLS25" s="99"/>
      <c r="OLT25" s="99"/>
      <c r="OLU25" s="99"/>
      <c r="OLV25" s="99"/>
      <c r="OLW25" s="99"/>
      <c r="OLX25" s="99"/>
      <c r="OLY25" s="99"/>
      <c r="OLZ25" s="99"/>
      <c r="OMA25" s="99"/>
      <c r="OMB25" s="99"/>
      <c r="OMC25" s="99"/>
      <c r="OMD25" s="99"/>
      <c r="OME25" s="99"/>
      <c r="OMF25" s="99"/>
      <c r="OMG25" s="99"/>
      <c r="OMH25" s="99"/>
      <c r="OMI25" s="99"/>
      <c r="OMJ25" s="99"/>
      <c r="OMK25" s="99"/>
      <c r="OML25" s="99"/>
      <c r="OMM25" s="99"/>
      <c r="OMN25" s="99"/>
      <c r="OMO25" s="99"/>
      <c r="OMP25" s="99"/>
      <c r="OMQ25" s="99"/>
      <c r="OMR25" s="99"/>
      <c r="OMS25" s="99"/>
      <c r="OMT25" s="99"/>
      <c r="OMU25" s="99"/>
      <c r="OMV25" s="99"/>
      <c r="OMW25" s="99"/>
      <c r="OMX25" s="99"/>
      <c r="OMY25" s="99"/>
      <c r="OMZ25" s="99"/>
      <c r="ONA25" s="99"/>
      <c r="ONB25" s="99"/>
      <c r="ONC25" s="99"/>
      <c r="OND25" s="99"/>
      <c r="ONE25" s="99"/>
      <c r="ONF25" s="99"/>
      <c r="ONG25" s="99"/>
      <c r="ONH25" s="99"/>
      <c r="ONI25" s="99"/>
      <c r="ONJ25" s="99"/>
      <c r="ONK25" s="99"/>
      <c r="ONL25" s="99"/>
      <c r="ONM25" s="99"/>
      <c r="ONN25" s="99"/>
      <c r="ONO25" s="99"/>
      <c r="ONP25" s="99"/>
      <c r="ONQ25" s="99"/>
      <c r="ONR25" s="99"/>
      <c r="ONS25" s="99"/>
      <c r="ONT25" s="99"/>
      <c r="ONU25" s="99"/>
      <c r="ONV25" s="99"/>
      <c r="ONW25" s="99"/>
      <c r="ONX25" s="99"/>
      <c r="ONY25" s="99"/>
      <c r="ONZ25" s="99"/>
      <c r="OOA25" s="99"/>
      <c r="OOB25" s="99"/>
      <c r="OOC25" s="99"/>
      <c r="OOD25" s="99"/>
      <c r="OOE25" s="99"/>
      <c r="OOF25" s="99"/>
      <c r="OOG25" s="99"/>
      <c r="OOH25" s="99"/>
      <c r="OOI25" s="99"/>
      <c r="OOJ25" s="99"/>
      <c r="OOK25" s="99"/>
      <c r="OOL25" s="99"/>
      <c r="OOM25" s="99"/>
      <c r="OON25" s="99"/>
      <c r="OOO25" s="99"/>
      <c r="OOP25" s="99"/>
      <c r="OOQ25" s="99"/>
      <c r="OOR25" s="99"/>
      <c r="OOS25" s="99"/>
      <c r="OOT25" s="99"/>
      <c r="OOU25" s="99"/>
      <c r="OOV25" s="99"/>
      <c r="OOW25" s="99"/>
      <c r="OOX25" s="99"/>
      <c r="OOY25" s="99"/>
      <c r="OOZ25" s="99"/>
      <c r="OPA25" s="99"/>
      <c r="OPB25" s="99"/>
      <c r="OPC25" s="99"/>
      <c r="OPD25" s="99"/>
      <c r="OPE25" s="99"/>
      <c r="OPF25" s="99"/>
      <c r="OPG25" s="99"/>
      <c r="OPH25" s="99"/>
      <c r="OPI25" s="99"/>
      <c r="OPJ25" s="99"/>
      <c r="OPK25" s="99"/>
      <c r="OPL25" s="99"/>
      <c r="OPM25" s="99"/>
      <c r="OPN25" s="99"/>
      <c r="OPO25" s="99"/>
      <c r="OPP25" s="99"/>
      <c r="OPQ25" s="99"/>
      <c r="OPR25" s="99"/>
      <c r="OPS25" s="99"/>
      <c r="OPT25" s="99"/>
      <c r="OPU25" s="99"/>
      <c r="OPV25" s="99"/>
      <c r="OPW25" s="99"/>
      <c r="OPX25" s="99"/>
      <c r="OPY25" s="99"/>
      <c r="OPZ25" s="99"/>
      <c r="OQA25" s="99"/>
      <c r="OQB25" s="99"/>
      <c r="OQC25" s="99"/>
      <c r="OQD25" s="99"/>
      <c r="OQE25" s="99"/>
      <c r="OQF25" s="99"/>
      <c r="OQG25" s="99"/>
      <c r="OQH25" s="99"/>
      <c r="OQI25" s="99"/>
      <c r="OQJ25" s="99"/>
      <c r="OQK25" s="99"/>
      <c r="OQL25" s="99"/>
      <c r="OQM25" s="99"/>
      <c r="OQN25" s="99"/>
      <c r="OQO25" s="99"/>
      <c r="OQP25" s="99"/>
      <c r="OQQ25" s="99"/>
      <c r="OQR25" s="99"/>
      <c r="OQS25" s="99"/>
      <c r="OQT25" s="99"/>
      <c r="OQU25" s="99"/>
      <c r="OQV25" s="99"/>
      <c r="OQW25" s="99"/>
      <c r="OQX25" s="99"/>
      <c r="OQY25" s="99"/>
      <c r="OQZ25" s="99"/>
      <c r="ORA25" s="99"/>
      <c r="ORB25" s="99"/>
      <c r="ORC25" s="99"/>
      <c r="ORD25" s="99"/>
      <c r="ORE25" s="99"/>
      <c r="ORF25" s="99"/>
      <c r="ORG25" s="99"/>
      <c r="ORH25" s="99"/>
      <c r="ORI25" s="99"/>
      <c r="ORJ25" s="99"/>
      <c r="ORK25" s="99"/>
      <c r="ORL25" s="99"/>
      <c r="ORM25" s="99"/>
      <c r="ORN25" s="99"/>
      <c r="ORO25" s="99"/>
      <c r="ORP25" s="99"/>
      <c r="ORQ25" s="99"/>
      <c r="ORR25" s="99"/>
      <c r="ORS25" s="99"/>
      <c r="ORT25" s="99"/>
      <c r="ORU25" s="99"/>
      <c r="ORV25" s="99"/>
      <c r="ORW25" s="99"/>
      <c r="ORX25" s="99"/>
      <c r="ORY25" s="99"/>
      <c r="ORZ25" s="99"/>
      <c r="OSA25" s="99"/>
      <c r="OSB25" s="99"/>
      <c r="OSC25" s="99"/>
      <c r="OSD25" s="99"/>
      <c r="OSE25" s="99"/>
      <c r="OSF25" s="99"/>
      <c r="OSG25" s="99"/>
      <c r="OSH25" s="99"/>
      <c r="OSI25" s="99"/>
      <c r="OSJ25" s="99"/>
      <c r="OSK25" s="99"/>
      <c r="OSL25" s="99"/>
      <c r="OSM25" s="99"/>
      <c r="OSN25" s="99"/>
      <c r="OSO25" s="99"/>
      <c r="OSP25" s="99"/>
      <c r="OSQ25" s="99"/>
      <c r="OSR25" s="99"/>
      <c r="OSS25" s="99"/>
      <c r="OST25" s="99"/>
      <c r="OSU25" s="99"/>
      <c r="OSV25" s="99"/>
      <c r="OSW25" s="99"/>
      <c r="OSX25" s="99"/>
      <c r="OSY25" s="99"/>
      <c r="OSZ25" s="99"/>
      <c r="OTA25" s="99"/>
      <c r="OTB25" s="99"/>
      <c r="OTC25" s="99"/>
      <c r="OTD25" s="99"/>
      <c r="OTE25" s="99"/>
      <c r="OTF25" s="99"/>
      <c r="OTG25" s="99"/>
      <c r="OTH25" s="99"/>
      <c r="OTI25" s="99"/>
      <c r="OTJ25" s="99"/>
      <c r="OTK25" s="99"/>
      <c r="OTL25" s="99"/>
      <c r="OTM25" s="99"/>
      <c r="OTN25" s="99"/>
      <c r="OTO25" s="99"/>
      <c r="OTP25" s="99"/>
      <c r="OTQ25" s="99"/>
      <c r="OTR25" s="99"/>
      <c r="OTS25" s="99"/>
      <c r="OTT25" s="99"/>
      <c r="OTU25" s="99"/>
      <c r="OTV25" s="99"/>
      <c r="OTW25" s="99"/>
      <c r="OTX25" s="99"/>
      <c r="OTY25" s="99"/>
      <c r="OTZ25" s="99"/>
      <c r="OUA25" s="99"/>
      <c r="OUB25" s="99"/>
      <c r="OUC25" s="99"/>
      <c r="OUD25" s="99"/>
      <c r="OUE25" s="99"/>
      <c r="OUF25" s="99"/>
      <c r="OUG25" s="99"/>
      <c r="OUH25" s="99"/>
      <c r="OUI25" s="99"/>
      <c r="OUJ25" s="99"/>
      <c r="OUK25" s="99"/>
      <c r="OUL25" s="99"/>
      <c r="OUM25" s="99"/>
      <c r="OUN25" s="99"/>
      <c r="OUO25" s="99"/>
      <c r="OUP25" s="99"/>
      <c r="OUQ25" s="99"/>
      <c r="OUR25" s="99"/>
      <c r="OUS25" s="99"/>
      <c r="OUT25" s="99"/>
      <c r="OUU25" s="99"/>
      <c r="OUV25" s="99"/>
      <c r="OUW25" s="99"/>
      <c r="OUX25" s="99"/>
      <c r="OUY25" s="99"/>
      <c r="OUZ25" s="99"/>
      <c r="OVA25" s="99"/>
      <c r="OVB25" s="99"/>
      <c r="OVC25" s="99"/>
      <c r="OVD25" s="99"/>
      <c r="OVE25" s="99"/>
      <c r="OVF25" s="99"/>
      <c r="OVG25" s="99"/>
      <c r="OVH25" s="99"/>
      <c r="OVI25" s="99"/>
      <c r="OVJ25" s="99"/>
      <c r="OVK25" s="99"/>
      <c r="OVL25" s="99"/>
      <c r="OVM25" s="99"/>
      <c r="OVN25" s="99"/>
      <c r="OVO25" s="99"/>
      <c r="OVP25" s="99"/>
      <c r="OVQ25" s="99"/>
      <c r="OVR25" s="99"/>
      <c r="OVS25" s="99"/>
      <c r="OVT25" s="99"/>
      <c r="OVU25" s="99"/>
      <c r="OVV25" s="99"/>
      <c r="OVW25" s="99"/>
      <c r="OVX25" s="99"/>
      <c r="OVY25" s="99"/>
      <c r="OVZ25" s="99"/>
      <c r="OWA25" s="99"/>
      <c r="OWB25" s="99"/>
      <c r="OWC25" s="99"/>
      <c r="OWD25" s="99"/>
      <c r="OWE25" s="99"/>
      <c r="OWF25" s="99"/>
      <c r="OWG25" s="99"/>
      <c r="OWH25" s="99"/>
      <c r="OWI25" s="99"/>
      <c r="OWJ25" s="99"/>
      <c r="OWK25" s="99"/>
      <c r="OWL25" s="99"/>
      <c r="OWM25" s="99"/>
      <c r="OWN25" s="99"/>
      <c r="OWO25" s="99"/>
      <c r="OWP25" s="99"/>
      <c r="OWQ25" s="99"/>
      <c r="OWR25" s="99"/>
      <c r="OWS25" s="99"/>
      <c r="OWT25" s="99"/>
      <c r="OWU25" s="99"/>
      <c r="OWV25" s="99"/>
      <c r="OWW25" s="99"/>
      <c r="OWX25" s="99"/>
      <c r="OWY25" s="99"/>
      <c r="OWZ25" s="99"/>
      <c r="OXA25" s="99"/>
      <c r="OXB25" s="99"/>
      <c r="OXC25" s="99"/>
      <c r="OXD25" s="99"/>
      <c r="OXE25" s="99"/>
      <c r="OXF25" s="99"/>
      <c r="OXG25" s="99"/>
      <c r="OXH25" s="99"/>
      <c r="OXI25" s="99"/>
      <c r="OXJ25" s="99"/>
      <c r="OXK25" s="99"/>
      <c r="OXL25" s="99"/>
      <c r="OXM25" s="99"/>
      <c r="OXN25" s="99"/>
      <c r="OXO25" s="99"/>
      <c r="OXP25" s="99"/>
      <c r="OXQ25" s="99"/>
      <c r="OXR25" s="99"/>
      <c r="OXS25" s="99"/>
      <c r="OXT25" s="99"/>
      <c r="OXU25" s="99"/>
      <c r="OXV25" s="99"/>
      <c r="OXW25" s="99"/>
      <c r="OXX25" s="99"/>
      <c r="OXY25" s="99"/>
      <c r="OXZ25" s="99"/>
      <c r="OYA25" s="99"/>
      <c r="OYB25" s="99"/>
      <c r="OYC25" s="99"/>
      <c r="OYD25" s="99"/>
      <c r="OYE25" s="99"/>
      <c r="OYF25" s="99"/>
      <c r="OYG25" s="99"/>
      <c r="OYH25" s="99"/>
      <c r="OYI25" s="99"/>
      <c r="OYJ25" s="99"/>
      <c r="OYK25" s="99"/>
      <c r="OYL25" s="99"/>
      <c r="OYM25" s="99"/>
      <c r="OYN25" s="99"/>
      <c r="OYO25" s="99"/>
      <c r="OYP25" s="99"/>
      <c r="OYQ25" s="99"/>
      <c r="OYR25" s="99"/>
      <c r="OYS25" s="99"/>
      <c r="OYT25" s="99"/>
      <c r="OYU25" s="99"/>
      <c r="OYV25" s="99"/>
      <c r="OYW25" s="99"/>
      <c r="OYX25" s="99"/>
      <c r="OYY25" s="99"/>
      <c r="OYZ25" s="99"/>
      <c r="OZA25" s="99"/>
      <c r="OZB25" s="99"/>
      <c r="OZC25" s="99"/>
      <c r="OZD25" s="99"/>
      <c r="OZE25" s="99"/>
      <c r="OZF25" s="99"/>
      <c r="OZG25" s="99"/>
      <c r="OZH25" s="99"/>
      <c r="OZI25" s="99"/>
      <c r="OZJ25" s="99"/>
      <c r="OZK25" s="99"/>
      <c r="OZL25" s="99"/>
      <c r="OZM25" s="99"/>
      <c r="OZN25" s="99"/>
      <c r="OZO25" s="99"/>
      <c r="OZP25" s="99"/>
      <c r="OZQ25" s="99"/>
      <c r="OZR25" s="99"/>
      <c r="OZS25" s="99"/>
      <c r="OZT25" s="99"/>
      <c r="OZU25" s="99"/>
      <c r="OZV25" s="99"/>
      <c r="OZW25" s="99"/>
      <c r="OZX25" s="99"/>
      <c r="OZY25" s="99"/>
      <c r="OZZ25" s="99"/>
      <c r="PAA25" s="99"/>
      <c r="PAB25" s="99"/>
      <c r="PAC25" s="99"/>
      <c r="PAD25" s="99"/>
      <c r="PAE25" s="99"/>
      <c r="PAF25" s="99"/>
      <c r="PAG25" s="99"/>
      <c r="PAH25" s="99"/>
      <c r="PAI25" s="99"/>
      <c r="PAJ25" s="99"/>
      <c r="PAK25" s="99"/>
      <c r="PAL25" s="99"/>
      <c r="PAM25" s="99"/>
      <c r="PAN25" s="99"/>
      <c r="PAO25" s="99"/>
      <c r="PAP25" s="99"/>
      <c r="PAQ25" s="99"/>
      <c r="PAR25" s="99"/>
      <c r="PAS25" s="99"/>
      <c r="PAT25" s="99"/>
      <c r="PAU25" s="99"/>
      <c r="PAV25" s="99"/>
      <c r="PAW25" s="99"/>
      <c r="PAX25" s="99"/>
      <c r="PAY25" s="99"/>
      <c r="PAZ25" s="99"/>
      <c r="PBA25" s="99"/>
      <c r="PBB25" s="99"/>
      <c r="PBC25" s="99"/>
      <c r="PBD25" s="99"/>
      <c r="PBE25" s="99"/>
      <c r="PBF25" s="99"/>
      <c r="PBG25" s="99"/>
      <c r="PBH25" s="99"/>
      <c r="PBI25" s="99"/>
      <c r="PBJ25" s="99"/>
      <c r="PBK25" s="99"/>
      <c r="PBL25" s="99"/>
      <c r="PBM25" s="99"/>
      <c r="PBN25" s="99"/>
      <c r="PBO25" s="99"/>
      <c r="PBP25" s="99"/>
      <c r="PBQ25" s="99"/>
      <c r="PBR25" s="99"/>
      <c r="PBS25" s="99"/>
      <c r="PBT25" s="99"/>
      <c r="PBU25" s="99"/>
      <c r="PBV25" s="99"/>
      <c r="PBW25" s="99"/>
      <c r="PBX25" s="99"/>
      <c r="PBY25" s="99"/>
      <c r="PBZ25" s="99"/>
      <c r="PCA25" s="99"/>
      <c r="PCB25" s="99"/>
      <c r="PCC25" s="99"/>
      <c r="PCD25" s="99"/>
      <c r="PCE25" s="99"/>
      <c r="PCF25" s="99"/>
      <c r="PCG25" s="99"/>
      <c r="PCH25" s="99"/>
      <c r="PCI25" s="99"/>
      <c r="PCJ25" s="99"/>
      <c r="PCK25" s="99"/>
      <c r="PCL25" s="99"/>
      <c r="PCM25" s="99"/>
      <c r="PCN25" s="99"/>
      <c r="PCO25" s="99"/>
      <c r="PCP25" s="99"/>
      <c r="PCQ25" s="99"/>
      <c r="PCR25" s="99"/>
      <c r="PCS25" s="99"/>
      <c r="PCT25" s="99"/>
      <c r="PCU25" s="99"/>
      <c r="PCV25" s="99"/>
      <c r="PCW25" s="99"/>
      <c r="PCX25" s="99"/>
      <c r="PCY25" s="99"/>
      <c r="PCZ25" s="99"/>
      <c r="PDA25" s="99"/>
      <c r="PDB25" s="99"/>
      <c r="PDC25" s="99"/>
      <c r="PDD25" s="99"/>
      <c r="PDE25" s="99"/>
      <c r="PDF25" s="99"/>
      <c r="PDG25" s="99"/>
      <c r="PDH25" s="99"/>
      <c r="PDI25" s="99"/>
      <c r="PDJ25" s="99"/>
      <c r="PDK25" s="99"/>
      <c r="PDL25" s="99"/>
      <c r="PDM25" s="99"/>
      <c r="PDN25" s="99"/>
      <c r="PDO25" s="99"/>
      <c r="PDP25" s="99"/>
      <c r="PDQ25" s="99"/>
      <c r="PDR25" s="99"/>
      <c r="PDS25" s="99"/>
      <c r="PDT25" s="99"/>
      <c r="PDU25" s="99"/>
      <c r="PDV25" s="99"/>
      <c r="PDW25" s="99"/>
      <c r="PDX25" s="99"/>
      <c r="PDY25" s="99"/>
      <c r="PDZ25" s="99"/>
      <c r="PEA25" s="99"/>
      <c r="PEB25" s="99"/>
      <c r="PEC25" s="99"/>
      <c r="PED25" s="99"/>
      <c r="PEE25" s="99"/>
      <c r="PEF25" s="99"/>
      <c r="PEG25" s="99"/>
      <c r="PEH25" s="99"/>
      <c r="PEI25" s="99"/>
      <c r="PEJ25" s="99"/>
      <c r="PEK25" s="99"/>
      <c r="PEL25" s="99"/>
      <c r="PEM25" s="99"/>
      <c r="PEN25" s="99"/>
      <c r="PEO25" s="99"/>
      <c r="PEP25" s="99"/>
      <c r="PEQ25" s="99"/>
      <c r="PER25" s="99"/>
      <c r="PES25" s="99"/>
      <c r="PET25" s="99"/>
      <c r="PEU25" s="99"/>
      <c r="PEV25" s="99"/>
      <c r="PEW25" s="99"/>
      <c r="PEX25" s="99"/>
      <c r="PEY25" s="99"/>
      <c r="PEZ25" s="99"/>
      <c r="PFA25" s="99"/>
      <c r="PFB25" s="99"/>
      <c r="PFC25" s="99"/>
      <c r="PFD25" s="99"/>
      <c r="PFE25" s="99"/>
      <c r="PFF25" s="99"/>
      <c r="PFG25" s="99"/>
      <c r="PFH25" s="99"/>
      <c r="PFI25" s="99"/>
      <c r="PFJ25" s="99"/>
      <c r="PFK25" s="99"/>
      <c r="PFL25" s="99"/>
      <c r="PFM25" s="99"/>
      <c r="PFN25" s="99"/>
      <c r="PFO25" s="99"/>
      <c r="PFP25" s="99"/>
      <c r="PFQ25" s="99"/>
      <c r="PFR25" s="99"/>
      <c r="PFS25" s="99"/>
      <c r="PFT25" s="99"/>
      <c r="PFU25" s="99"/>
      <c r="PFV25" s="99"/>
      <c r="PFW25" s="99"/>
      <c r="PFX25" s="99"/>
      <c r="PFY25" s="99"/>
      <c r="PFZ25" s="99"/>
      <c r="PGA25" s="99"/>
      <c r="PGB25" s="99"/>
      <c r="PGC25" s="99"/>
      <c r="PGD25" s="99"/>
      <c r="PGE25" s="99"/>
      <c r="PGF25" s="99"/>
      <c r="PGG25" s="99"/>
      <c r="PGH25" s="99"/>
      <c r="PGI25" s="99"/>
      <c r="PGJ25" s="99"/>
      <c r="PGK25" s="99"/>
      <c r="PGL25" s="99"/>
      <c r="PGM25" s="99"/>
      <c r="PGN25" s="99"/>
      <c r="PGO25" s="99"/>
      <c r="PGP25" s="99"/>
      <c r="PGQ25" s="99"/>
      <c r="PGR25" s="99"/>
      <c r="PGS25" s="99"/>
      <c r="PGT25" s="99"/>
      <c r="PGU25" s="99"/>
      <c r="PGV25" s="99"/>
      <c r="PGW25" s="99"/>
      <c r="PGX25" s="99"/>
      <c r="PGY25" s="99"/>
      <c r="PGZ25" s="99"/>
      <c r="PHA25" s="99"/>
      <c r="PHB25" s="99"/>
      <c r="PHC25" s="99"/>
      <c r="PHD25" s="99"/>
      <c r="PHE25" s="99"/>
      <c r="PHF25" s="99"/>
      <c r="PHG25" s="99"/>
      <c r="PHH25" s="99"/>
      <c r="PHI25" s="99"/>
      <c r="PHJ25" s="99"/>
      <c r="PHK25" s="99"/>
      <c r="PHL25" s="99"/>
      <c r="PHM25" s="99"/>
      <c r="PHN25" s="99"/>
      <c r="PHO25" s="99"/>
      <c r="PHP25" s="99"/>
      <c r="PHQ25" s="99"/>
      <c r="PHR25" s="99"/>
      <c r="PHS25" s="99"/>
      <c r="PHT25" s="99"/>
      <c r="PHU25" s="99"/>
      <c r="PHV25" s="99"/>
      <c r="PHW25" s="99"/>
      <c r="PHX25" s="99"/>
      <c r="PHY25" s="99"/>
      <c r="PHZ25" s="99"/>
      <c r="PIA25" s="99"/>
      <c r="PIB25" s="99"/>
      <c r="PIC25" s="99"/>
      <c r="PID25" s="99"/>
      <c r="PIE25" s="99"/>
      <c r="PIF25" s="99"/>
      <c r="PIG25" s="99"/>
      <c r="PIH25" s="99"/>
      <c r="PII25" s="99"/>
      <c r="PIJ25" s="99"/>
      <c r="PIK25" s="99"/>
      <c r="PIL25" s="99"/>
      <c r="PIM25" s="99"/>
      <c r="PIN25" s="99"/>
      <c r="PIO25" s="99"/>
      <c r="PIP25" s="99"/>
      <c r="PIQ25" s="99"/>
      <c r="PIR25" s="99"/>
      <c r="PIS25" s="99"/>
      <c r="PIT25" s="99"/>
      <c r="PIU25" s="99"/>
      <c r="PIV25" s="99"/>
      <c r="PIW25" s="99"/>
      <c r="PIX25" s="99"/>
      <c r="PIY25" s="99"/>
      <c r="PIZ25" s="99"/>
      <c r="PJA25" s="99"/>
      <c r="PJB25" s="99"/>
      <c r="PJC25" s="99"/>
      <c r="PJD25" s="99"/>
      <c r="PJE25" s="99"/>
      <c r="PJF25" s="99"/>
      <c r="PJG25" s="99"/>
      <c r="PJH25" s="99"/>
      <c r="PJI25" s="99"/>
      <c r="PJJ25" s="99"/>
      <c r="PJK25" s="99"/>
      <c r="PJL25" s="99"/>
      <c r="PJM25" s="99"/>
      <c r="PJN25" s="99"/>
      <c r="PJO25" s="99"/>
      <c r="PJP25" s="99"/>
      <c r="PJQ25" s="99"/>
      <c r="PJR25" s="99"/>
      <c r="PJS25" s="99"/>
      <c r="PJT25" s="99"/>
      <c r="PJU25" s="99"/>
      <c r="PJV25" s="99"/>
      <c r="PJW25" s="99"/>
      <c r="PJX25" s="99"/>
      <c r="PJY25" s="99"/>
      <c r="PJZ25" s="99"/>
      <c r="PKA25" s="99"/>
      <c r="PKB25" s="99"/>
      <c r="PKC25" s="99"/>
      <c r="PKD25" s="99"/>
      <c r="PKE25" s="99"/>
      <c r="PKF25" s="99"/>
      <c r="PKG25" s="99"/>
      <c r="PKH25" s="99"/>
      <c r="PKI25" s="99"/>
      <c r="PKJ25" s="99"/>
      <c r="PKK25" s="99"/>
      <c r="PKL25" s="99"/>
      <c r="PKM25" s="99"/>
      <c r="PKN25" s="99"/>
      <c r="PKO25" s="99"/>
      <c r="PKP25" s="99"/>
      <c r="PKQ25" s="99"/>
      <c r="PKR25" s="99"/>
      <c r="PKS25" s="99"/>
      <c r="PKT25" s="99"/>
      <c r="PKU25" s="99"/>
      <c r="PKV25" s="99"/>
      <c r="PKW25" s="99"/>
      <c r="PKX25" s="99"/>
      <c r="PKY25" s="99"/>
      <c r="PKZ25" s="99"/>
      <c r="PLA25" s="99"/>
      <c r="PLB25" s="99"/>
      <c r="PLC25" s="99"/>
      <c r="PLD25" s="99"/>
      <c r="PLE25" s="99"/>
      <c r="PLF25" s="99"/>
      <c r="PLG25" s="99"/>
      <c r="PLH25" s="99"/>
      <c r="PLI25" s="99"/>
      <c r="PLJ25" s="99"/>
      <c r="PLK25" s="99"/>
      <c r="PLL25" s="99"/>
      <c r="PLM25" s="99"/>
      <c r="PLN25" s="99"/>
      <c r="PLO25" s="99"/>
      <c r="PLP25" s="99"/>
      <c r="PLQ25" s="99"/>
      <c r="PLR25" s="99"/>
      <c r="PLS25" s="99"/>
      <c r="PLT25" s="99"/>
      <c r="PLU25" s="99"/>
      <c r="PLV25" s="99"/>
      <c r="PLW25" s="99"/>
      <c r="PLX25" s="99"/>
      <c r="PLY25" s="99"/>
      <c r="PLZ25" s="99"/>
      <c r="PMA25" s="99"/>
      <c r="PMB25" s="99"/>
      <c r="PMC25" s="99"/>
      <c r="PMD25" s="99"/>
      <c r="PME25" s="99"/>
      <c r="PMF25" s="99"/>
      <c r="PMG25" s="99"/>
      <c r="PMH25" s="99"/>
      <c r="PMI25" s="99"/>
      <c r="PMJ25" s="99"/>
      <c r="PMK25" s="99"/>
      <c r="PML25" s="99"/>
      <c r="PMM25" s="99"/>
      <c r="PMN25" s="99"/>
      <c r="PMO25" s="99"/>
      <c r="PMP25" s="99"/>
      <c r="PMQ25" s="99"/>
      <c r="PMR25" s="99"/>
      <c r="PMS25" s="99"/>
      <c r="PMT25" s="99"/>
      <c r="PMU25" s="99"/>
      <c r="PMV25" s="99"/>
      <c r="PMW25" s="99"/>
      <c r="PMX25" s="99"/>
      <c r="PMY25" s="99"/>
      <c r="PMZ25" s="99"/>
      <c r="PNA25" s="99"/>
      <c r="PNB25" s="99"/>
      <c r="PNC25" s="99"/>
      <c r="PND25" s="99"/>
      <c r="PNE25" s="99"/>
      <c r="PNF25" s="99"/>
      <c r="PNG25" s="99"/>
      <c r="PNH25" s="99"/>
      <c r="PNI25" s="99"/>
      <c r="PNJ25" s="99"/>
      <c r="PNK25" s="99"/>
      <c r="PNL25" s="99"/>
      <c r="PNM25" s="99"/>
      <c r="PNN25" s="99"/>
      <c r="PNO25" s="99"/>
      <c r="PNP25" s="99"/>
      <c r="PNQ25" s="99"/>
      <c r="PNR25" s="99"/>
      <c r="PNS25" s="99"/>
      <c r="PNT25" s="99"/>
      <c r="PNU25" s="99"/>
      <c r="PNV25" s="99"/>
      <c r="PNW25" s="99"/>
      <c r="PNX25" s="99"/>
      <c r="PNY25" s="99"/>
      <c r="PNZ25" s="99"/>
      <c r="POA25" s="99"/>
      <c r="POB25" s="99"/>
      <c r="POC25" s="99"/>
      <c r="POD25" s="99"/>
      <c r="POE25" s="99"/>
      <c r="POF25" s="99"/>
      <c r="POG25" s="99"/>
      <c r="POH25" s="99"/>
      <c r="POI25" s="99"/>
      <c r="POJ25" s="99"/>
      <c r="POK25" s="99"/>
      <c r="POL25" s="99"/>
      <c r="POM25" s="99"/>
      <c r="PON25" s="99"/>
      <c r="POO25" s="99"/>
      <c r="POP25" s="99"/>
      <c r="POQ25" s="99"/>
      <c r="POR25" s="99"/>
      <c r="POS25" s="99"/>
      <c r="POT25" s="99"/>
      <c r="POU25" s="99"/>
      <c r="POV25" s="99"/>
      <c r="POW25" s="99"/>
      <c r="POX25" s="99"/>
      <c r="POY25" s="99"/>
      <c r="POZ25" s="99"/>
      <c r="PPA25" s="99"/>
      <c r="PPB25" s="99"/>
      <c r="PPC25" s="99"/>
      <c r="PPD25" s="99"/>
      <c r="PPE25" s="99"/>
      <c r="PPF25" s="99"/>
      <c r="PPG25" s="99"/>
      <c r="PPH25" s="99"/>
      <c r="PPI25" s="99"/>
      <c r="PPJ25" s="99"/>
      <c r="PPK25" s="99"/>
      <c r="PPL25" s="99"/>
      <c r="PPM25" s="99"/>
      <c r="PPN25" s="99"/>
      <c r="PPO25" s="99"/>
      <c r="PPP25" s="99"/>
      <c r="PPQ25" s="99"/>
      <c r="PPR25" s="99"/>
      <c r="PPS25" s="99"/>
      <c r="PPT25" s="99"/>
      <c r="PPU25" s="99"/>
      <c r="PPV25" s="99"/>
      <c r="PPW25" s="99"/>
      <c r="PPX25" s="99"/>
      <c r="PPY25" s="99"/>
      <c r="PPZ25" s="99"/>
      <c r="PQA25" s="99"/>
      <c r="PQB25" s="99"/>
      <c r="PQC25" s="99"/>
      <c r="PQD25" s="99"/>
      <c r="PQE25" s="99"/>
      <c r="PQF25" s="99"/>
      <c r="PQG25" s="99"/>
      <c r="PQH25" s="99"/>
      <c r="PQI25" s="99"/>
      <c r="PQJ25" s="99"/>
      <c r="PQK25" s="99"/>
      <c r="PQL25" s="99"/>
      <c r="PQM25" s="99"/>
      <c r="PQN25" s="99"/>
      <c r="PQO25" s="99"/>
      <c r="PQP25" s="99"/>
      <c r="PQQ25" s="99"/>
      <c r="PQR25" s="99"/>
      <c r="PQS25" s="99"/>
      <c r="PQT25" s="99"/>
      <c r="PQU25" s="99"/>
      <c r="PQV25" s="99"/>
      <c r="PQW25" s="99"/>
      <c r="PQX25" s="99"/>
      <c r="PQY25" s="99"/>
      <c r="PQZ25" s="99"/>
      <c r="PRA25" s="99"/>
      <c r="PRB25" s="99"/>
      <c r="PRC25" s="99"/>
      <c r="PRD25" s="99"/>
      <c r="PRE25" s="99"/>
      <c r="PRF25" s="99"/>
      <c r="PRG25" s="99"/>
      <c r="PRH25" s="99"/>
      <c r="PRI25" s="99"/>
      <c r="PRJ25" s="99"/>
      <c r="PRK25" s="99"/>
      <c r="PRL25" s="99"/>
      <c r="PRM25" s="99"/>
      <c r="PRN25" s="99"/>
      <c r="PRO25" s="99"/>
      <c r="PRP25" s="99"/>
      <c r="PRQ25" s="99"/>
      <c r="PRR25" s="99"/>
      <c r="PRS25" s="99"/>
      <c r="PRT25" s="99"/>
      <c r="PRU25" s="99"/>
      <c r="PRV25" s="99"/>
      <c r="PRW25" s="99"/>
      <c r="PRX25" s="99"/>
      <c r="PRY25" s="99"/>
      <c r="PRZ25" s="99"/>
      <c r="PSA25" s="99"/>
      <c r="PSB25" s="99"/>
      <c r="PSC25" s="99"/>
      <c r="PSD25" s="99"/>
      <c r="PSE25" s="99"/>
      <c r="PSF25" s="99"/>
      <c r="PSG25" s="99"/>
      <c r="PSH25" s="99"/>
      <c r="PSI25" s="99"/>
      <c r="PSJ25" s="99"/>
      <c r="PSK25" s="99"/>
      <c r="PSL25" s="99"/>
      <c r="PSM25" s="99"/>
      <c r="PSN25" s="99"/>
      <c r="PSO25" s="99"/>
      <c r="PSP25" s="99"/>
      <c r="PSQ25" s="99"/>
      <c r="PSR25" s="99"/>
      <c r="PSS25" s="99"/>
      <c r="PST25" s="99"/>
      <c r="PSU25" s="99"/>
      <c r="PSV25" s="99"/>
      <c r="PSW25" s="99"/>
      <c r="PSX25" s="99"/>
      <c r="PSY25" s="99"/>
      <c r="PSZ25" s="99"/>
      <c r="PTA25" s="99"/>
      <c r="PTB25" s="99"/>
      <c r="PTC25" s="99"/>
      <c r="PTD25" s="99"/>
      <c r="PTE25" s="99"/>
      <c r="PTF25" s="99"/>
      <c r="PTG25" s="99"/>
      <c r="PTH25" s="99"/>
      <c r="PTI25" s="99"/>
      <c r="PTJ25" s="99"/>
      <c r="PTK25" s="99"/>
      <c r="PTL25" s="99"/>
      <c r="PTM25" s="99"/>
      <c r="PTN25" s="99"/>
      <c r="PTO25" s="99"/>
      <c r="PTP25" s="99"/>
      <c r="PTQ25" s="99"/>
      <c r="PTR25" s="99"/>
      <c r="PTS25" s="99"/>
      <c r="PTT25" s="99"/>
      <c r="PTU25" s="99"/>
      <c r="PTV25" s="99"/>
      <c r="PTW25" s="99"/>
      <c r="PTX25" s="99"/>
      <c r="PTY25" s="99"/>
      <c r="PTZ25" s="99"/>
      <c r="PUA25" s="99"/>
      <c r="PUB25" s="99"/>
      <c r="PUC25" s="99"/>
      <c r="PUD25" s="99"/>
      <c r="PUE25" s="99"/>
      <c r="PUF25" s="99"/>
      <c r="PUG25" s="99"/>
      <c r="PUH25" s="99"/>
      <c r="PUI25" s="99"/>
      <c r="PUJ25" s="99"/>
      <c r="PUK25" s="99"/>
      <c r="PUL25" s="99"/>
      <c r="PUM25" s="99"/>
      <c r="PUN25" s="99"/>
      <c r="PUO25" s="99"/>
      <c r="PUP25" s="99"/>
      <c r="PUQ25" s="99"/>
      <c r="PUR25" s="99"/>
      <c r="PUS25" s="99"/>
      <c r="PUT25" s="99"/>
      <c r="PUU25" s="99"/>
      <c r="PUV25" s="99"/>
      <c r="PUW25" s="99"/>
      <c r="PUX25" s="99"/>
      <c r="PUY25" s="99"/>
      <c r="PUZ25" s="99"/>
      <c r="PVA25" s="99"/>
      <c r="PVB25" s="99"/>
      <c r="PVC25" s="99"/>
      <c r="PVD25" s="99"/>
      <c r="PVE25" s="99"/>
      <c r="PVF25" s="99"/>
      <c r="PVG25" s="99"/>
      <c r="PVH25" s="99"/>
      <c r="PVI25" s="99"/>
      <c r="PVJ25" s="99"/>
      <c r="PVK25" s="99"/>
      <c r="PVL25" s="99"/>
      <c r="PVM25" s="99"/>
      <c r="PVN25" s="99"/>
      <c r="PVO25" s="99"/>
      <c r="PVP25" s="99"/>
      <c r="PVQ25" s="99"/>
      <c r="PVR25" s="99"/>
      <c r="PVS25" s="99"/>
      <c r="PVT25" s="99"/>
      <c r="PVU25" s="99"/>
      <c r="PVV25" s="99"/>
      <c r="PVW25" s="99"/>
      <c r="PVX25" s="99"/>
      <c r="PVY25" s="99"/>
      <c r="PVZ25" s="99"/>
      <c r="PWA25" s="99"/>
      <c r="PWB25" s="99"/>
      <c r="PWC25" s="99"/>
      <c r="PWD25" s="99"/>
      <c r="PWE25" s="99"/>
      <c r="PWF25" s="99"/>
      <c r="PWG25" s="99"/>
      <c r="PWH25" s="99"/>
      <c r="PWI25" s="99"/>
      <c r="PWJ25" s="99"/>
      <c r="PWK25" s="99"/>
      <c r="PWL25" s="99"/>
      <c r="PWM25" s="99"/>
      <c r="PWN25" s="99"/>
      <c r="PWO25" s="99"/>
      <c r="PWP25" s="99"/>
      <c r="PWQ25" s="99"/>
      <c r="PWR25" s="99"/>
      <c r="PWS25" s="99"/>
      <c r="PWT25" s="99"/>
      <c r="PWU25" s="99"/>
      <c r="PWV25" s="99"/>
      <c r="PWW25" s="99"/>
      <c r="PWX25" s="99"/>
      <c r="PWY25" s="99"/>
      <c r="PWZ25" s="99"/>
      <c r="PXA25" s="99"/>
      <c r="PXB25" s="99"/>
      <c r="PXC25" s="99"/>
      <c r="PXD25" s="99"/>
      <c r="PXE25" s="99"/>
      <c r="PXF25" s="99"/>
      <c r="PXG25" s="99"/>
      <c r="PXH25" s="99"/>
      <c r="PXI25" s="99"/>
      <c r="PXJ25" s="99"/>
      <c r="PXK25" s="99"/>
      <c r="PXL25" s="99"/>
      <c r="PXM25" s="99"/>
      <c r="PXN25" s="99"/>
      <c r="PXO25" s="99"/>
      <c r="PXP25" s="99"/>
      <c r="PXQ25" s="99"/>
      <c r="PXR25" s="99"/>
      <c r="PXS25" s="99"/>
      <c r="PXT25" s="99"/>
      <c r="PXU25" s="99"/>
      <c r="PXV25" s="99"/>
      <c r="PXW25" s="99"/>
      <c r="PXX25" s="99"/>
      <c r="PXY25" s="99"/>
      <c r="PXZ25" s="99"/>
      <c r="PYA25" s="99"/>
      <c r="PYB25" s="99"/>
      <c r="PYC25" s="99"/>
      <c r="PYD25" s="99"/>
      <c r="PYE25" s="99"/>
      <c r="PYF25" s="99"/>
      <c r="PYG25" s="99"/>
      <c r="PYH25" s="99"/>
      <c r="PYI25" s="99"/>
      <c r="PYJ25" s="99"/>
      <c r="PYK25" s="99"/>
      <c r="PYL25" s="99"/>
      <c r="PYM25" s="99"/>
      <c r="PYN25" s="99"/>
      <c r="PYO25" s="99"/>
      <c r="PYP25" s="99"/>
      <c r="PYQ25" s="99"/>
      <c r="PYR25" s="99"/>
      <c r="PYS25" s="99"/>
      <c r="PYT25" s="99"/>
      <c r="PYU25" s="99"/>
      <c r="PYV25" s="99"/>
      <c r="PYW25" s="99"/>
      <c r="PYX25" s="99"/>
      <c r="PYY25" s="99"/>
      <c r="PYZ25" s="99"/>
      <c r="PZA25" s="99"/>
      <c r="PZB25" s="99"/>
      <c r="PZC25" s="99"/>
      <c r="PZD25" s="99"/>
      <c r="PZE25" s="99"/>
      <c r="PZF25" s="99"/>
      <c r="PZG25" s="99"/>
      <c r="PZH25" s="99"/>
      <c r="PZI25" s="99"/>
      <c r="PZJ25" s="99"/>
      <c r="PZK25" s="99"/>
      <c r="PZL25" s="99"/>
      <c r="PZM25" s="99"/>
      <c r="PZN25" s="99"/>
      <c r="PZO25" s="99"/>
      <c r="PZP25" s="99"/>
      <c r="PZQ25" s="99"/>
      <c r="PZR25" s="99"/>
      <c r="PZS25" s="99"/>
      <c r="PZT25" s="99"/>
      <c r="PZU25" s="99"/>
      <c r="PZV25" s="99"/>
      <c r="PZW25" s="99"/>
      <c r="PZX25" s="99"/>
      <c r="PZY25" s="99"/>
      <c r="PZZ25" s="99"/>
      <c r="QAA25" s="99"/>
      <c r="QAB25" s="99"/>
      <c r="QAC25" s="99"/>
      <c r="QAD25" s="99"/>
      <c r="QAE25" s="99"/>
      <c r="QAF25" s="99"/>
      <c r="QAG25" s="99"/>
      <c r="QAH25" s="99"/>
      <c r="QAI25" s="99"/>
      <c r="QAJ25" s="99"/>
      <c r="QAK25" s="99"/>
      <c r="QAL25" s="99"/>
      <c r="QAM25" s="99"/>
      <c r="QAN25" s="99"/>
      <c r="QAO25" s="99"/>
      <c r="QAP25" s="99"/>
      <c r="QAQ25" s="99"/>
      <c r="QAR25" s="99"/>
      <c r="QAS25" s="99"/>
      <c r="QAT25" s="99"/>
      <c r="QAU25" s="99"/>
      <c r="QAV25" s="99"/>
      <c r="QAW25" s="99"/>
      <c r="QAX25" s="99"/>
      <c r="QAY25" s="99"/>
      <c r="QAZ25" s="99"/>
    </row>
    <row r="26" spans="1:11544" x14ac:dyDescent="0.25">
      <c r="A26" s="153" t="s">
        <v>511</v>
      </c>
      <c r="B26" s="173" t="s">
        <v>515</v>
      </c>
      <c r="C26" s="52" t="s">
        <v>516</v>
      </c>
      <c r="D26" s="188">
        <v>2018</v>
      </c>
      <c r="E26" s="188">
        <v>2020</v>
      </c>
      <c r="F26" s="95">
        <f t="shared" si="3"/>
        <v>10</v>
      </c>
      <c r="G26" s="95">
        <v>0.8</v>
      </c>
      <c r="H26" s="95">
        <f t="shared" si="9"/>
        <v>4</v>
      </c>
      <c r="I26" s="95">
        <f t="shared" si="10"/>
        <v>5.1999999999999993</v>
      </c>
      <c r="J26" s="95"/>
      <c r="K26" s="95">
        <f t="shared" si="4"/>
        <v>2.4096385542168672</v>
      </c>
      <c r="L26" s="95">
        <f t="shared" si="5"/>
        <v>10</v>
      </c>
      <c r="M26" s="95"/>
      <c r="N26" s="218">
        <v>0.8</v>
      </c>
      <c r="O26" s="95"/>
      <c r="P26" s="95">
        <v>9.1999999999999993</v>
      </c>
      <c r="Q26" s="95"/>
      <c r="R26" s="95">
        <f t="shared" si="8"/>
        <v>10</v>
      </c>
      <c r="U26" s="125"/>
    </row>
    <row r="27" spans="1:11544" x14ac:dyDescent="0.25">
      <c r="A27" s="153" t="s">
        <v>329</v>
      </c>
      <c r="B27" s="159" t="s">
        <v>349</v>
      </c>
      <c r="C27" s="160" t="s">
        <v>518</v>
      </c>
      <c r="D27" s="187">
        <v>2018</v>
      </c>
      <c r="E27" s="187">
        <v>2019</v>
      </c>
      <c r="F27" s="95">
        <f t="shared" si="3"/>
        <v>8.5</v>
      </c>
      <c r="G27" s="95">
        <v>0.5</v>
      </c>
      <c r="H27" s="95">
        <f t="shared" si="9"/>
        <v>3.4000000000000004</v>
      </c>
      <c r="I27" s="95">
        <f t="shared" si="10"/>
        <v>4.5999999999999996</v>
      </c>
      <c r="J27" s="95"/>
      <c r="K27" s="95">
        <f t="shared" si="4"/>
        <v>2.0481927710843371</v>
      </c>
      <c r="L27" s="95">
        <f t="shared" si="5"/>
        <v>8.5</v>
      </c>
      <c r="M27" s="95"/>
      <c r="N27" s="218">
        <v>0.5</v>
      </c>
      <c r="O27" s="95">
        <v>8</v>
      </c>
      <c r="P27" s="95"/>
      <c r="Q27" s="95"/>
      <c r="R27" s="95">
        <f t="shared" si="8"/>
        <v>8.5</v>
      </c>
      <c r="U27" s="125"/>
    </row>
    <row r="28" spans="1:11544" ht="31.5" x14ac:dyDescent="0.25">
      <c r="A28" s="153" t="s">
        <v>1166</v>
      </c>
      <c r="B28" s="159" t="s">
        <v>520</v>
      </c>
      <c r="C28" s="160" t="s">
        <v>521</v>
      </c>
      <c r="D28" s="187">
        <v>2018</v>
      </c>
      <c r="E28" s="187">
        <v>2019</v>
      </c>
      <c r="F28" s="95">
        <f t="shared" si="3"/>
        <v>28.6</v>
      </c>
      <c r="G28" s="95"/>
      <c r="H28" s="95">
        <f t="shared" si="9"/>
        <v>11.440000000000001</v>
      </c>
      <c r="I28" s="95">
        <f t="shared" si="10"/>
        <v>17.16</v>
      </c>
      <c r="J28" s="95"/>
      <c r="K28" s="95">
        <f t="shared" si="4"/>
        <v>6.8915662650602405</v>
      </c>
      <c r="L28" s="95">
        <f t="shared" si="5"/>
        <v>28.6</v>
      </c>
      <c r="M28" s="95"/>
      <c r="N28" s="218">
        <v>14.457627118644067</v>
      </c>
      <c r="O28" s="95">
        <v>4.5999999999999996</v>
      </c>
      <c r="P28" s="95">
        <v>9.5423728813559325</v>
      </c>
      <c r="Q28" s="95"/>
      <c r="R28" s="95">
        <f t="shared" si="8"/>
        <v>28.6</v>
      </c>
      <c r="U28" s="125"/>
    </row>
    <row r="29" spans="1:11544" x14ac:dyDescent="0.25">
      <c r="A29" s="153" t="s">
        <v>334</v>
      </c>
      <c r="B29" s="159" t="s">
        <v>523</v>
      </c>
      <c r="C29" s="160" t="s">
        <v>524</v>
      </c>
      <c r="D29" s="187">
        <v>2018</v>
      </c>
      <c r="E29" s="187">
        <v>2021</v>
      </c>
      <c r="F29" s="95">
        <f t="shared" si="3"/>
        <v>6.5</v>
      </c>
      <c r="G29" s="95">
        <v>0.2</v>
      </c>
      <c r="H29" s="95">
        <f t="shared" si="9"/>
        <v>2.6</v>
      </c>
      <c r="I29" s="95">
        <f t="shared" si="10"/>
        <v>3.6999999999999997</v>
      </c>
      <c r="J29" s="95"/>
      <c r="K29" s="95">
        <f t="shared" si="4"/>
        <v>1.5662650602409638</v>
      </c>
      <c r="L29" s="95">
        <f t="shared" si="5"/>
        <v>6.5</v>
      </c>
      <c r="M29" s="95"/>
      <c r="N29" s="218">
        <v>0.2</v>
      </c>
      <c r="O29" s="95">
        <v>1.8000000000000003</v>
      </c>
      <c r="P29" s="95">
        <v>0.5</v>
      </c>
      <c r="Q29" s="95">
        <v>4</v>
      </c>
      <c r="R29" s="95">
        <f t="shared" si="8"/>
        <v>6.5</v>
      </c>
      <c r="U29" s="125"/>
    </row>
    <row r="30" spans="1:11544" x14ac:dyDescent="0.25">
      <c r="A30" s="153" t="s">
        <v>337</v>
      </c>
      <c r="B30" s="174" t="s">
        <v>526</v>
      </c>
      <c r="C30" s="160" t="s">
        <v>527</v>
      </c>
      <c r="D30" s="189">
        <v>2018</v>
      </c>
      <c r="E30" s="189">
        <v>2019</v>
      </c>
      <c r="F30" s="95">
        <f t="shared" si="3"/>
        <v>2.0000000000000004</v>
      </c>
      <c r="G30" s="95">
        <v>0.2</v>
      </c>
      <c r="H30" s="95">
        <f t="shared" si="9"/>
        <v>0.80000000000000027</v>
      </c>
      <c r="I30" s="95">
        <f t="shared" si="10"/>
        <v>1.0000000000000002</v>
      </c>
      <c r="J30" s="95"/>
      <c r="K30" s="95">
        <f t="shared" si="4"/>
        <v>0.48192771084337355</v>
      </c>
      <c r="L30" s="95">
        <f t="shared" si="5"/>
        <v>2.0000000000000004</v>
      </c>
      <c r="M30" s="95"/>
      <c r="N30" s="218">
        <v>0.2</v>
      </c>
      <c r="O30" s="95">
        <v>1.8000000000000003</v>
      </c>
      <c r="P30" s="95"/>
      <c r="Q30" s="95"/>
      <c r="R30" s="95">
        <f t="shared" si="8"/>
        <v>2.0000000000000004</v>
      </c>
      <c r="U30" s="125"/>
    </row>
    <row r="31" spans="1:11544" x14ac:dyDescent="0.25">
      <c r="A31" s="153" t="s">
        <v>340</v>
      </c>
      <c r="B31" s="159" t="s">
        <v>529</v>
      </c>
      <c r="C31" s="160" t="s">
        <v>530</v>
      </c>
      <c r="D31" s="189">
        <v>2018</v>
      </c>
      <c r="E31" s="189">
        <v>2020</v>
      </c>
      <c r="F31" s="95">
        <f t="shared" si="3"/>
        <v>34.5</v>
      </c>
      <c r="G31" s="95">
        <v>0.5</v>
      </c>
      <c r="H31" s="95">
        <f t="shared" si="9"/>
        <v>13.8</v>
      </c>
      <c r="I31" s="95">
        <f t="shared" si="10"/>
        <v>20.2</v>
      </c>
      <c r="J31" s="95"/>
      <c r="K31" s="95">
        <f t="shared" si="4"/>
        <v>8.3132530120481913</v>
      </c>
      <c r="L31" s="95">
        <f t="shared" si="5"/>
        <v>34.5</v>
      </c>
      <c r="M31" s="95"/>
      <c r="N31" s="218">
        <v>0.5</v>
      </c>
      <c r="O31" s="95">
        <v>17</v>
      </c>
      <c r="P31" s="95">
        <v>17</v>
      </c>
      <c r="Q31" s="95"/>
      <c r="R31" s="95">
        <f t="shared" si="8"/>
        <v>34.5</v>
      </c>
      <c r="U31" s="125"/>
    </row>
    <row r="32" spans="1:11544" x14ac:dyDescent="0.25">
      <c r="A32" s="153" t="s">
        <v>343</v>
      </c>
      <c r="B32" s="159" t="s">
        <v>532</v>
      </c>
      <c r="C32" s="160" t="s">
        <v>533</v>
      </c>
      <c r="D32" s="189">
        <v>2018</v>
      </c>
      <c r="E32" s="189">
        <v>2019</v>
      </c>
      <c r="F32" s="95">
        <f t="shared" si="3"/>
        <v>7</v>
      </c>
      <c r="G32" s="95"/>
      <c r="H32" s="95">
        <f t="shared" si="9"/>
        <v>2.8000000000000003</v>
      </c>
      <c r="I32" s="95">
        <f t="shared" si="10"/>
        <v>4.1999999999999993</v>
      </c>
      <c r="J32" s="95"/>
      <c r="K32" s="95">
        <f t="shared" si="4"/>
        <v>1.6867469879518071</v>
      </c>
      <c r="L32" s="95">
        <f t="shared" si="5"/>
        <v>7</v>
      </c>
      <c r="M32" s="95"/>
      <c r="N32" s="218">
        <v>3.5</v>
      </c>
      <c r="O32" s="95">
        <v>3.5</v>
      </c>
      <c r="P32" s="95"/>
      <c r="Q32" s="95"/>
      <c r="R32" s="95">
        <f t="shared" si="8"/>
        <v>7</v>
      </c>
      <c r="U32" s="125"/>
    </row>
    <row r="33" spans="1:11544" x14ac:dyDescent="0.25">
      <c r="A33" s="153" t="s">
        <v>514</v>
      </c>
      <c r="B33" s="159" t="s">
        <v>535</v>
      </c>
      <c r="C33" s="160" t="s">
        <v>536</v>
      </c>
      <c r="D33" s="189">
        <v>2018</v>
      </c>
      <c r="E33" s="189">
        <v>2019</v>
      </c>
      <c r="F33" s="95">
        <f t="shared" si="3"/>
        <v>8.5</v>
      </c>
      <c r="G33" s="95">
        <v>0.5</v>
      </c>
      <c r="H33" s="95">
        <f t="shared" si="9"/>
        <v>3.4000000000000004</v>
      </c>
      <c r="I33" s="95">
        <f t="shared" si="10"/>
        <v>4.5999999999999996</v>
      </c>
      <c r="J33" s="95"/>
      <c r="K33" s="95">
        <f t="shared" si="4"/>
        <v>2.0481927710843371</v>
      </c>
      <c r="L33" s="95">
        <f t="shared" si="5"/>
        <v>8.5</v>
      </c>
      <c r="M33" s="95"/>
      <c r="N33" s="218">
        <v>0.5</v>
      </c>
      <c r="O33" s="95">
        <v>8</v>
      </c>
      <c r="P33" s="95"/>
      <c r="Q33" s="95"/>
      <c r="R33" s="95">
        <f t="shared" si="8"/>
        <v>8.5</v>
      </c>
      <c r="U33" s="125"/>
    </row>
    <row r="34" spans="1:11544" ht="31.5" x14ac:dyDescent="0.25">
      <c r="A34" s="153" t="s">
        <v>517</v>
      </c>
      <c r="B34" s="172" t="s">
        <v>538</v>
      </c>
      <c r="C34" s="160" t="s">
        <v>539</v>
      </c>
      <c r="D34" s="189">
        <v>2018</v>
      </c>
      <c r="E34" s="189">
        <v>2018</v>
      </c>
      <c r="F34" s="95">
        <f t="shared" si="3"/>
        <v>4.9000000000000004</v>
      </c>
      <c r="G34" s="95"/>
      <c r="H34" s="95">
        <f t="shared" si="9"/>
        <v>1.9600000000000002</v>
      </c>
      <c r="I34" s="95">
        <f t="shared" si="10"/>
        <v>2.9400000000000004</v>
      </c>
      <c r="J34" s="95"/>
      <c r="K34" s="95">
        <f t="shared" si="4"/>
        <v>1.1807228915662651</v>
      </c>
      <c r="L34" s="95">
        <f t="shared" si="5"/>
        <v>4.9000000000000004</v>
      </c>
      <c r="M34" s="95"/>
      <c r="N34" s="218">
        <v>4.9000000000000004</v>
      </c>
      <c r="O34" s="95"/>
      <c r="P34" s="95"/>
      <c r="Q34" s="95"/>
      <c r="R34" s="95">
        <f t="shared" si="8"/>
        <v>4.9000000000000004</v>
      </c>
      <c r="U34" s="125"/>
    </row>
    <row r="35" spans="1:11544" s="120" customFormat="1" x14ac:dyDescent="0.25">
      <c r="A35" s="153" t="s">
        <v>519</v>
      </c>
      <c r="B35" s="175" t="s">
        <v>541</v>
      </c>
      <c r="C35" s="160" t="s">
        <v>542</v>
      </c>
      <c r="D35" s="189">
        <v>2018</v>
      </c>
      <c r="E35" s="189">
        <v>2018</v>
      </c>
      <c r="F35" s="95">
        <f t="shared" si="3"/>
        <v>7</v>
      </c>
      <c r="G35" s="95"/>
      <c r="H35" s="95">
        <f t="shared" si="9"/>
        <v>2.8000000000000003</v>
      </c>
      <c r="I35" s="95">
        <f t="shared" si="10"/>
        <v>4.1999999999999993</v>
      </c>
      <c r="J35" s="95"/>
      <c r="K35" s="95">
        <f t="shared" si="4"/>
        <v>1.6867469879518071</v>
      </c>
      <c r="L35" s="95">
        <f t="shared" si="5"/>
        <v>7</v>
      </c>
      <c r="M35" s="95"/>
      <c r="N35" s="218">
        <v>7</v>
      </c>
      <c r="O35" s="95"/>
      <c r="P35" s="95"/>
      <c r="Q35" s="95"/>
      <c r="R35" s="95">
        <f t="shared" si="8"/>
        <v>7</v>
      </c>
      <c r="S35" s="99"/>
      <c r="T35" s="99"/>
      <c r="U35" s="125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99"/>
      <c r="JM35" s="99"/>
      <c r="JN35" s="99"/>
      <c r="JO35" s="99"/>
      <c r="JP35" s="99"/>
      <c r="JQ35" s="99"/>
      <c r="JR35" s="99"/>
      <c r="JS35" s="99"/>
      <c r="JT35" s="99"/>
      <c r="JU35" s="99"/>
      <c r="JV35" s="99"/>
      <c r="JW35" s="99"/>
      <c r="JX35" s="99"/>
      <c r="JY35" s="99"/>
      <c r="JZ35" s="99"/>
      <c r="KA35" s="99"/>
      <c r="KB35" s="99"/>
      <c r="KC35" s="99"/>
      <c r="KD35" s="99"/>
      <c r="KE35" s="99"/>
      <c r="KF35" s="99"/>
      <c r="KG35" s="99"/>
      <c r="KH35" s="99"/>
      <c r="KI35" s="99"/>
      <c r="KJ35" s="99"/>
      <c r="KK35" s="99"/>
      <c r="KL35" s="99"/>
      <c r="KM35" s="99"/>
      <c r="KN35" s="99"/>
      <c r="KO35" s="99"/>
      <c r="KP35" s="99"/>
      <c r="KQ35" s="99"/>
      <c r="KR35" s="99"/>
      <c r="KS35" s="99"/>
      <c r="KT35" s="99"/>
      <c r="KU35" s="99"/>
      <c r="KV35" s="99"/>
      <c r="KW35" s="99"/>
      <c r="KX35" s="99"/>
      <c r="KY35" s="99"/>
      <c r="KZ35" s="99"/>
      <c r="LA35" s="99"/>
      <c r="LB35" s="99"/>
      <c r="LC35" s="99"/>
      <c r="LD35" s="99"/>
      <c r="LE35" s="99"/>
      <c r="LF35" s="99"/>
      <c r="LG35" s="99"/>
      <c r="LH35" s="99"/>
      <c r="LI35" s="99"/>
      <c r="LJ35" s="99"/>
      <c r="LK35" s="99"/>
      <c r="LL35" s="99"/>
      <c r="LM35" s="99"/>
      <c r="LN35" s="99"/>
      <c r="LO35" s="99"/>
      <c r="LP35" s="99"/>
      <c r="LQ35" s="99"/>
      <c r="LR35" s="99"/>
      <c r="LS35" s="99"/>
      <c r="LT35" s="99"/>
      <c r="LU35" s="99"/>
      <c r="LV35" s="99"/>
      <c r="LW35" s="99"/>
      <c r="LX35" s="99"/>
      <c r="LY35" s="99"/>
      <c r="LZ35" s="99"/>
      <c r="MA35" s="99"/>
      <c r="MB35" s="99"/>
      <c r="MC35" s="99"/>
      <c r="MD35" s="99"/>
      <c r="ME35" s="99"/>
      <c r="MF35" s="99"/>
      <c r="MG35" s="99"/>
      <c r="MH35" s="99"/>
      <c r="MI35" s="99"/>
      <c r="MJ35" s="99"/>
      <c r="MK35" s="99"/>
      <c r="ML35" s="99"/>
      <c r="MM35" s="99"/>
      <c r="MN35" s="99"/>
      <c r="MO35" s="99"/>
      <c r="MP35" s="99"/>
      <c r="MQ35" s="99"/>
      <c r="MR35" s="99"/>
      <c r="MS35" s="99"/>
      <c r="MT35" s="99"/>
      <c r="MU35" s="99"/>
      <c r="MV35" s="99"/>
      <c r="MW35" s="99"/>
      <c r="MX35" s="99"/>
      <c r="MY35" s="99"/>
      <c r="MZ35" s="99"/>
      <c r="NA35" s="99"/>
      <c r="NB35" s="99"/>
      <c r="NC35" s="99"/>
      <c r="ND35" s="99"/>
      <c r="NE35" s="99"/>
      <c r="NF35" s="99"/>
      <c r="NG35" s="99"/>
      <c r="NH35" s="99"/>
      <c r="NI35" s="99"/>
      <c r="NJ35" s="99"/>
      <c r="NK35" s="99"/>
      <c r="NL35" s="99"/>
      <c r="NM35" s="99"/>
      <c r="NN35" s="99"/>
      <c r="NO35" s="99"/>
      <c r="NP35" s="99"/>
      <c r="NQ35" s="99"/>
      <c r="NR35" s="99"/>
      <c r="NS35" s="99"/>
      <c r="NT35" s="99"/>
      <c r="NU35" s="99"/>
      <c r="NV35" s="99"/>
      <c r="NW35" s="99"/>
      <c r="NX35" s="99"/>
      <c r="NY35" s="99"/>
      <c r="NZ35" s="99"/>
      <c r="OA35" s="99"/>
      <c r="OB35" s="99"/>
      <c r="OC35" s="99"/>
      <c r="OD35" s="99"/>
      <c r="OE35" s="99"/>
      <c r="OF35" s="99"/>
      <c r="OG35" s="99"/>
      <c r="OH35" s="99"/>
      <c r="OI35" s="99"/>
      <c r="OJ35" s="99"/>
      <c r="OK35" s="99"/>
      <c r="OL35" s="99"/>
      <c r="OM35" s="99"/>
      <c r="ON35" s="99"/>
      <c r="OO35" s="99"/>
      <c r="OP35" s="99"/>
      <c r="OQ35" s="99"/>
      <c r="OR35" s="99"/>
      <c r="OS35" s="99"/>
      <c r="OT35" s="99"/>
      <c r="OU35" s="99"/>
      <c r="OV35" s="99"/>
      <c r="OW35" s="99"/>
      <c r="OX35" s="99"/>
      <c r="OY35" s="99"/>
      <c r="OZ35" s="99"/>
      <c r="PA35" s="99"/>
      <c r="PB35" s="99"/>
      <c r="PC35" s="99"/>
      <c r="PD35" s="99"/>
      <c r="PE35" s="99"/>
      <c r="PF35" s="99"/>
      <c r="PG35" s="99"/>
      <c r="PH35" s="99"/>
      <c r="PI35" s="99"/>
      <c r="PJ35" s="99"/>
      <c r="PK35" s="99"/>
      <c r="PL35" s="99"/>
      <c r="PM35" s="99"/>
      <c r="PN35" s="99"/>
      <c r="PO35" s="99"/>
      <c r="PP35" s="99"/>
      <c r="PQ35" s="99"/>
      <c r="PR35" s="99"/>
      <c r="PS35" s="99"/>
      <c r="PT35" s="99"/>
      <c r="PU35" s="99"/>
      <c r="PV35" s="99"/>
      <c r="PW35" s="99"/>
      <c r="PX35" s="99"/>
      <c r="PY35" s="99"/>
      <c r="PZ35" s="99"/>
      <c r="QA35" s="99"/>
      <c r="QB35" s="99"/>
      <c r="QC35" s="99"/>
      <c r="QD35" s="99"/>
      <c r="QE35" s="99"/>
      <c r="QF35" s="99"/>
      <c r="QG35" s="99"/>
      <c r="QH35" s="99"/>
      <c r="QI35" s="99"/>
      <c r="QJ35" s="99"/>
      <c r="QK35" s="99"/>
      <c r="QL35" s="99"/>
      <c r="QM35" s="99"/>
      <c r="QN35" s="99"/>
      <c r="QO35" s="99"/>
      <c r="QP35" s="99"/>
      <c r="QQ35" s="99"/>
      <c r="QR35" s="99"/>
      <c r="QS35" s="99"/>
      <c r="QT35" s="99"/>
      <c r="QU35" s="99"/>
      <c r="QV35" s="99"/>
      <c r="QW35" s="99"/>
      <c r="QX35" s="99"/>
      <c r="QY35" s="99"/>
      <c r="QZ35" s="99"/>
      <c r="RA35" s="99"/>
      <c r="RB35" s="99"/>
      <c r="RC35" s="99"/>
      <c r="RD35" s="99"/>
      <c r="RE35" s="99"/>
      <c r="RF35" s="99"/>
      <c r="RG35" s="99"/>
      <c r="RH35" s="99"/>
      <c r="RI35" s="99"/>
      <c r="RJ35" s="99"/>
      <c r="RK35" s="99"/>
      <c r="RL35" s="99"/>
      <c r="RM35" s="99"/>
      <c r="RN35" s="99"/>
      <c r="RO35" s="99"/>
      <c r="RP35" s="99"/>
      <c r="RQ35" s="99"/>
      <c r="RR35" s="99"/>
      <c r="RS35" s="99"/>
      <c r="RT35" s="99"/>
      <c r="RU35" s="99"/>
      <c r="RV35" s="99"/>
      <c r="RW35" s="99"/>
      <c r="RX35" s="99"/>
      <c r="RY35" s="99"/>
      <c r="RZ35" s="99"/>
      <c r="SA35" s="99"/>
      <c r="SB35" s="99"/>
      <c r="SC35" s="99"/>
      <c r="SD35" s="99"/>
      <c r="SE35" s="99"/>
      <c r="SF35" s="99"/>
      <c r="SG35" s="99"/>
      <c r="SH35" s="99"/>
      <c r="SI35" s="99"/>
      <c r="SJ35" s="99"/>
      <c r="SK35" s="99"/>
      <c r="SL35" s="99"/>
      <c r="SM35" s="99"/>
      <c r="SN35" s="99"/>
      <c r="SO35" s="99"/>
      <c r="SP35" s="99"/>
      <c r="SQ35" s="99"/>
      <c r="SR35" s="99"/>
      <c r="SS35" s="99"/>
      <c r="ST35" s="99"/>
      <c r="SU35" s="99"/>
      <c r="SV35" s="99"/>
      <c r="SW35" s="99"/>
      <c r="SX35" s="99"/>
      <c r="SY35" s="99"/>
      <c r="SZ35" s="99"/>
      <c r="TA35" s="99"/>
      <c r="TB35" s="99"/>
      <c r="TC35" s="99"/>
      <c r="TD35" s="99"/>
      <c r="TE35" s="99"/>
      <c r="TF35" s="99"/>
      <c r="TG35" s="99"/>
      <c r="TH35" s="99"/>
      <c r="TI35" s="99"/>
      <c r="TJ35" s="99"/>
      <c r="TK35" s="99"/>
      <c r="TL35" s="99"/>
      <c r="TM35" s="99"/>
      <c r="TN35" s="99"/>
      <c r="TO35" s="99"/>
      <c r="TP35" s="99"/>
      <c r="TQ35" s="99"/>
      <c r="TR35" s="99"/>
      <c r="TS35" s="99"/>
      <c r="TT35" s="99"/>
      <c r="TU35" s="99"/>
      <c r="TV35" s="99"/>
      <c r="TW35" s="99"/>
      <c r="TX35" s="99"/>
      <c r="TY35" s="99"/>
      <c r="TZ35" s="99"/>
      <c r="UA35" s="99"/>
      <c r="UB35" s="99"/>
      <c r="UC35" s="99"/>
      <c r="UD35" s="99"/>
      <c r="UE35" s="99"/>
      <c r="UF35" s="99"/>
      <c r="UG35" s="99"/>
      <c r="UH35" s="99"/>
      <c r="UI35" s="99"/>
      <c r="UJ35" s="99"/>
      <c r="UK35" s="99"/>
      <c r="UL35" s="99"/>
      <c r="UM35" s="99"/>
      <c r="UN35" s="99"/>
      <c r="UO35" s="99"/>
      <c r="UP35" s="99"/>
      <c r="UQ35" s="99"/>
      <c r="UR35" s="99"/>
      <c r="US35" s="99"/>
      <c r="UT35" s="99"/>
      <c r="UU35" s="99"/>
      <c r="UV35" s="99"/>
      <c r="UW35" s="99"/>
      <c r="UX35" s="99"/>
      <c r="UY35" s="99"/>
      <c r="UZ35" s="99"/>
      <c r="VA35" s="99"/>
      <c r="VB35" s="99"/>
      <c r="VC35" s="99"/>
      <c r="VD35" s="99"/>
      <c r="VE35" s="99"/>
      <c r="VF35" s="99"/>
      <c r="VG35" s="99"/>
      <c r="VH35" s="99"/>
      <c r="VI35" s="99"/>
      <c r="VJ35" s="99"/>
      <c r="VK35" s="99"/>
      <c r="VL35" s="99"/>
      <c r="VM35" s="99"/>
      <c r="VN35" s="99"/>
      <c r="VO35" s="99"/>
      <c r="VP35" s="99"/>
      <c r="VQ35" s="99"/>
      <c r="VR35" s="99"/>
      <c r="VS35" s="99"/>
      <c r="VT35" s="99"/>
      <c r="VU35" s="99"/>
      <c r="VV35" s="99"/>
      <c r="VW35" s="99"/>
      <c r="VX35" s="99"/>
      <c r="VY35" s="99"/>
      <c r="VZ35" s="99"/>
      <c r="WA35" s="99"/>
      <c r="WB35" s="99"/>
      <c r="WC35" s="99"/>
      <c r="WD35" s="99"/>
      <c r="WE35" s="99"/>
      <c r="WF35" s="99"/>
      <c r="WG35" s="99"/>
      <c r="WH35" s="99"/>
      <c r="WI35" s="99"/>
      <c r="WJ35" s="99"/>
      <c r="WK35" s="99"/>
      <c r="WL35" s="99"/>
      <c r="WM35" s="99"/>
      <c r="WN35" s="99"/>
      <c r="WO35" s="99"/>
      <c r="WP35" s="99"/>
      <c r="WQ35" s="99"/>
      <c r="WR35" s="99"/>
      <c r="WS35" s="99"/>
      <c r="WT35" s="99"/>
      <c r="WU35" s="99"/>
      <c r="WV35" s="99"/>
      <c r="WW35" s="99"/>
      <c r="WX35" s="99"/>
      <c r="WY35" s="99"/>
      <c r="WZ35" s="99"/>
      <c r="XA35" s="99"/>
      <c r="XB35" s="99"/>
      <c r="XC35" s="99"/>
      <c r="XD35" s="99"/>
      <c r="XE35" s="99"/>
      <c r="XF35" s="99"/>
      <c r="XG35" s="99"/>
      <c r="XH35" s="99"/>
      <c r="XI35" s="99"/>
      <c r="XJ35" s="99"/>
      <c r="XK35" s="99"/>
      <c r="XL35" s="99"/>
      <c r="XM35" s="99"/>
      <c r="XN35" s="99"/>
      <c r="XO35" s="99"/>
      <c r="XP35" s="99"/>
      <c r="XQ35" s="99"/>
      <c r="XR35" s="99"/>
      <c r="XS35" s="99"/>
      <c r="XT35" s="99"/>
      <c r="XU35" s="99"/>
      <c r="XV35" s="99"/>
      <c r="XW35" s="99"/>
      <c r="XX35" s="99"/>
      <c r="XY35" s="99"/>
      <c r="XZ35" s="99"/>
      <c r="YA35" s="99"/>
      <c r="YB35" s="99"/>
      <c r="YC35" s="99"/>
      <c r="YD35" s="99"/>
      <c r="YE35" s="99"/>
      <c r="YF35" s="99"/>
      <c r="YG35" s="99"/>
      <c r="YH35" s="99"/>
      <c r="YI35" s="99"/>
      <c r="YJ35" s="99"/>
      <c r="YK35" s="99"/>
      <c r="YL35" s="99"/>
      <c r="YM35" s="99"/>
      <c r="YN35" s="99"/>
      <c r="YO35" s="99"/>
      <c r="YP35" s="99"/>
      <c r="YQ35" s="99"/>
      <c r="YR35" s="99"/>
      <c r="YS35" s="99"/>
      <c r="YT35" s="99"/>
      <c r="YU35" s="99"/>
      <c r="YV35" s="99"/>
      <c r="YW35" s="99"/>
      <c r="YX35" s="99"/>
      <c r="YY35" s="99"/>
      <c r="YZ35" s="99"/>
      <c r="ZA35" s="99"/>
      <c r="ZB35" s="99"/>
      <c r="ZC35" s="99"/>
      <c r="ZD35" s="99"/>
      <c r="ZE35" s="99"/>
      <c r="ZF35" s="99"/>
      <c r="ZG35" s="99"/>
      <c r="ZH35" s="99"/>
      <c r="ZI35" s="99"/>
      <c r="ZJ35" s="99"/>
      <c r="ZK35" s="99"/>
      <c r="ZL35" s="99"/>
      <c r="ZM35" s="99"/>
      <c r="ZN35" s="99"/>
      <c r="ZO35" s="99"/>
      <c r="ZP35" s="99"/>
      <c r="ZQ35" s="99"/>
      <c r="ZR35" s="99"/>
      <c r="ZS35" s="99"/>
      <c r="ZT35" s="99"/>
      <c r="ZU35" s="99"/>
      <c r="ZV35" s="99"/>
      <c r="ZW35" s="99"/>
      <c r="ZX35" s="99"/>
      <c r="ZY35" s="99"/>
      <c r="ZZ35" s="99"/>
      <c r="AAA35" s="99"/>
      <c r="AAB35" s="99"/>
      <c r="AAC35" s="99"/>
      <c r="AAD35" s="99"/>
      <c r="AAE35" s="99"/>
      <c r="AAF35" s="99"/>
      <c r="AAG35" s="99"/>
      <c r="AAH35" s="99"/>
      <c r="AAI35" s="99"/>
      <c r="AAJ35" s="99"/>
      <c r="AAK35" s="99"/>
      <c r="AAL35" s="99"/>
      <c r="AAM35" s="99"/>
      <c r="AAN35" s="99"/>
      <c r="AAO35" s="99"/>
      <c r="AAP35" s="99"/>
      <c r="AAQ35" s="99"/>
      <c r="AAR35" s="99"/>
      <c r="AAS35" s="99"/>
      <c r="AAT35" s="99"/>
      <c r="AAU35" s="99"/>
      <c r="AAV35" s="99"/>
      <c r="AAW35" s="99"/>
      <c r="AAX35" s="99"/>
      <c r="AAY35" s="99"/>
      <c r="AAZ35" s="99"/>
      <c r="ABA35" s="99"/>
      <c r="ABB35" s="99"/>
      <c r="ABC35" s="99"/>
      <c r="ABD35" s="99"/>
      <c r="ABE35" s="99"/>
      <c r="ABF35" s="99"/>
      <c r="ABG35" s="99"/>
      <c r="ABH35" s="99"/>
      <c r="ABI35" s="99"/>
      <c r="ABJ35" s="99"/>
      <c r="ABK35" s="99"/>
      <c r="ABL35" s="99"/>
      <c r="ABM35" s="99"/>
      <c r="ABN35" s="99"/>
      <c r="ABO35" s="99"/>
      <c r="ABP35" s="99"/>
      <c r="ABQ35" s="99"/>
      <c r="ABR35" s="99"/>
      <c r="ABS35" s="99"/>
      <c r="ABT35" s="99"/>
      <c r="ABU35" s="99"/>
      <c r="ABV35" s="99"/>
      <c r="ABW35" s="99"/>
      <c r="ABX35" s="99"/>
      <c r="ABY35" s="99"/>
      <c r="ABZ35" s="99"/>
      <c r="ACA35" s="99"/>
      <c r="ACB35" s="99"/>
      <c r="ACC35" s="99"/>
      <c r="ACD35" s="99"/>
      <c r="ACE35" s="99"/>
      <c r="ACF35" s="99"/>
      <c r="ACG35" s="99"/>
      <c r="ACH35" s="99"/>
      <c r="ACI35" s="99"/>
      <c r="ACJ35" s="99"/>
      <c r="ACK35" s="99"/>
      <c r="ACL35" s="99"/>
      <c r="ACM35" s="99"/>
      <c r="ACN35" s="99"/>
      <c r="ACO35" s="99"/>
      <c r="ACP35" s="99"/>
      <c r="ACQ35" s="99"/>
      <c r="ACR35" s="99"/>
      <c r="ACS35" s="99"/>
      <c r="ACT35" s="99"/>
      <c r="ACU35" s="99"/>
      <c r="ACV35" s="99"/>
      <c r="ACW35" s="99"/>
      <c r="ACX35" s="99"/>
      <c r="ACY35" s="99"/>
      <c r="ACZ35" s="99"/>
      <c r="ADA35" s="99"/>
      <c r="ADB35" s="99"/>
      <c r="ADC35" s="99"/>
      <c r="ADD35" s="99"/>
      <c r="ADE35" s="99"/>
      <c r="ADF35" s="99"/>
      <c r="ADG35" s="99"/>
      <c r="ADH35" s="99"/>
      <c r="ADI35" s="99"/>
      <c r="ADJ35" s="99"/>
      <c r="ADK35" s="99"/>
      <c r="ADL35" s="99"/>
      <c r="ADM35" s="99"/>
      <c r="ADN35" s="99"/>
      <c r="ADO35" s="99"/>
      <c r="ADP35" s="99"/>
      <c r="ADQ35" s="99"/>
      <c r="ADR35" s="99"/>
      <c r="ADS35" s="99"/>
      <c r="ADT35" s="99"/>
      <c r="ADU35" s="99"/>
      <c r="ADV35" s="99"/>
      <c r="ADW35" s="99"/>
      <c r="ADX35" s="99"/>
      <c r="ADY35" s="99"/>
      <c r="ADZ35" s="99"/>
      <c r="AEA35" s="99"/>
      <c r="AEB35" s="99"/>
      <c r="AEC35" s="99"/>
      <c r="AED35" s="99"/>
      <c r="AEE35" s="99"/>
      <c r="AEF35" s="99"/>
      <c r="AEG35" s="99"/>
      <c r="AEH35" s="99"/>
      <c r="AEI35" s="99"/>
      <c r="AEJ35" s="99"/>
      <c r="AEK35" s="99"/>
      <c r="AEL35" s="99"/>
      <c r="AEM35" s="99"/>
      <c r="AEN35" s="99"/>
      <c r="AEO35" s="99"/>
      <c r="AEP35" s="99"/>
      <c r="AEQ35" s="99"/>
      <c r="AER35" s="99"/>
      <c r="AES35" s="99"/>
      <c r="AET35" s="99"/>
      <c r="AEU35" s="99"/>
      <c r="AEV35" s="99"/>
      <c r="AEW35" s="99"/>
      <c r="AEX35" s="99"/>
      <c r="AEY35" s="99"/>
      <c r="AEZ35" s="99"/>
      <c r="AFA35" s="99"/>
      <c r="AFB35" s="99"/>
      <c r="AFC35" s="99"/>
      <c r="AFD35" s="99"/>
      <c r="AFE35" s="99"/>
      <c r="AFF35" s="99"/>
      <c r="AFG35" s="99"/>
      <c r="AFH35" s="99"/>
      <c r="AFI35" s="99"/>
      <c r="AFJ35" s="99"/>
      <c r="AFK35" s="99"/>
      <c r="AFL35" s="99"/>
      <c r="AFM35" s="99"/>
      <c r="AFN35" s="99"/>
      <c r="AFO35" s="99"/>
      <c r="AFP35" s="99"/>
      <c r="AFQ35" s="99"/>
      <c r="AFR35" s="99"/>
      <c r="AFS35" s="99"/>
      <c r="AFT35" s="99"/>
      <c r="AFU35" s="99"/>
      <c r="AFV35" s="99"/>
      <c r="AFW35" s="99"/>
      <c r="AFX35" s="99"/>
      <c r="AFY35" s="99"/>
      <c r="AFZ35" s="99"/>
      <c r="AGA35" s="99"/>
      <c r="AGB35" s="99"/>
      <c r="AGC35" s="99"/>
      <c r="AGD35" s="99"/>
      <c r="AGE35" s="99"/>
      <c r="AGF35" s="99"/>
      <c r="AGG35" s="99"/>
      <c r="AGH35" s="99"/>
      <c r="AGI35" s="99"/>
      <c r="AGJ35" s="99"/>
      <c r="AGK35" s="99"/>
      <c r="AGL35" s="99"/>
      <c r="AGM35" s="99"/>
      <c r="AGN35" s="99"/>
      <c r="AGO35" s="99"/>
      <c r="AGP35" s="99"/>
      <c r="AGQ35" s="99"/>
      <c r="AGR35" s="99"/>
      <c r="AGS35" s="99"/>
      <c r="AGT35" s="99"/>
      <c r="AGU35" s="99"/>
      <c r="AGV35" s="99"/>
      <c r="AGW35" s="99"/>
      <c r="AGX35" s="99"/>
      <c r="AGY35" s="99"/>
      <c r="AGZ35" s="99"/>
      <c r="AHA35" s="99"/>
      <c r="AHB35" s="99"/>
      <c r="AHC35" s="99"/>
      <c r="AHD35" s="99"/>
      <c r="AHE35" s="99"/>
      <c r="AHF35" s="99"/>
      <c r="AHG35" s="99"/>
      <c r="AHH35" s="99"/>
      <c r="AHI35" s="99"/>
      <c r="AHJ35" s="99"/>
      <c r="AHK35" s="99"/>
      <c r="AHL35" s="99"/>
      <c r="AHM35" s="99"/>
      <c r="AHN35" s="99"/>
      <c r="AHO35" s="99"/>
      <c r="AHP35" s="99"/>
      <c r="AHQ35" s="99"/>
      <c r="AHR35" s="99"/>
      <c r="AHS35" s="99"/>
      <c r="AHT35" s="99"/>
      <c r="AHU35" s="99"/>
      <c r="AHV35" s="99"/>
      <c r="AHW35" s="99"/>
      <c r="AHX35" s="99"/>
      <c r="AHY35" s="99"/>
      <c r="AHZ35" s="99"/>
      <c r="AIA35" s="99"/>
      <c r="AIB35" s="99"/>
      <c r="AIC35" s="99"/>
      <c r="AID35" s="99"/>
      <c r="AIE35" s="99"/>
      <c r="AIF35" s="99"/>
      <c r="AIG35" s="99"/>
      <c r="AIH35" s="99"/>
      <c r="AII35" s="99"/>
      <c r="AIJ35" s="99"/>
      <c r="AIK35" s="99"/>
      <c r="AIL35" s="99"/>
      <c r="AIM35" s="99"/>
      <c r="AIN35" s="99"/>
      <c r="AIO35" s="99"/>
      <c r="AIP35" s="99"/>
      <c r="AIQ35" s="99"/>
      <c r="AIR35" s="99"/>
      <c r="AIS35" s="99"/>
      <c r="AIT35" s="99"/>
      <c r="AIU35" s="99"/>
      <c r="AIV35" s="99"/>
      <c r="AIW35" s="99"/>
      <c r="AIX35" s="99"/>
      <c r="AIY35" s="99"/>
      <c r="AIZ35" s="99"/>
      <c r="AJA35" s="99"/>
      <c r="AJB35" s="99"/>
      <c r="AJC35" s="99"/>
      <c r="AJD35" s="99"/>
      <c r="AJE35" s="99"/>
      <c r="AJF35" s="99"/>
      <c r="AJG35" s="99"/>
      <c r="AJH35" s="99"/>
      <c r="AJI35" s="99"/>
      <c r="AJJ35" s="99"/>
      <c r="AJK35" s="99"/>
      <c r="AJL35" s="99"/>
      <c r="AJM35" s="99"/>
      <c r="AJN35" s="99"/>
      <c r="AJO35" s="99"/>
      <c r="AJP35" s="99"/>
      <c r="AJQ35" s="99"/>
      <c r="AJR35" s="99"/>
      <c r="AJS35" s="99"/>
      <c r="AJT35" s="99"/>
      <c r="AJU35" s="99"/>
      <c r="AJV35" s="99"/>
      <c r="AJW35" s="99"/>
      <c r="AJX35" s="99"/>
      <c r="AJY35" s="99"/>
      <c r="AJZ35" s="99"/>
      <c r="AKA35" s="99"/>
      <c r="AKB35" s="99"/>
      <c r="AKC35" s="99"/>
      <c r="AKD35" s="99"/>
      <c r="AKE35" s="99"/>
      <c r="AKF35" s="99"/>
      <c r="AKG35" s="99"/>
      <c r="AKH35" s="99"/>
      <c r="AKI35" s="99"/>
      <c r="AKJ35" s="99"/>
      <c r="AKK35" s="99"/>
      <c r="AKL35" s="99"/>
      <c r="AKM35" s="99"/>
      <c r="AKN35" s="99"/>
      <c r="AKO35" s="99"/>
      <c r="AKP35" s="99"/>
      <c r="AKQ35" s="99"/>
      <c r="AKR35" s="99"/>
      <c r="AKS35" s="99"/>
      <c r="AKT35" s="99"/>
      <c r="AKU35" s="99"/>
      <c r="AKV35" s="99"/>
      <c r="AKW35" s="99"/>
      <c r="AKX35" s="99"/>
      <c r="AKY35" s="99"/>
      <c r="AKZ35" s="99"/>
      <c r="ALA35" s="99"/>
      <c r="ALB35" s="99"/>
      <c r="ALC35" s="99"/>
      <c r="ALD35" s="99"/>
      <c r="ALE35" s="99"/>
      <c r="ALF35" s="99"/>
      <c r="ALG35" s="99"/>
      <c r="ALH35" s="99"/>
      <c r="ALI35" s="99"/>
      <c r="ALJ35" s="99"/>
      <c r="ALK35" s="99"/>
      <c r="ALL35" s="99"/>
      <c r="ALM35" s="99"/>
      <c r="ALN35" s="99"/>
      <c r="ALO35" s="99"/>
      <c r="ALP35" s="99"/>
      <c r="ALQ35" s="99"/>
      <c r="ALR35" s="99"/>
      <c r="ALS35" s="99"/>
      <c r="ALT35" s="99"/>
      <c r="ALU35" s="99"/>
      <c r="ALV35" s="99"/>
      <c r="ALW35" s="99"/>
      <c r="ALX35" s="99"/>
      <c r="ALY35" s="99"/>
      <c r="ALZ35" s="99"/>
      <c r="AMA35" s="99"/>
      <c r="AMB35" s="99"/>
      <c r="AMC35" s="99"/>
      <c r="AMD35" s="99"/>
      <c r="AME35" s="99"/>
      <c r="AMF35" s="99"/>
      <c r="AMG35" s="99"/>
      <c r="AMH35" s="99"/>
      <c r="AMI35" s="99"/>
      <c r="AMJ35" s="99"/>
      <c r="AMK35" s="99"/>
      <c r="AML35" s="99"/>
      <c r="AMM35" s="99"/>
      <c r="AMN35" s="99"/>
      <c r="AMO35" s="99"/>
      <c r="AMP35" s="99"/>
      <c r="AMQ35" s="99"/>
      <c r="AMR35" s="99"/>
      <c r="AMS35" s="99"/>
      <c r="AMT35" s="99"/>
      <c r="AMU35" s="99"/>
      <c r="AMV35" s="99"/>
      <c r="AMW35" s="99"/>
      <c r="AMX35" s="99"/>
      <c r="AMY35" s="99"/>
      <c r="AMZ35" s="99"/>
      <c r="ANA35" s="99"/>
      <c r="ANB35" s="99"/>
      <c r="ANC35" s="99"/>
      <c r="AND35" s="99"/>
      <c r="ANE35" s="99"/>
      <c r="ANF35" s="99"/>
      <c r="ANG35" s="99"/>
      <c r="ANH35" s="99"/>
      <c r="ANI35" s="99"/>
      <c r="ANJ35" s="99"/>
      <c r="ANK35" s="99"/>
      <c r="ANL35" s="99"/>
      <c r="ANM35" s="99"/>
      <c r="ANN35" s="99"/>
      <c r="ANO35" s="99"/>
      <c r="ANP35" s="99"/>
      <c r="ANQ35" s="99"/>
      <c r="ANR35" s="99"/>
      <c r="ANS35" s="99"/>
      <c r="ANT35" s="99"/>
      <c r="ANU35" s="99"/>
      <c r="ANV35" s="99"/>
      <c r="ANW35" s="99"/>
      <c r="ANX35" s="99"/>
      <c r="ANY35" s="99"/>
      <c r="ANZ35" s="99"/>
      <c r="AOA35" s="99"/>
      <c r="AOB35" s="99"/>
      <c r="AOC35" s="99"/>
      <c r="AOD35" s="99"/>
      <c r="AOE35" s="99"/>
      <c r="AOF35" s="99"/>
      <c r="AOG35" s="99"/>
      <c r="AOH35" s="99"/>
      <c r="AOI35" s="99"/>
      <c r="AOJ35" s="99"/>
      <c r="AOK35" s="99"/>
      <c r="AOL35" s="99"/>
      <c r="AOM35" s="99"/>
      <c r="AON35" s="99"/>
      <c r="AOO35" s="99"/>
      <c r="AOP35" s="99"/>
      <c r="AOQ35" s="99"/>
      <c r="AOR35" s="99"/>
      <c r="AOS35" s="99"/>
      <c r="AOT35" s="99"/>
      <c r="AOU35" s="99"/>
      <c r="AOV35" s="99"/>
      <c r="AOW35" s="99"/>
      <c r="AOX35" s="99"/>
      <c r="AOY35" s="99"/>
      <c r="AOZ35" s="99"/>
      <c r="APA35" s="99"/>
      <c r="APB35" s="99"/>
      <c r="APC35" s="99"/>
      <c r="APD35" s="99"/>
      <c r="APE35" s="99"/>
      <c r="APF35" s="99"/>
      <c r="APG35" s="99"/>
      <c r="APH35" s="99"/>
      <c r="API35" s="99"/>
      <c r="APJ35" s="99"/>
      <c r="APK35" s="99"/>
      <c r="APL35" s="99"/>
      <c r="APM35" s="99"/>
      <c r="APN35" s="99"/>
      <c r="APO35" s="99"/>
      <c r="APP35" s="99"/>
      <c r="APQ35" s="99"/>
      <c r="APR35" s="99"/>
      <c r="APS35" s="99"/>
      <c r="APT35" s="99"/>
      <c r="APU35" s="99"/>
      <c r="APV35" s="99"/>
      <c r="APW35" s="99"/>
      <c r="APX35" s="99"/>
      <c r="APY35" s="99"/>
      <c r="APZ35" s="99"/>
      <c r="AQA35" s="99"/>
      <c r="AQB35" s="99"/>
      <c r="AQC35" s="99"/>
      <c r="AQD35" s="99"/>
      <c r="AQE35" s="99"/>
      <c r="AQF35" s="99"/>
      <c r="AQG35" s="99"/>
      <c r="AQH35" s="99"/>
      <c r="AQI35" s="99"/>
      <c r="AQJ35" s="99"/>
      <c r="AQK35" s="99"/>
      <c r="AQL35" s="99"/>
      <c r="AQM35" s="99"/>
      <c r="AQN35" s="99"/>
      <c r="AQO35" s="99"/>
      <c r="AQP35" s="99"/>
      <c r="AQQ35" s="99"/>
      <c r="AQR35" s="99"/>
      <c r="AQS35" s="99"/>
      <c r="AQT35" s="99"/>
      <c r="AQU35" s="99"/>
      <c r="AQV35" s="99"/>
      <c r="AQW35" s="99"/>
      <c r="AQX35" s="99"/>
      <c r="AQY35" s="99"/>
      <c r="AQZ35" s="99"/>
      <c r="ARA35" s="99"/>
      <c r="ARB35" s="99"/>
      <c r="ARC35" s="99"/>
      <c r="ARD35" s="99"/>
      <c r="ARE35" s="99"/>
      <c r="ARF35" s="99"/>
      <c r="ARG35" s="99"/>
      <c r="ARH35" s="99"/>
      <c r="ARI35" s="99"/>
      <c r="ARJ35" s="99"/>
      <c r="ARK35" s="99"/>
      <c r="ARL35" s="99"/>
      <c r="ARM35" s="99"/>
      <c r="ARN35" s="99"/>
      <c r="ARO35" s="99"/>
      <c r="ARP35" s="99"/>
      <c r="ARQ35" s="99"/>
      <c r="ARR35" s="99"/>
      <c r="ARS35" s="99"/>
      <c r="ART35" s="99"/>
      <c r="ARU35" s="99"/>
      <c r="ARV35" s="99"/>
      <c r="ARW35" s="99"/>
      <c r="ARX35" s="99"/>
      <c r="ARY35" s="99"/>
      <c r="ARZ35" s="99"/>
      <c r="ASA35" s="99"/>
      <c r="ASB35" s="99"/>
      <c r="ASC35" s="99"/>
      <c r="ASD35" s="99"/>
      <c r="ASE35" s="99"/>
      <c r="ASF35" s="99"/>
      <c r="ASG35" s="99"/>
      <c r="ASH35" s="99"/>
      <c r="ASI35" s="99"/>
      <c r="ASJ35" s="99"/>
      <c r="ASK35" s="99"/>
      <c r="ASL35" s="99"/>
      <c r="ASM35" s="99"/>
      <c r="ASN35" s="99"/>
      <c r="ASO35" s="99"/>
      <c r="ASP35" s="99"/>
      <c r="ASQ35" s="99"/>
      <c r="ASR35" s="99"/>
      <c r="ASS35" s="99"/>
      <c r="AST35" s="99"/>
      <c r="ASU35" s="99"/>
      <c r="ASV35" s="99"/>
      <c r="ASW35" s="99"/>
      <c r="ASX35" s="99"/>
      <c r="ASY35" s="99"/>
      <c r="ASZ35" s="99"/>
      <c r="ATA35" s="99"/>
      <c r="ATB35" s="99"/>
      <c r="ATC35" s="99"/>
      <c r="ATD35" s="99"/>
      <c r="ATE35" s="99"/>
      <c r="ATF35" s="99"/>
      <c r="ATG35" s="99"/>
      <c r="ATH35" s="99"/>
      <c r="ATI35" s="99"/>
      <c r="ATJ35" s="99"/>
      <c r="ATK35" s="99"/>
      <c r="ATL35" s="99"/>
      <c r="ATM35" s="99"/>
      <c r="ATN35" s="99"/>
      <c r="ATO35" s="99"/>
      <c r="ATP35" s="99"/>
      <c r="ATQ35" s="99"/>
      <c r="ATR35" s="99"/>
      <c r="ATS35" s="99"/>
      <c r="ATT35" s="99"/>
      <c r="ATU35" s="99"/>
      <c r="ATV35" s="99"/>
      <c r="ATW35" s="99"/>
      <c r="ATX35" s="99"/>
      <c r="ATY35" s="99"/>
      <c r="ATZ35" s="99"/>
      <c r="AUA35" s="99"/>
      <c r="AUB35" s="99"/>
      <c r="AUC35" s="99"/>
      <c r="AUD35" s="99"/>
      <c r="AUE35" s="99"/>
      <c r="AUF35" s="99"/>
      <c r="AUG35" s="99"/>
      <c r="AUH35" s="99"/>
      <c r="AUI35" s="99"/>
      <c r="AUJ35" s="99"/>
      <c r="AUK35" s="99"/>
      <c r="AUL35" s="99"/>
      <c r="AUM35" s="99"/>
      <c r="AUN35" s="99"/>
      <c r="AUO35" s="99"/>
      <c r="AUP35" s="99"/>
      <c r="AUQ35" s="99"/>
      <c r="AUR35" s="99"/>
      <c r="AUS35" s="99"/>
      <c r="AUT35" s="99"/>
      <c r="AUU35" s="99"/>
      <c r="AUV35" s="99"/>
      <c r="AUW35" s="99"/>
      <c r="AUX35" s="99"/>
      <c r="AUY35" s="99"/>
      <c r="AUZ35" s="99"/>
      <c r="AVA35" s="99"/>
      <c r="AVB35" s="99"/>
      <c r="AVC35" s="99"/>
      <c r="AVD35" s="99"/>
      <c r="AVE35" s="99"/>
      <c r="AVF35" s="99"/>
      <c r="AVG35" s="99"/>
      <c r="AVH35" s="99"/>
      <c r="AVI35" s="99"/>
      <c r="AVJ35" s="99"/>
      <c r="AVK35" s="99"/>
      <c r="AVL35" s="99"/>
      <c r="AVM35" s="99"/>
      <c r="AVN35" s="99"/>
      <c r="AVO35" s="99"/>
      <c r="AVP35" s="99"/>
      <c r="AVQ35" s="99"/>
      <c r="AVR35" s="99"/>
      <c r="AVS35" s="99"/>
      <c r="AVT35" s="99"/>
      <c r="AVU35" s="99"/>
      <c r="AVV35" s="99"/>
      <c r="AVW35" s="99"/>
      <c r="AVX35" s="99"/>
      <c r="AVY35" s="99"/>
      <c r="AVZ35" s="99"/>
      <c r="AWA35" s="99"/>
      <c r="AWB35" s="99"/>
      <c r="AWC35" s="99"/>
      <c r="AWD35" s="99"/>
      <c r="AWE35" s="99"/>
      <c r="AWF35" s="99"/>
      <c r="AWG35" s="99"/>
      <c r="AWH35" s="99"/>
      <c r="AWI35" s="99"/>
      <c r="AWJ35" s="99"/>
      <c r="AWK35" s="99"/>
      <c r="AWL35" s="99"/>
      <c r="AWM35" s="99"/>
      <c r="AWN35" s="99"/>
      <c r="AWO35" s="99"/>
      <c r="AWP35" s="99"/>
      <c r="AWQ35" s="99"/>
      <c r="AWR35" s="99"/>
      <c r="AWS35" s="99"/>
      <c r="AWT35" s="99"/>
      <c r="AWU35" s="99"/>
      <c r="AWV35" s="99"/>
      <c r="AWW35" s="99"/>
      <c r="AWX35" s="99"/>
      <c r="AWY35" s="99"/>
      <c r="AWZ35" s="99"/>
      <c r="AXA35" s="99"/>
      <c r="AXB35" s="99"/>
      <c r="AXC35" s="99"/>
      <c r="AXD35" s="99"/>
      <c r="AXE35" s="99"/>
      <c r="AXF35" s="99"/>
      <c r="AXG35" s="99"/>
      <c r="AXH35" s="99"/>
      <c r="AXI35" s="99"/>
      <c r="AXJ35" s="99"/>
      <c r="AXK35" s="99"/>
      <c r="AXL35" s="99"/>
      <c r="AXM35" s="99"/>
      <c r="AXN35" s="99"/>
      <c r="AXO35" s="99"/>
      <c r="AXP35" s="99"/>
      <c r="AXQ35" s="99"/>
      <c r="AXR35" s="99"/>
      <c r="AXS35" s="99"/>
      <c r="AXT35" s="99"/>
      <c r="AXU35" s="99"/>
      <c r="AXV35" s="99"/>
      <c r="AXW35" s="99"/>
      <c r="AXX35" s="99"/>
      <c r="AXY35" s="99"/>
      <c r="AXZ35" s="99"/>
      <c r="AYA35" s="99"/>
      <c r="AYB35" s="99"/>
      <c r="AYC35" s="99"/>
      <c r="AYD35" s="99"/>
      <c r="AYE35" s="99"/>
      <c r="AYF35" s="99"/>
      <c r="AYG35" s="99"/>
      <c r="AYH35" s="99"/>
      <c r="AYI35" s="99"/>
      <c r="AYJ35" s="99"/>
      <c r="AYK35" s="99"/>
      <c r="AYL35" s="99"/>
      <c r="AYM35" s="99"/>
      <c r="AYN35" s="99"/>
      <c r="AYO35" s="99"/>
      <c r="AYP35" s="99"/>
      <c r="AYQ35" s="99"/>
      <c r="AYR35" s="99"/>
      <c r="AYS35" s="99"/>
      <c r="AYT35" s="99"/>
      <c r="AYU35" s="99"/>
      <c r="AYV35" s="99"/>
      <c r="AYW35" s="99"/>
      <c r="AYX35" s="99"/>
      <c r="AYY35" s="99"/>
      <c r="AYZ35" s="99"/>
      <c r="AZA35" s="99"/>
      <c r="AZB35" s="99"/>
      <c r="AZC35" s="99"/>
      <c r="AZD35" s="99"/>
      <c r="AZE35" s="99"/>
      <c r="AZF35" s="99"/>
      <c r="AZG35" s="99"/>
      <c r="AZH35" s="99"/>
      <c r="AZI35" s="99"/>
      <c r="AZJ35" s="99"/>
      <c r="AZK35" s="99"/>
      <c r="AZL35" s="99"/>
      <c r="AZM35" s="99"/>
      <c r="AZN35" s="99"/>
      <c r="AZO35" s="99"/>
      <c r="AZP35" s="99"/>
      <c r="AZQ35" s="99"/>
      <c r="AZR35" s="99"/>
      <c r="AZS35" s="99"/>
      <c r="AZT35" s="99"/>
      <c r="AZU35" s="99"/>
      <c r="AZV35" s="99"/>
      <c r="AZW35" s="99"/>
      <c r="AZX35" s="99"/>
      <c r="AZY35" s="99"/>
      <c r="AZZ35" s="99"/>
      <c r="BAA35" s="99"/>
      <c r="BAB35" s="99"/>
      <c r="BAC35" s="99"/>
      <c r="BAD35" s="99"/>
      <c r="BAE35" s="99"/>
      <c r="BAF35" s="99"/>
      <c r="BAG35" s="99"/>
      <c r="BAH35" s="99"/>
      <c r="BAI35" s="99"/>
      <c r="BAJ35" s="99"/>
      <c r="BAK35" s="99"/>
      <c r="BAL35" s="99"/>
      <c r="BAM35" s="99"/>
      <c r="BAN35" s="99"/>
      <c r="BAO35" s="99"/>
      <c r="BAP35" s="99"/>
      <c r="BAQ35" s="99"/>
      <c r="BAR35" s="99"/>
      <c r="BAS35" s="99"/>
      <c r="BAT35" s="99"/>
      <c r="BAU35" s="99"/>
      <c r="BAV35" s="99"/>
      <c r="BAW35" s="99"/>
      <c r="BAX35" s="99"/>
      <c r="BAY35" s="99"/>
      <c r="BAZ35" s="99"/>
      <c r="BBA35" s="99"/>
      <c r="BBB35" s="99"/>
      <c r="BBC35" s="99"/>
      <c r="BBD35" s="99"/>
      <c r="BBE35" s="99"/>
      <c r="BBF35" s="99"/>
      <c r="BBG35" s="99"/>
      <c r="BBH35" s="99"/>
      <c r="BBI35" s="99"/>
      <c r="BBJ35" s="99"/>
      <c r="BBK35" s="99"/>
      <c r="BBL35" s="99"/>
      <c r="BBM35" s="99"/>
      <c r="BBN35" s="99"/>
      <c r="BBO35" s="99"/>
      <c r="BBP35" s="99"/>
      <c r="BBQ35" s="99"/>
      <c r="BBR35" s="99"/>
      <c r="BBS35" s="99"/>
      <c r="BBT35" s="99"/>
      <c r="BBU35" s="99"/>
      <c r="BBV35" s="99"/>
      <c r="BBW35" s="99"/>
      <c r="BBX35" s="99"/>
      <c r="BBY35" s="99"/>
      <c r="BBZ35" s="99"/>
      <c r="BCA35" s="99"/>
      <c r="BCB35" s="99"/>
      <c r="BCC35" s="99"/>
      <c r="BCD35" s="99"/>
      <c r="BCE35" s="99"/>
      <c r="BCF35" s="99"/>
      <c r="BCG35" s="99"/>
      <c r="BCH35" s="99"/>
      <c r="BCI35" s="99"/>
      <c r="BCJ35" s="99"/>
      <c r="BCK35" s="99"/>
      <c r="BCL35" s="99"/>
      <c r="BCM35" s="99"/>
      <c r="BCN35" s="99"/>
      <c r="BCO35" s="99"/>
      <c r="BCP35" s="99"/>
      <c r="BCQ35" s="99"/>
      <c r="BCR35" s="99"/>
      <c r="BCS35" s="99"/>
      <c r="BCT35" s="99"/>
      <c r="BCU35" s="99"/>
      <c r="BCV35" s="99"/>
      <c r="BCW35" s="99"/>
      <c r="BCX35" s="99"/>
      <c r="BCY35" s="99"/>
      <c r="BCZ35" s="99"/>
      <c r="BDA35" s="99"/>
      <c r="BDB35" s="99"/>
      <c r="BDC35" s="99"/>
      <c r="BDD35" s="99"/>
      <c r="BDE35" s="99"/>
      <c r="BDF35" s="99"/>
      <c r="BDG35" s="99"/>
      <c r="BDH35" s="99"/>
      <c r="BDI35" s="99"/>
      <c r="BDJ35" s="99"/>
      <c r="BDK35" s="99"/>
      <c r="BDL35" s="99"/>
      <c r="BDM35" s="99"/>
      <c r="BDN35" s="99"/>
      <c r="BDO35" s="99"/>
      <c r="BDP35" s="99"/>
      <c r="BDQ35" s="99"/>
      <c r="BDR35" s="99"/>
      <c r="BDS35" s="99"/>
      <c r="BDT35" s="99"/>
      <c r="BDU35" s="99"/>
      <c r="BDV35" s="99"/>
      <c r="BDW35" s="99"/>
      <c r="BDX35" s="99"/>
      <c r="BDY35" s="99"/>
      <c r="BDZ35" s="99"/>
      <c r="BEA35" s="99"/>
      <c r="BEB35" s="99"/>
      <c r="BEC35" s="99"/>
      <c r="BED35" s="99"/>
      <c r="BEE35" s="99"/>
      <c r="BEF35" s="99"/>
      <c r="BEG35" s="99"/>
      <c r="BEH35" s="99"/>
      <c r="BEI35" s="99"/>
      <c r="BEJ35" s="99"/>
      <c r="BEK35" s="99"/>
      <c r="BEL35" s="99"/>
      <c r="BEM35" s="99"/>
      <c r="BEN35" s="99"/>
      <c r="BEO35" s="99"/>
      <c r="BEP35" s="99"/>
      <c r="BEQ35" s="99"/>
      <c r="BER35" s="99"/>
      <c r="BES35" s="99"/>
      <c r="BET35" s="99"/>
      <c r="BEU35" s="99"/>
      <c r="BEV35" s="99"/>
      <c r="BEW35" s="99"/>
      <c r="BEX35" s="99"/>
      <c r="BEY35" s="99"/>
      <c r="BEZ35" s="99"/>
      <c r="BFA35" s="99"/>
      <c r="BFB35" s="99"/>
      <c r="BFC35" s="99"/>
      <c r="BFD35" s="99"/>
      <c r="BFE35" s="99"/>
      <c r="BFF35" s="99"/>
      <c r="BFG35" s="99"/>
      <c r="BFH35" s="99"/>
      <c r="BFI35" s="99"/>
      <c r="BFJ35" s="99"/>
      <c r="BFK35" s="99"/>
      <c r="BFL35" s="99"/>
      <c r="BFM35" s="99"/>
      <c r="BFN35" s="99"/>
      <c r="BFO35" s="99"/>
      <c r="BFP35" s="99"/>
      <c r="BFQ35" s="99"/>
      <c r="BFR35" s="99"/>
      <c r="BFS35" s="99"/>
      <c r="BFT35" s="99"/>
      <c r="BFU35" s="99"/>
      <c r="BFV35" s="99"/>
      <c r="BFW35" s="99"/>
      <c r="BFX35" s="99"/>
      <c r="BFY35" s="99"/>
      <c r="BFZ35" s="99"/>
      <c r="BGA35" s="99"/>
      <c r="BGB35" s="99"/>
      <c r="BGC35" s="99"/>
      <c r="BGD35" s="99"/>
      <c r="BGE35" s="99"/>
      <c r="BGF35" s="99"/>
      <c r="BGG35" s="99"/>
      <c r="BGH35" s="99"/>
      <c r="BGI35" s="99"/>
      <c r="BGJ35" s="99"/>
      <c r="BGK35" s="99"/>
      <c r="BGL35" s="99"/>
      <c r="BGM35" s="99"/>
      <c r="BGN35" s="99"/>
      <c r="BGO35" s="99"/>
      <c r="BGP35" s="99"/>
      <c r="BGQ35" s="99"/>
      <c r="BGR35" s="99"/>
      <c r="BGS35" s="99"/>
      <c r="BGT35" s="99"/>
      <c r="BGU35" s="99"/>
      <c r="BGV35" s="99"/>
      <c r="BGW35" s="99"/>
      <c r="BGX35" s="99"/>
      <c r="BGY35" s="99"/>
      <c r="BGZ35" s="99"/>
      <c r="BHA35" s="99"/>
      <c r="BHB35" s="99"/>
      <c r="BHC35" s="99"/>
      <c r="BHD35" s="99"/>
      <c r="BHE35" s="99"/>
      <c r="BHF35" s="99"/>
      <c r="BHG35" s="99"/>
      <c r="BHH35" s="99"/>
      <c r="BHI35" s="99"/>
      <c r="BHJ35" s="99"/>
      <c r="BHK35" s="99"/>
      <c r="BHL35" s="99"/>
      <c r="BHM35" s="99"/>
      <c r="BHN35" s="99"/>
      <c r="BHO35" s="99"/>
      <c r="BHP35" s="99"/>
      <c r="BHQ35" s="99"/>
      <c r="BHR35" s="99"/>
      <c r="BHS35" s="99"/>
      <c r="BHT35" s="99"/>
      <c r="BHU35" s="99"/>
      <c r="BHV35" s="99"/>
      <c r="BHW35" s="99"/>
      <c r="BHX35" s="99"/>
      <c r="BHY35" s="99"/>
      <c r="BHZ35" s="99"/>
      <c r="BIA35" s="99"/>
      <c r="BIB35" s="99"/>
      <c r="BIC35" s="99"/>
      <c r="BID35" s="99"/>
      <c r="BIE35" s="99"/>
      <c r="BIF35" s="99"/>
      <c r="BIG35" s="99"/>
      <c r="BIH35" s="99"/>
      <c r="BII35" s="99"/>
      <c r="BIJ35" s="99"/>
      <c r="BIK35" s="99"/>
      <c r="BIL35" s="99"/>
      <c r="BIM35" s="99"/>
      <c r="BIN35" s="99"/>
      <c r="BIO35" s="99"/>
      <c r="BIP35" s="99"/>
      <c r="BIQ35" s="99"/>
      <c r="BIR35" s="99"/>
      <c r="BIS35" s="99"/>
      <c r="BIT35" s="99"/>
      <c r="BIU35" s="99"/>
      <c r="BIV35" s="99"/>
      <c r="BIW35" s="99"/>
      <c r="BIX35" s="99"/>
      <c r="BIY35" s="99"/>
      <c r="BIZ35" s="99"/>
      <c r="BJA35" s="99"/>
      <c r="BJB35" s="99"/>
      <c r="BJC35" s="99"/>
      <c r="BJD35" s="99"/>
      <c r="BJE35" s="99"/>
      <c r="BJF35" s="99"/>
      <c r="BJG35" s="99"/>
      <c r="BJH35" s="99"/>
      <c r="BJI35" s="99"/>
      <c r="BJJ35" s="99"/>
      <c r="BJK35" s="99"/>
      <c r="BJL35" s="99"/>
      <c r="BJM35" s="99"/>
      <c r="BJN35" s="99"/>
      <c r="BJO35" s="99"/>
      <c r="BJP35" s="99"/>
      <c r="BJQ35" s="99"/>
      <c r="BJR35" s="99"/>
      <c r="BJS35" s="99"/>
      <c r="BJT35" s="99"/>
      <c r="BJU35" s="99"/>
      <c r="BJV35" s="99"/>
      <c r="BJW35" s="99"/>
      <c r="BJX35" s="99"/>
      <c r="BJY35" s="99"/>
      <c r="BJZ35" s="99"/>
      <c r="BKA35" s="99"/>
      <c r="BKB35" s="99"/>
      <c r="BKC35" s="99"/>
      <c r="BKD35" s="99"/>
      <c r="BKE35" s="99"/>
      <c r="BKF35" s="99"/>
      <c r="BKG35" s="99"/>
      <c r="BKH35" s="99"/>
      <c r="BKI35" s="99"/>
      <c r="BKJ35" s="99"/>
      <c r="BKK35" s="99"/>
      <c r="BKL35" s="99"/>
      <c r="BKM35" s="99"/>
      <c r="BKN35" s="99"/>
      <c r="BKO35" s="99"/>
      <c r="BKP35" s="99"/>
      <c r="BKQ35" s="99"/>
      <c r="BKR35" s="99"/>
      <c r="BKS35" s="99"/>
      <c r="BKT35" s="99"/>
      <c r="BKU35" s="99"/>
      <c r="BKV35" s="99"/>
      <c r="BKW35" s="99"/>
      <c r="BKX35" s="99"/>
      <c r="BKY35" s="99"/>
      <c r="BKZ35" s="99"/>
      <c r="BLA35" s="99"/>
      <c r="BLB35" s="99"/>
      <c r="BLC35" s="99"/>
      <c r="BLD35" s="99"/>
      <c r="BLE35" s="99"/>
      <c r="BLF35" s="99"/>
      <c r="BLG35" s="99"/>
      <c r="BLH35" s="99"/>
      <c r="BLI35" s="99"/>
      <c r="BLJ35" s="99"/>
      <c r="BLK35" s="99"/>
      <c r="BLL35" s="99"/>
      <c r="BLM35" s="99"/>
      <c r="BLN35" s="99"/>
      <c r="BLO35" s="99"/>
      <c r="BLP35" s="99"/>
      <c r="BLQ35" s="99"/>
      <c r="BLR35" s="99"/>
      <c r="BLS35" s="99"/>
      <c r="BLT35" s="99"/>
      <c r="BLU35" s="99"/>
      <c r="BLV35" s="99"/>
      <c r="BLW35" s="99"/>
      <c r="BLX35" s="99"/>
      <c r="BLY35" s="99"/>
      <c r="BLZ35" s="99"/>
      <c r="BMA35" s="99"/>
      <c r="BMB35" s="99"/>
      <c r="BMC35" s="99"/>
      <c r="BMD35" s="99"/>
      <c r="BME35" s="99"/>
      <c r="BMF35" s="99"/>
      <c r="BMG35" s="99"/>
      <c r="BMH35" s="99"/>
      <c r="BMI35" s="99"/>
      <c r="BMJ35" s="99"/>
      <c r="BMK35" s="99"/>
      <c r="BML35" s="99"/>
      <c r="BMM35" s="99"/>
      <c r="BMN35" s="99"/>
      <c r="BMO35" s="99"/>
      <c r="BMP35" s="99"/>
      <c r="BMQ35" s="99"/>
      <c r="BMR35" s="99"/>
      <c r="BMS35" s="99"/>
      <c r="BMT35" s="99"/>
      <c r="BMU35" s="99"/>
      <c r="BMV35" s="99"/>
      <c r="BMW35" s="99"/>
      <c r="BMX35" s="99"/>
      <c r="BMY35" s="99"/>
      <c r="BMZ35" s="99"/>
      <c r="BNA35" s="99"/>
      <c r="BNB35" s="99"/>
      <c r="BNC35" s="99"/>
      <c r="BND35" s="99"/>
      <c r="BNE35" s="99"/>
      <c r="BNF35" s="99"/>
      <c r="BNG35" s="99"/>
      <c r="BNH35" s="99"/>
      <c r="BNI35" s="99"/>
      <c r="BNJ35" s="99"/>
      <c r="BNK35" s="99"/>
      <c r="BNL35" s="99"/>
      <c r="BNM35" s="99"/>
      <c r="BNN35" s="99"/>
      <c r="BNO35" s="99"/>
      <c r="BNP35" s="99"/>
      <c r="BNQ35" s="99"/>
      <c r="BNR35" s="99"/>
      <c r="BNS35" s="99"/>
      <c r="BNT35" s="99"/>
      <c r="BNU35" s="99"/>
      <c r="BNV35" s="99"/>
      <c r="BNW35" s="99"/>
      <c r="BNX35" s="99"/>
      <c r="BNY35" s="99"/>
      <c r="BNZ35" s="99"/>
      <c r="BOA35" s="99"/>
      <c r="BOB35" s="99"/>
      <c r="BOC35" s="99"/>
      <c r="BOD35" s="99"/>
      <c r="BOE35" s="99"/>
      <c r="BOF35" s="99"/>
      <c r="BOG35" s="99"/>
      <c r="BOH35" s="99"/>
      <c r="BOI35" s="99"/>
      <c r="BOJ35" s="99"/>
      <c r="BOK35" s="99"/>
      <c r="BOL35" s="99"/>
      <c r="BOM35" s="99"/>
      <c r="BON35" s="99"/>
      <c r="BOO35" s="99"/>
      <c r="BOP35" s="99"/>
      <c r="BOQ35" s="99"/>
      <c r="BOR35" s="99"/>
      <c r="BOS35" s="99"/>
      <c r="BOT35" s="99"/>
      <c r="BOU35" s="99"/>
      <c r="BOV35" s="99"/>
      <c r="BOW35" s="99"/>
      <c r="BOX35" s="99"/>
      <c r="BOY35" s="99"/>
      <c r="BOZ35" s="99"/>
      <c r="BPA35" s="99"/>
      <c r="BPB35" s="99"/>
      <c r="BPC35" s="99"/>
      <c r="BPD35" s="99"/>
      <c r="BPE35" s="99"/>
      <c r="BPF35" s="99"/>
      <c r="BPG35" s="99"/>
      <c r="BPH35" s="99"/>
      <c r="BPI35" s="99"/>
      <c r="BPJ35" s="99"/>
      <c r="BPK35" s="99"/>
      <c r="BPL35" s="99"/>
      <c r="BPM35" s="99"/>
      <c r="BPN35" s="99"/>
      <c r="BPO35" s="99"/>
      <c r="BPP35" s="99"/>
      <c r="BPQ35" s="99"/>
      <c r="BPR35" s="99"/>
      <c r="BPS35" s="99"/>
      <c r="BPT35" s="99"/>
      <c r="BPU35" s="99"/>
      <c r="BPV35" s="99"/>
      <c r="BPW35" s="99"/>
      <c r="BPX35" s="99"/>
      <c r="BPY35" s="99"/>
      <c r="BPZ35" s="99"/>
      <c r="BQA35" s="99"/>
      <c r="BQB35" s="99"/>
      <c r="BQC35" s="99"/>
      <c r="BQD35" s="99"/>
      <c r="BQE35" s="99"/>
      <c r="BQF35" s="99"/>
      <c r="BQG35" s="99"/>
      <c r="BQH35" s="99"/>
      <c r="BQI35" s="99"/>
      <c r="BQJ35" s="99"/>
      <c r="BQK35" s="99"/>
      <c r="BQL35" s="99"/>
      <c r="BQM35" s="99"/>
      <c r="BQN35" s="99"/>
      <c r="BQO35" s="99"/>
      <c r="BQP35" s="99"/>
      <c r="BQQ35" s="99"/>
      <c r="BQR35" s="99"/>
      <c r="BQS35" s="99"/>
      <c r="BQT35" s="99"/>
      <c r="BQU35" s="99"/>
      <c r="BQV35" s="99"/>
      <c r="BQW35" s="99"/>
      <c r="BQX35" s="99"/>
      <c r="BQY35" s="99"/>
      <c r="BQZ35" s="99"/>
      <c r="BRA35" s="99"/>
      <c r="BRB35" s="99"/>
      <c r="BRC35" s="99"/>
      <c r="BRD35" s="99"/>
      <c r="BRE35" s="99"/>
      <c r="BRF35" s="99"/>
      <c r="BRG35" s="99"/>
      <c r="BRH35" s="99"/>
      <c r="BRI35" s="99"/>
      <c r="BRJ35" s="99"/>
      <c r="BRK35" s="99"/>
      <c r="BRL35" s="99"/>
      <c r="BRM35" s="99"/>
      <c r="BRN35" s="99"/>
      <c r="BRO35" s="99"/>
      <c r="BRP35" s="99"/>
      <c r="BRQ35" s="99"/>
      <c r="BRR35" s="99"/>
      <c r="BRS35" s="99"/>
      <c r="BRT35" s="99"/>
      <c r="BRU35" s="99"/>
      <c r="BRV35" s="99"/>
      <c r="BRW35" s="99"/>
      <c r="BRX35" s="99"/>
      <c r="BRY35" s="99"/>
      <c r="BRZ35" s="99"/>
      <c r="BSA35" s="99"/>
      <c r="BSB35" s="99"/>
      <c r="BSC35" s="99"/>
      <c r="BSD35" s="99"/>
      <c r="BSE35" s="99"/>
      <c r="BSF35" s="99"/>
      <c r="BSG35" s="99"/>
      <c r="BSH35" s="99"/>
      <c r="BSI35" s="99"/>
      <c r="BSJ35" s="99"/>
      <c r="BSK35" s="99"/>
      <c r="BSL35" s="99"/>
      <c r="BSM35" s="99"/>
      <c r="BSN35" s="99"/>
      <c r="BSO35" s="99"/>
      <c r="BSP35" s="99"/>
      <c r="BSQ35" s="99"/>
      <c r="BSR35" s="99"/>
      <c r="BSS35" s="99"/>
      <c r="BST35" s="99"/>
      <c r="BSU35" s="99"/>
      <c r="BSV35" s="99"/>
      <c r="BSW35" s="99"/>
      <c r="BSX35" s="99"/>
      <c r="BSY35" s="99"/>
      <c r="BSZ35" s="99"/>
      <c r="BTA35" s="99"/>
      <c r="BTB35" s="99"/>
      <c r="BTC35" s="99"/>
      <c r="BTD35" s="99"/>
      <c r="BTE35" s="99"/>
      <c r="BTF35" s="99"/>
      <c r="BTG35" s="99"/>
      <c r="BTH35" s="99"/>
      <c r="BTI35" s="99"/>
      <c r="BTJ35" s="99"/>
      <c r="BTK35" s="99"/>
      <c r="BTL35" s="99"/>
      <c r="BTM35" s="99"/>
      <c r="BTN35" s="99"/>
      <c r="BTO35" s="99"/>
      <c r="BTP35" s="99"/>
      <c r="BTQ35" s="99"/>
      <c r="BTR35" s="99"/>
      <c r="BTS35" s="99"/>
      <c r="BTT35" s="99"/>
      <c r="BTU35" s="99"/>
      <c r="BTV35" s="99"/>
      <c r="BTW35" s="99"/>
      <c r="BTX35" s="99"/>
      <c r="BTY35" s="99"/>
      <c r="BTZ35" s="99"/>
      <c r="BUA35" s="99"/>
      <c r="BUB35" s="99"/>
      <c r="BUC35" s="99"/>
      <c r="BUD35" s="99"/>
      <c r="BUE35" s="99"/>
      <c r="BUF35" s="99"/>
      <c r="BUG35" s="99"/>
      <c r="BUH35" s="99"/>
      <c r="BUI35" s="99"/>
      <c r="BUJ35" s="99"/>
      <c r="BUK35" s="99"/>
      <c r="BUL35" s="99"/>
      <c r="BUM35" s="99"/>
      <c r="BUN35" s="99"/>
      <c r="BUO35" s="99"/>
      <c r="BUP35" s="99"/>
      <c r="BUQ35" s="99"/>
      <c r="BUR35" s="99"/>
      <c r="BUS35" s="99"/>
      <c r="BUT35" s="99"/>
      <c r="BUU35" s="99"/>
      <c r="BUV35" s="99"/>
      <c r="BUW35" s="99"/>
      <c r="BUX35" s="99"/>
      <c r="BUY35" s="99"/>
      <c r="BUZ35" s="99"/>
      <c r="BVA35" s="99"/>
      <c r="BVB35" s="99"/>
      <c r="BVC35" s="99"/>
      <c r="BVD35" s="99"/>
      <c r="BVE35" s="99"/>
      <c r="BVF35" s="99"/>
      <c r="BVG35" s="99"/>
      <c r="BVH35" s="99"/>
      <c r="BVI35" s="99"/>
      <c r="BVJ35" s="99"/>
      <c r="BVK35" s="99"/>
      <c r="BVL35" s="99"/>
      <c r="BVM35" s="99"/>
      <c r="BVN35" s="99"/>
      <c r="BVO35" s="99"/>
      <c r="BVP35" s="99"/>
      <c r="BVQ35" s="99"/>
      <c r="BVR35" s="99"/>
      <c r="BVS35" s="99"/>
      <c r="BVT35" s="99"/>
      <c r="BVU35" s="99"/>
      <c r="BVV35" s="99"/>
      <c r="BVW35" s="99"/>
      <c r="BVX35" s="99"/>
      <c r="BVY35" s="99"/>
      <c r="BVZ35" s="99"/>
      <c r="BWA35" s="99"/>
      <c r="BWB35" s="99"/>
      <c r="BWC35" s="99"/>
      <c r="BWD35" s="99"/>
      <c r="BWE35" s="99"/>
      <c r="BWF35" s="99"/>
      <c r="BWG35" s="99"/>
      <c r="BWH35" s="99"/>
      <c r="BWI35" s="99"/>
      <c r="BWJ35" s="99"/>
      <c r="BWK35" s="99"/>
      <c r="BWL35" s="99"/>
      <c r="BWM35" s="99"/>
      <c r="BWN35" s="99"/>
      <c r="BWO35" s="99"/>
      <c r="BWP35" s="99"/>
      <c r="BWQ35" s="99"/>
      <c r="BWR35" s="99"/>
      <c r="BWS35" s="99"/>
      <c r="BWT35" s="99"/>
      <c r="BWU35" s="99"/>
      <c r="BWV35" s="99"/>
      <c r="BWW35" s="99"/>
      <c r="BWX35" s="99"/>
      <c r="BWY35" s="99"/>
      <c r="BWZ35" s="99"/>
      <c r="BXA35" s="99"/>
      <c r="BXB35" s="99"/>
      <c r="BXC35" s="99"/>
      <c r="BXD35" s="99"/>
      <c r="BXE35" s="99"/>
      <c r="BXF35" s="99"/>
      <c r="BXG35" s="99"/>
      <c r="BXH35" s="99"/>
      <c r="BXI35" s="99"/>
      <c r="BXJ35" s="99"/>
      <c r="BXK35" s="99"/>
      <c r="BXL35" s="99"/>
      <c r="BXM35" s="99"/>
      <c r="BXN35" s="99"/>
      <c r="BXO35" s="99"/>
      <c r="BXP35" s="99"/>
      <c r="BXQ35" s="99"/>
      <c r="BXR35" s="99"/>
      <c r="BXS35" s="99"/>
      <c r="BXT35" s="99"/>
      <c r="BXU35" s="99"/>
      <c r="BXV35" s="99"/>
      <c r="BXW35" s="99"/>
      <c r="BXX35" s="99"/>
      <c r="BXY35" s="99"/>
      <c r="BXZ35" s="99"/>
      <c r="BYA35" s="99"/>
      <c r="BYB35" s="99"/>
      <c r="BYC35" s="99"/>
      <c r="BYD35" s="99"/>
      <c r="BYE35" s="99"/>
      <c r="BYF35" s="99"/>
      <c r="BYG35" s="99"/>
      <c r="BYH35" s="99"/>
      <c r="BYI35" s="99"/>
      <c r="BYJ35" s="99"/>
      <c r="BYK35" s="99"/>
      <c r="BYL35" s="99"/>
      <c r="BYM35" s="99"/>
      <c r="BYN35" s="99"/>
      <c r="BYO35" s="99"/>
      <c r="BYP35" s="99"/>
      <c r="BYQ35" s="99"/>
      <c r="BYR35" s="99"/>
      <c r="BYS35" s="99"/>
      <c r="BYT35" s="99"/>
      <c r="BYU35" s="99"/>
      <c r="BYV35" s="99"/>
      <c r="BYW35" s="99"/>
      <c r="BYX35" s="99"/>
      <c r="BYY35" s="99"/>
      <c r="BYZ35" s="99"/>
      <c r="BZA35" s="99"/>
      <c r="BZB35" s="99"/>
      <c r="BZC35" s="99"/>
      <c r="BZD35" s="99"/>
      <c r="BZE35" s="99"/>
      <c r="BZF35" s="99"/>
      <c r="BZG35" s="99"/>
      <c r="BZH35" s="99"/>
      <c r="BZI35" s="99"/>
      <c r="BZJ35" s="99"/>
      <c r="BZK35" s="99"/>
      <c r="BZL35" s="99"/>
      <c r="BZM35" s="99"/>
      <c r="BZN35" s="99"/>
      <c r="BZO35" s="99"/>
      <c r="BZP35" s="99"/>
      <c r="BZQ35" s="99"/>
      <c r="BZR35" s="99"/>
      <c r="BZS35" s="99"/>
      <c r="BZT35" s="99"/>
      <c r="BZU35" s="99"/>
      <c r="BZV35" s="99"/>
      <c r="BZW35" s="99"/>
      <c r="BZX35" s="99"/>
      <c r="BZY35" s="99"/>
      <c r="BZZ35" s="99"/>
      <c r="CAA35" s="99"/>
      <c r="CAB35" s="99"/>
      <c r="CAC35" s="99"/>
      <c r="CAD35" s="99"/>
      <c r="CAE35" s="99"/>
      <c r="CAF35" s="99"/>
      <c r="CAG35" s="99"/>
      <c r="CAH35" s="99"/>
      <c r="CAI35" s="99"/>
      <c r="CAJ35" s="99"/>
      <c r="CAK35" s="99"/>
      <c r="CAL35" s="99"/>
      <c r="CAM35" s="99"/>
      <c r="CAN35" s="99"/>
      <c r="CAO35" s="99"/>
      <c r="CAP35" s="99"/>
      <c r="CAQ35" s="99"/>
      <c r="CAR35" s="99"/>
      <c r="CAS35" s="99"/>
      <c r="CAT35" s="99"/>
      <c r="CAU35" s="99"/>
      <c r="CAV35" s="99"/>
      <c r="CAW35" s="99"/>
      <c r="CAX35" s="99"/>
      <c r="CAY35" s="99"/>
      <c r="CAZ35" s="99"/>
      <c r="CBA35" s="99"/>
      <c r="CBB35" s="99"/>
      <c r="CBC35" s="99"/>
      <c r="CBD35" s="99"/>
      <c r="CBE35" s="99"/>
      <c r="CBF35" s="99"/>
      <c r="CBG35" s="99"/>
      <c r="CBH35" s="99"/>
      <c r="CBI35" s="99"/>
      <c r="CBJ35" s="99"/>
      <c r="CBK35" s="99"/>
      <c r="CBL35" s="99"/>
      <c r="CBM35" s="99"/>
      <c r="CBN35" s="99"/>
      <c r="CBO35" s="99"/>
      <c r="CBP35" s="99"/>
      <c r="CBQ35" s="99"/>
      <c r="CBR35" s="99"/>
      <c r="CBS35" s="99"/>
      <c r="CBT35" s="99"/>
      <c r="CBU35" s="99"/>
      <c r="CBV35" s="99"/>
      <c r="CBW35" s="99"/>
      <c r="CBX35" s="99"/>
      <c r="CBY35" s="99"/>
      <c r="CBZ35" s="99"/>
      <c r="CCA35" s="99"/>
      <c r="CCB35" s="99"/>
      <c r="CCC35" s="99"/>
      <c r="CCD35" s="99"/>
      <c r="CCE35" s="99"/>
      <c r="CCF35" s="99"/>
      <c r="CCG35" s="99"/>
      <c r="CCH35" s="99"/>
      <c r="CCI35" s="99"/>
      <c r="CCJ35" s="99"/>
      <c r="CCK35" s="99"/>
      <c r="CCL35" s="99"/>
      <c r="CCM35" s="99"/>
      <c r="CCN35" s="99"/>
      <c r="CCO35" s="99"/>
      <c r="CCP35" s="99"/>
      <c r="CCQ35" s="99"/>
      <c r="CCR35" s="99"/>
      <c r="CCS35" s="99"/>
      <c r="CCT35" s="99"/>
      <c r="CCU35" s="99"/>
      <c r="CCV35" s="99"/>
      <c r="CCW35" s="99"/>
      <c r="CCX35" s="99"/>
      <c r="CCY35" s="99"/>
      <c r="CCZ35" s="99"/>
      <c r="CDA35" s="99"/>
      <c r="CDB35" s="99"/>
      <c r="CDC35" s="99"/>
      <c r="CDD35" s="99"/>
      <c r="CDE35" s="99"/>
      <c r="CDF35" s="99"/>
      <c r="CDG35" s="99"/>
      <c r="CDH35" s="99"/>
      <c r="CDI35" s="99"/>
      <c r="CDJ35" s="99"/>
      <c r="CDK35" s="99"/>
      <c r="CDL35" s="99"/>
      <c r="CDM35" s="99"/>
      <c r="CDN35" s="99"/>
      <c r="CDO35" s="99"/>
      <c r="CDP35" s="99"/>
      <c r="CDQ35" s="99"/>
      <c r="CDR35" s="99"/>
      <c r="CDS35" s="99"/>
      <c r="CDT35" s="99"/>
      <c r="CDU35" s="99"/>
      <c r="CDV35" s="99"/>
      <c r="CDW35" s="99"/>
      <c r="CDX35" s="99"/>
      <c r="CDY35" s="99"/>
      <c r="CDZ35" s="99"/>
      <c r="CEA35" s="99"/>
      <c r="CEB35" s="99"/>
      <c r="CEC35" s="99"/>
      <c r="CED35" s="99"/>
      <c r="CEE35" s="99"/>
      <c r="CEF35" s="99"/>
      <c r="CEG35" s="99"/>
      <c r="CEH35" s="99"/>
      <c r="CEI35" s="99"/>
      <c r="CEJ35" s="99"/>
      <c r="CEK35" s="99"/>
      <c r="CEL35" s="99"/>
      <c r="CEM35" s="99"/>
      <c r="CEN35" s="99"/>
      <c r="CEO35" s="99"/>
      <c r="CEP35" s="99"/>
      <c r="CEQ35" s="99"/>
      <c r="CER35" s="99"/>
      <c r="CES35" s="99"/>
      <c r="CET35" s="99"/>
      <c r="CEU35" s="99"/>
      <c r="CEV35" s="99"/>
      <c r="CEW35" s="99"/>
      <c r="CEX35" s="99"/>
      <c r="CEY35" s="99"/>
      <c r="CEZ35" s="99"/>
      <c r="CFA35" s="99"/>
      <c r="CFB35" s="99"/>
      <c r="CFC35" s="99"/>
      <c r="CFD35" s="99"/>
      <c r="CFE35" s="99"/>
      <c r="CFF35" s="99"/>
      <c r="CFG35" s="99"/>
      <c r="CFH35" s="99"/>
      <c r="CFI35" s="99"/>
      <c r="CFJ35" s="99"/>
      <c r="CFK35" s="99"/>
      <c r="CFL35" s="99"/>
      <c r="CFM35" s="99"/>
      <c r="CFN35" s="99"/>
      <c r="CFO35" s="99"/>
      <c r="CFP35" s="99"/>
      <c r="CFQ35" s="99"/>
      <c r="CFR35" s="99"/>
      <c r="CFS35" s="99"/>
      <c r="CFT35" s="99"/>
      <c r="CFU35" s="99"/>
      <c r="CFV35" s="99"/>
      <c r="CFW35" s="99"/>
      <c r="CFX35" s="99"/>
      <c r="CFY35" s="99"/>
      <c r="CFZ35" s="99"/>
      <c r="CGA35" s="99"/>
      <c r="CGB35" s="99"/>
      <c r="CGC35" s="99"/>
      <c r="CGD35" s="99"/>
      <c r="CGE35" s="99"/>
      <c r="CGF35" s="99"/>
      <c r="CGG35" s="99"/>
      <c r="CGH35" s="99"/>
      <c r="CGI35" s="99"/>
      <c r="CGJ35" s="99"/>
      <c r="CGK35" s="99"/>
      <c r="CGL35" s="99"/>
      <c r="CGM35" s="99"/>
      <c r="CGN35" s="99"/>
      <c r="CGO35" s="99"/>
      <c r="CGP35" s="99"/>
      <c r="CGQ35" s="99"/>
      <c r="CGR35" s="99"/>
      <c r="CGS35" s="99"/>
      <c r="CGT35" s="99"/>
      <c r="CGU35" s="99"/>
      <c r="CGV35" s="99"/>
      <c r="CGW35" s="99"/>
      <c r="CGX35" s="99"/>
      <c r="CGY35" s="99"/>
      <c r="CGZ35" s="99"/>
      <c r="CHA35" s="99"/>
      <c r="CHB35" s="99"/>
      <c r="CHC35" s="99"/>
      <c r="CHD35" s="99"/>
      <c r="CHE35" s="99"/>
      <c r="CHF35" s="99"/>
      <c r="CHG35" s="99"/>
      <c r="CHH35" s="99"/>
      <c r="CHI35" s="99"/>
      <c r="CHJ35" s="99"/>
      <c r="CHK35" s="99"/>
      <c r="CHL35" s="99"/>
      <c r="CHM35" s="99"/>
      <c r="CHN35" s="99"/>
      <c r="CHO35" s="99"/>
      <c r="CHP35" s="99"/>
      <c r="CHQ35" s="99"/>
      <c r="CHR35" s="99"/>
      <c r="CHS35" s="99"/>
      <c r="CHT35" s="99"/>
      <c r="CHU35" s="99"/>
      <c r="CHV35" s="99"/>
      <c r="CHW35" s="99"/>
      <c r="CHX35" s="99"/>
      <c r="CHY35" s="99"/>
      <c r="CHZ35" s="99"/>
      <c r="CIA35" s="99"/>
      <c r="CIB35" s="99"/>
      <c r="CIC35" s="99"/>
      <c r="CID35" s="99"/>
      <c r="CIE35" s="99"/>
      <c r="CIF35" s="99"/>
      <c r="CIG35" s="99"/>
      <c r="CIH35" s="99"/>
      <c r="CII35" s="99"/>
      <c r="CIJ35" s="99"/>
      <c r="CIK35" s="99"/>
      <c r="CIL35" s="99"/>
      <c r="CIM35" s="99"/>
      <c r="CIN35" s="99"/>
      <c r="CIO35" s="99"/>
      <c r="CIP35" s="99"/>
      <c r="CIQ35" s="99"/>
      <c r="CIR35" s="99"/>
      <c r="CIS35" s="99"/>
      <c r="CIT35" s="99"/>
      <c r="CIU35" s="99"/>
      <c r="CIV35" s="99"/>
      <c r="CIW35" s="99"/>
      <c r="CIX35" s="99"/>
      <c r="CIY35" s="99"/>
      <c r="CIZ35" s="99"/>
      <c r="CJA35" s="99"/>
      <c r="CJB35" s="99"/>
      <c r="CJC35" s="99"/>
      <c r="CJD35" s="99"/>
      <c r="CJE35" s="99"/>
      <c r="CJF35" s="99"/>
      <c r="CJG35" s="99"/>
      <c r="CJH35" s="99"/>
      <c r="CJI35" s="99"/>
      <c r="CJJ35" s="99"/>
      <c r="CJK35" s="99"/>
      <c r="CJL35" s="99"/>
      <c r="CJM35" s="99"/>
      <c r="CJN35" s="99"/>
      <c r="CJO35" s="99"/>
      <c r="CJP35" s="99"/>
      <c r="CJQ35" s="99"/>
      <c r="CJR35" s="99"/>
      <c r="CJS35" s="99"/>
      <c r="CJT35" s="99"/>
      <c r="CJU35" s="99"/>
      <c r="CJV35" s="99"/>
      <c r="CJW35" s="99"/>
      <c r="CJX35" s="99"/>
      <c r="CJY35" s="99"/>
      <c r="CJZ35" s="99"/>
      <c r="CKA35" s="99"/>
      <c r="CKB35" s="99"/>
      <c r="CKC35" s="99"/>
      <c r="CKD35" s="99"/>
      <c r="CKE35" s="99"/>
      <c r="CKF35" s="99"/>
      <c r="CKG35" s="99"/>
      <c r="CKH35" s="99"/>
      <c r="CKI35" s="99"/>
      <c r="CKJ35" s="99"/>
      <c r="CKK35" s="99"/>
      <c r="CKL35" s="99"/>
      <c r="CKM35" s="99"/>
      <c r="CKN35" s="99"/>
      <c r="CKO35" s="99"/>
      <c r="CKP35" s="99"/>
      <c r="CKQ35" s="99"/>
      <c r="CKR35" s="99"/>
      <c r="CKS35" s="99"/>
      <c r="CKT35" s="99"/>
      <c r="CKU35" s="99"/>
      <c r="CKV35" s="99"/>
      <c r="CKW35" s="99"/>
      <c r="CKX35" s="99"/>
      <c r="CKY35" s="99"/>
      <c r="CKZ35" s="99"/>
      <c r="CLA35" s="99"/>
      <c r="CLB35" s="99"/>
      <c r="CLC35" s="99"/>
      <c r="CLD35" s="99"/>
      <c r="CLE35" s="99"/>
      <c r="CLF35" s="99"/>
      <c r="CLG35" s="99"/>
      <c r="CLH35" s="99"/>
      <c r="CLI35" s="99"/>
      <c r="CLJ35" s="99"/>
      <c r="CLK35" s="99"/>
      <c r="CLL35" s="99"/>
      <c r="CLM35" s="99"/>
      <c r="CLN35" s="99"/>
      <c r="CLO35" s="99"/>
      <c r="CLP35" s="99"/>
      <c r="CLQ35" s="99"/>
      <c r="CLR35" s="99"/>
      <c r="CLS35" s="99"/>
      <c r="CLT35" s="99"/>
      <c r="CLU35" s="99"/>
      <c r="CLV35" s="99"/>
      <c r="CLW35" s="99"/>
      <c r="CLX35" s="99"/>
      <c r="CLY35" s="99"/>
      <c r="CLZ35" s="99"/>
      <c r="CMA35" s="99"/>
      <c r="CMB35" s="99"/>
      <c r="CMC35" s="99"/>
      <c r="CMD35" s="99"/>
      <c r="CME35" s="99"/>
      <c r="CMF35" s="99"/>
      <c r="CMG35" s="99"/>
      <c r="CMH35" s="99"/>
      <c r="CMI35" s="99"/>
      <c r="CMJ35" s="99"/>
      <c r="CMK35" s="99"/>
      <c r="CML35" s="99"/>
      <c r="CMM35" s="99"/>
      <c r="CMN35" s="99"/>
      <c r="CMO35" s="99"/>
      <c r="CMP35" s="99"/>
      <c r="CMQ35" s="99"/>
      <c r="CMR35" s="99"/>
      <c r="CMS35" s="99"/>
      <c r="CMT35" s="99"/>
      <c r="CMU35" s="99"/>
      <c r="CMV35" s="99"/>
      <c r="CMW35" s="99"/>
      <c r="CMX35" s="99"/>
      <c r="CMY35" s="99"/>
      <c r="CMZ35" s="99"/>
      <c r="CNA35" s="99"/>
      <c r="CNB35" s="99"/>
      <c r="CNC35" s="99"/>
      <c r="CND35" s="99"/>
      <c r="CNE35" s="99"/>
      <c r="CNF35" s="99"/>
      <c r="CNG35" s="99"/>
      <c r="CNH35" s="99"/>
      <c r="CNI35" s="99"/>
      <c r="CNJ35" s="99"/>
      <c r="CNK35" s="99"/>
      <c r="CNL35" s="99"/>
      <c r="CNM35" s="99"/>
      <c r="CNN35" s="99"/>
      <c r="CNO35" s="99"/>
      <c r="CNP35" s="99"/>
      <c r="CNQ35" s="99"/>
      <c r="CNR35" s="99"/>
      <c r="CNS35" s="99"/>
      <c r="CNT35" s="99"/>
      <c r="CNU35" s="99"/>
      <c r="CNV35" s="99"/>
      <c r="CNW35" s="99"/>
      <c r="CNX35" s="99"/>
      <c r="CNY35" s="99"/>
      <c r="CNZ35" s="99"/>
      <c r="COA35" s="99"/>
      <c r="COB35" s="99"/>
      <c r="COC35" s="99"/>
      <c r="COD35" s="99"/>
      <c r="COE35" s="99"/>
      <c r="COF35" s="99"/>
      <c r="COG35" s="99"/>
      <c r="COH35" s="99"/>
      <c r="COI35" s="99"/>
      <c r="COJ35" s="99"/>
      <c r="COK35" s="99"/>
      <c r="COL35" s="99"/>
      <c r="COM35" s="99"/>
      <c r="CON35" s="99"/>
      <c r="COO35" s="99"/>
      <c r="COP35" s="99"/>
      <c r="COQ35" s="99"/>
      <c r="COR35" s="99"/>
      <c r="COS35" s="99"/>
      <c r="COT35" s="99"/>
      <c r="COU35" s="99"/>
      <c r="COV35" s="99"/>
      <c r="COW35" s="99"/>
      <c r="COX35" s="99"/>
      <c r="COY35" s="99"/>
      <c r="COZ35" s="99"/>
      <c r="CPA35" s="99"/>
      <c r="CPB35" s="99"/>
      <c r="CPC35" s="99"/>
      <c r="CPD35" s="99"/>
      <c r="CPE35" s="99"/>
      <c r="CPF35" s="99"/>
      <c r="CPG35" s="99"/>
      <c r="CPH35" s="99"/>
      <c r="CPI35" s="99"/>
      <c r="CPJ35" s="99"/>
      <c r="CPK35" s="99"/>
      <c r="CPL35" s="99"/>
      <c r="CPM35" s="99"/>
      <c r="CPN35" s="99"/>
      <c r="CPO35" s="99"/>
      <c r="CPP35" s="99"/>
      <c r="CPQ35" s="99"/>
      <c r="CPR35" s="99"/>
      <c r="CPS35" s="99"/>
      <c r="CPT35" s="99"/>
      <c r="CPU35" s="99"/>
      <c r="CPV35" s="99"/>
      <c r="CPW35" s="99"/>
      <c r="CPX35" s="99"/>
      <c r="CPY35" s="99"/>
      <c r="CPZ35" s="99"/>
      <c r="CQA35" s="99"/>
      <c r="CQB35" s="99"/>
      <c r="CQC35" s="99"/>
      <c r="CQD35" s="99"/>
      <c r="CQE35" s="99"/>
      <c r="CQF35" s="99"/>
      <c r="CQG35" s="99"/>
      <c r="CQH35" s="99"/>
      <c r="CQI35" s="99"/>
      <c r="CQJ35" s="99"/>
      <c r="CQK35" s="99"/>
      <c r="CQL35" s="99"/>
      <c r="CQM35" s="99"/>
      <c r="CQN35" s="99"/>
      <c r="CQO35" s="99"/>
      <c r="CQP35" s="99"/>
      <c r="CQQ35" s="99"/>
      <c r="CQR35" s="99"/>
      <c r="CQS35" s="99"/>
      <c r="CQT35" s="99"/>
      <c r="CQU35" s="99"/>
      <c r="CQV35" s="99"/>
      <c r="CQW35" s="99"/>
      <c r="CQX35" s="99"/>
      <c r="CQY35" s="99"/>
      <c r="CQZ35" s="99"/>
      <c r="CRA35" s="99"/>
      <c r="CRB35" s="99"/>
      <c r="CRC35" s="99"/>
      <c r="CRD35" s="99"/>
      <c r="CRE35" s="99"/>
      <c r="CRF35" s="99"/>
      <c r="CRG35" s="99"/>
      <c r="CRH35" s="99"/>
      <c r="CRI35" s="99"/>
      <c r="CRJ35" s="99"/>
      <c r="CRK35" s="99"/>
      <c r="CRL35" s="99"/>
      <c r="CRM35" s="99"/>
      <c r="CRN35" s="99"/>
      <c r="CRO35" s="99"/>
      <c r="CRP35" s="99"/>
      <c r="CRQ35" s="99"/>
      <c r="CRR35" s="99"/>
      <c r="CRS35" s="99"/>
      <c r="CRT35" s="99"/>
      <c r="CRU35" s="99"/>
      <c r="CRV35" s="99"/>
      <c r="CRW35" s="99"/>
      <c r="CRX35" s="99"/>
      <c r="CRY35" s="99"/>
      <c r="CRZ35" s="99"/>
      <c r="CSA35" s="99"/>
      <c r="CSB35" s="99"/>
      <c r="CSC35" s="99"/>
      <c r="CSD35" s="99"/>
      <c r="CSE35" s="99"/>
      <c r="CSF35" s="99"/>
      <c r="CSG35" s="99"/>
      <c r="CSH35" s="99"/>
      <c r="CSI35" s="99"/>
      <c r="CSJ35" s="99"/>
      <c r="CSK35" s="99"/>
      <c r="CSL35" s="99"/>
      <c r="CSM35" s="99"/>
      <c r="CSN35" s="99"/>
      <c r="CSO35" s="99"/>
      <c r="CSP35" s="99"/>
      <c r="CSQ35" s="99"/>
      <c r="CSR35" s="99"/>
      <c r="CSS35" s="99"/>
      <c r="CST35" s="99"/>
      <c r="CSU35" s="99"/>
      <c r="CSV35" s="99"/>
      <c r="CSW35" s="99"/>
      <c r="CSX35" s="99"/>
      <c r="CSY35" s="99"/>
      <c r="CSZ35" s="99"/>
      <c r="CTA35" s="99"/>
      <c r="CTB35" s="99"/>
      <c r="CTC35" s="99"/>
      <c r="CTD35" s="99"/>
      <c r="CTE35" s="99"/>
      <c r="CTF35" s="99"/>
      <c r="CTG35" s="99"/>
      <c r="CTH35" s="99"/>
      <c r="CTI35" s="99"/>
      <c r="CTJ35" s="99"/>
      <c r="CTK35" s="99"/>
      <c r="CTL35" s="99"/>
      <c r="CTM35" s="99"/>
      <c r="CTN35" s="99"/>
      <c r="CTO35" s="99"/>
      <c r="CTP35" s="99"/>
      <c r="CTQ35" s="99"/>
      <c r="CTR35" s="99"/>
      <c r="CTS35" s="99"/>
      <c r="CTT35" s="99"/>
      <c r="CTU35" s="99"/>
      <c r="CTV35" s="99"/>
      <c r="CTW35" s="99"/>
      <c r="CTX35" s="99"/>
      <c r="CTY35" s="99"/>
      <c r="CTZ35" s="99"/>
      <c r="CUA35" s="99"/>
      <c r="CUB35" s="99"/>
      <c r="CUC35" s="99"/>
      <c r="CUD35" s="99"/>
      <c r="CUE35" s="99"/>
      <c r="CUF35" s="99"/>
      <c r="CUG35" s="99"/>
      <c r="CUH35" s="99"/>
      <c r="CUI35" s="99"/>
      <c r="CUJ35" s="99"/>
      <c r="CUK35" s="99"/>
      <c r="CUL35" s="99"/>
      <c r="CUM35" s="99"/>
      <c r="CUN35" s="99"/>
      <c r="CUO35" s="99"/>
      <c r="CUP35" s="99"/>
      <c r="CUQ35" s="99"/>
      <c r="CUR35" s="99"/>
      <c r="CUS35" s="99"/>
      <c r="CUT35" s="99"/>
      <c r="CUU35" s="99"/>
      <c r="CUV35" s="99"/>
      <c r="CUW35" s="99"/>
      <c r="CUX35" s="99"/>
      <c r="CUY35" s="99"/>
      <c r="CUZ35" s="99"/>
      <c r="CVA35" s="99"/>
      <c r="CVB35" s="99"/>
      <c r="CVC35" s="99"/>
      <c r="CVD35" s="99"/>
      <c r="CVE35" s="99"/>
      <c r="CVF35" s="99"/>
      <c r="CVG35" s="99"/>
      <c r="CVH35" s="99"/>
      <c r="CVI35" s="99"/>
      <c r="CVJ35" s="99"/>
      <c r="CVK35" s="99"/>
      <c r="CVL35" s="99"/>
      <c r="CVM35" s="99"/>
      <c r="CVN35" s="99"/>
      <c r="CVO35" s="99"/>
      <c r="CVP35" s="99"/>
      <c r="CVQ35" s="99"/>
      <c r="CVR35" s="99"/>
      <c r="CVS35" s="99"/>
      <c r="CVT35" s="99"/>
      <c r="CVU35" s="99"/>
      <c r="CVV35" s="99"/>
      <c r="CVW35" s="99"/>
      <c r="CVX35" s="99"/>
      <c r="CVY35" s="99"/>
      <c r="CVZ35" s="99"/>
      <c r="CWA35" s="99"/>
      <c r="CWB35" s="99"/>
      <c r="CWC35" s="99"/>
      <c r="CWD35" s="99"/>
      <c r="CWE35" s="99"/>
      <c r="CWF35" s="99"/>
      <c r="CWG35" s="99"/>
      <c r="CWH35" s="99"/>
      <c r="CWI35" s="99"/>
      <c r="CWJ35" s="99"/>
      <c r="CWK35" s="99"/>
      <c r="CWL35" s="99"/>
      <c r="CWM35" s="99"/>
      <c r="CWN35" s="99"/>
      <c r="CWO35" s="99"/>
      <c r="CWP35" s="99"/>
      <c r="CWQ35" s="99"/>
      <c r="CWR35" s="99"/>
      <c r="CWS35" s="99"/>
      <c r="CWT35" s="99"/>
      <c r="CWU35" s="99"/>
      <c r="CWV35" s="99"/>
      <c r="CWW35" s="99"/>
      <c r="CWX35" s="99"/>
      <c r="CWY35" s="99"/>
      <c r="CWZ35" s="99"/>
      <c r="CXA35" s="99"/>
      <c r="CXB35" s="99"/>
      <c r="CXC35" s="99"/>
      <c r="CXD35" s="99"/>
      <c r="CXE35" s="99"/>
      <c r="CXF35" s="99"/>
      <c r="CXG35" s="99"/>
      <c r="CXH35" s="99"/>
      <c r="CXI35" s="99"/>
      <c r="CXJ35" s="99"/>
      <c r="CXK35" s="99"/>
      <c r="CXL35" s="99"/>
      <c r="CXM35" s="99"/>
      <c r="CXN35" s="99"/>
      <c r="CXO35" s="99"/>
      <c r="CXP35" s="99"/>
      <c r="CXQ35" s="99"/>
      <c r="CXR35" s="99"/>
      <c r="CXS35" s="99"/>
      <c r="CXT35" s="99"/>
      <c r="CXU35" s="99"/>
      <c r="CXV35" s="99"/>
      <c r="CXW35" s="99"/>
      <c r="CXX35" s="99"/>
      <c r="CXY35" s="99"/>
      <c r="CXZ35" s="99"/>
      <c r="CYA35" s="99"/>
      <c r="CYB35" s="99"/>
      <c r="CYC35" s="99"/>
      <c r="CYD35" s="99"/>
      <c r="CYE35" s="99"/>
      <c r="CYF35" s="99"/>
      <c r="CYG35" s="99"/>
      <c r="CYH35" s="99"/>
      <c r="CYI35" s="99"/>
      <c r="CYJ35" s="99"/>
      <c r="CYK35" s="99"/>
      <c r="CYL35" s="99"/>
      <c r="CYM35" s="99"/>
      <c r="CYN35" s="99"/>
      <c r="CYO35" s="99"/>
      <c r="CYP35" s="99"/>
      <c r="CYQ35" s="99"/>
      <c r="CYR35" s="99"/>
      <c r="CYS35" s="99"/>
      <c r="CYT35" s="99"/>
      <c r="CYU35" s="99"/>
      <c r="CYV35" s="99"/>
      <c r="CYW35" s="99"/>
      <c r="CYX35" s="99"/>
      <c r="CYY35" s="99"/>
      <c r="CYZ35" s="99"/>
      <c r="CZA35" s="99"/>
      <c r="CZB35" s="99"/>
      <c r="CZC35" s="99"/>
      <c r="CZD35" s="99"/>
      <c r="CZE35" s="99"/>
      <c r="CZF35" s="99"/>
      <c r="CZG35" s="99"/>
      <c r="CZH35" s="99"/>
      <c r="CZI35" s="99"/>
      <c r="CZJ35" s="99"/>
      <c r="CZK35" s="99"/>
      <c r="CZL35" s="99"/>
      <c r="CZM35" s="99"/>
      <c r="CZN35" s="99"/>
      <c r="CZO35" s="99"/>
      <c r="CZP35" s="99"/>
      <c r="CZQ35" s="99"/>
      <c r="CZR35" s="99"/>
      <c r="CZS35" s="99"/>
      <c r="CZT35" s="99"/>
      <c r="CZU35" s="99"/>
      <c r="CZV35" s="99"/>
      <c r="CZW35" s="99"/>
      <c r="CZX35" s="99"/>
      <c r="CZY35" s="99"/>
      <c r="CZZ35" s="99"/>
      <c r="DAA35" s="99"/>
      <c r="DAB35" s="99"/>
      <c r="DAC35" s="99"/>
      <c r="DAD35" s="99"/>
      <c r="DAE35" s="99"/>
      <c r="DAF35" s="99"/>
      <c r="DAG35" s="99"/>
      <c r="DAH35" s="99"/>
      <c r="DAI35" s="99"/>
      <c r="DAJ35" s="99"/>
      <c r="DAK35" s="99"/>
      <c r="DAL35" s="99"/>
      <c r="DAM35" s="99"/>
      <c r="DAN35" s="99"/>
      <c r="DAO35" s="99"/>
      <c r="DAP35" s="99"/>
      <c r="DAQ35" s="99"/>
      <c r="DAR35" s="99"/>
      <c r="DAS35" s="99"/>
      <c r="DAT35" s="99"/>
      <c r="DAU35" s="99"/>
      <c r="DAV35" s="99"/>
      <c r="DAW35" s="99"/>
      <c r="DAX35" s="99"/>
      <c r="DAY35" s="99"/>
      <c r="DAZ35" s="99"/>
      <c r="DBA35" s="99"/>
      <c r="DBB35" s="99"/>
      <c r="DBC35" s="99"/>
      <c r="DBD35" s="99"/>
      <c r="DBE35" s="99"/>
      <c r="DBF35" s="99"/>
      <c r="DBG35" s="99"/>
      <c r="DBH35" s="99"/>
      <c r="DBI35" s="99"/>
      <c r="DBJ35" s="99"/>
      <c r="DBK35" s="99"/>
      <c r="DBL35" s="99"/>
      <c r="DBM35" s="99"/>
      <c r="DBN35" s="99"/>
      <c r="DBO35" s="99"/>
      <c r="DBP35" s="99"/>
      <c r="DBQ35" s="99"/>
      <c r="DBR35" s="99"/>
      <c r="DBS35" s="99"/>
      <c r="DBT35" s="99"/>
      <c r="DBU35" s="99"/>
      <c r="DBV35" s="99"/>
      <c r="DBW35" s="99"/>
      <c r="DBX35" s="99"/>
      <c r="DBY35" s="99"/>
      <c r="DBZ35" s="99"/>
      <c r="DCA35" s="99"/>
      <c r="DCB35" s="99"/>
      <c r="DCC35" s="99"/>
      <c r="DCD35" s="99"/>
      <c r="DCE35" s="99"/>
      <c r="DCF35" s="99"/>
      <c r="DCG35" s="99"/>
      <c r="DCH35" s="99"/>
      <c r="DCI35" s="99"/>
      <c r="DCJ35" s="99"/>
      <c r="DCK35" s="99"/>
      <c r="DCL35" s="99"/>
      <c r="DCM35" s="99"/>
      <c r="DCN35" s="99"/>
      <c r="DCO35" s="99"/>
      <c r="DCP35" s="99"/>
      <c r="DCQ35" s="99"/>
      <c r="DCR35" s="99"/>
      <c r="DCS35" s="99"/>
      <c r="DCT35" s="99"/>
      <c r="DCU35" s="99"/>
      <c r="DCV35" s="99"/>
      <c r="DCW35" s="99"/>
      <c r="DCX35" s="99"/>
      <c r="DCY35" s="99"/>
      <c r="DCZ35" s="99"/>
      <c r="DDA35" s="99"/>
      <c r="DDB35" s="99"/>
      <c r="DDC35" s="99"/>
      <c r="DDD35" s="99"/>
      <c r="DDE35" s="99"/>
      <c r="DDF35" s="99"/>
      <c r="DDG35" s="99"/>
      <c r="DDH35" s="99"/>
      <c r="DDI35" s="99"/>
      <c r="DDJ35" s="99"/>
      <c r="DDK35" s="99"/>
      <c r="DDL35" s="99"/>
      <c r="DDM35" s="99"/>
      <c r="DDN35" s="99"/>
      <c r="DDO35" s="99"/>
      <c r="DDP35" s="99"/>
      <c r="DDQ35" s="99"/>
      <c r="DDR35" s="99"/>
      <c r="DDS35" s="99"/>
      <c r="DDT35" s="99"/>
      <c r="DDU35" s="99"/>
      <c r="DDV35" s="99"/>
      <c r="DDW35" s="99"/>
      <c r="DDX35" s="99"/>
      <c r="DDY35" s="99"/>
      <c r="DDZ35" s="99"/>
      <c r="DEA35" s="99"/>
      <c r="DEB35" s="99"/>
      <c r="DEC35" s="99"/>
      <c r="DED35" s="99"/>
      <c r="DEE35" s="99"/>
      <c r="DEF35" s="99"/>
      <c r="DEG35" s="99"/>
      <c r="DEH35" s="99"/>
      <c r="DEI35" s="99"/>
      <c r="DEJ35" s="99"/>
      <c r="DEK35" s="99"/>
      <c r="DEL35" s="99"/>
      <c r="DEM35" s="99"/>
      <c r="DEN35" s="99"/>
      <c r="DEO35" s="99"/>
      <c r="DEP35" s="99"/>
      <c r="DEQ35" s="99"/>
      <c r="DER35" s="99"/>
      <c r="DES35" s="99"/>
      <c r="DET35" s="99"/>
      <c r="DEU35" s="99"/>
      <c r="DEV35" s="99"/>
      <c r="DEW35" s="99"/>
      <c r="DEX35" s="99"/>
      <c r="DEY35" s="99"/>
      <c r="DEZ35" s="99"/>
      <c r="DFA35" s="99"/>
      <c r="DFB35" s="99"/>
      <c r="DFC35" s="99"/>
      <c r="DFD35" s="99"/>
      <c r="DFE35" s="99"/>
      <c r="DFF35" s="99"/>
      <c r="DFG35" s="99"/>
      <c r="DFH35" s="99"/>
      <c r="DFI35" s="99"/>
      <c r="DFJ35" s="99"/>
      <c r="DFK35" s="99"/>
      <c r="DFL35" s="99"/>
      <c r="DFM35" s="99"/>
      <c r="DFN35" s="99"/>
      <c r="DFO35" s="99"/>
      <c r="DFP35" s="99"/>
      <c r="DFQ35" s="99"/>
      <c r="DFR35" s="99"/>
      <c r="DFS35" s="99"/>
      <c r="DFT35" s="99"/>
      <c r="DFU35" s="99"/>
      <c r="DFV35" s="99"/>
      <c r="DFW35" s="99"/>
      <c r="DFX35" s="99"/>
      <c r="DFY35" s="99"/>
      <c r="DFZ35" s="99"/>
      <c r="DGA35" s="99"/>
      <c r="DGB35" s="99"/>
      <c r="DGC35" s="99"/>
      <c r="DGD35" s="99"/>
      <c r="DGE35" s="99"/>
      <c r="DGF35" s="99"/>
      <c r="DGG35" s="99"/>
      <c r="DGH35" s="99"/>
      <c r="DGI35" s="99"/>
      <c r="DGJ35" s="99"/>
      <c r="DGK35" s="99"/>
      <c r="DGL35" s="99"/>
      <c r="DGM35" s="99"/>
      <c r="DGN35" s="99"/>
      <c r="DGO35" s="99"/>
      <c r="DGP35" s="99"/>
      <c r="DGQ35" s="99"/>
      <c r="DGR35" s="99"/>
      <c r="DGS35" s="99"/>
      <c r="DGT35" s="99"/>
      <c r="DGU35" s="99"/>
      <c r="DGV35" s="99"/>
      <c r="DGW35" s="99"/>
      <c r="DGX35" s="99"/>
      <c r="DGY35" s="99"/>
      <c r="DGZ35" s="99"/>
      <c r="DHA35" s="99"/>
      <c r="DHB35" s="99"/>
      <c r="DHC35" s="99"/>
      <c r="DHD35" s="99"/>
      <c r="DHE35" s="99"/>
      <c r="DHF35" s="99"/>
      <c r="DHG35" s="99"/>
      <c r="DHH35" s="99"/>
      <c r="DHI35" s="99"/>
      <c r="DHJ35" s="99"/>
      <c r="DHK35" s="99"/>
      <c r="DHL35" s="99"/>
      <c r="DHM35" s="99"/>
      <c r="DHN35" s="99"/>
      <c r="DHO35" s="99"/>
      <c r="DHP35" s="99"/>
      <c r="DHQ35" s="99"/>
      <c r="DHR35" s="99"/>
      <c r="DHS35" s="99"/>
      <c r="DHT35" s="99"/>
      <c r="DHU35" s="99"/>
      <c r="DHV35" s="99"/>
      <c r="DHW35" s="99"/>
      <c r="DHX35" s="99"/>
      <c r="DHY35" s="99"/>
      <c r="DHZ35" s="99"/>
      <c r="DIA35" s="99"/>
      <c r="DIB35" s="99"/>
      <c r="DIC35" s="99"/>
      <c r="DID35" s="99"/>
      <c r="DIE35" s="99"/>
      <c r="DIF35" s="99"/>
      <c r="DIG35" s="99"/>
      <c r="DIH35" s="99"/>
      <c r="DII35" s="99"/>
      <c r="DIJ35" s="99"/>
      <c r="DIK35" s="99"/>
      <c r="DIL35" s="99"/>
      <c r="DIM35" s="99"/>
      <c r="DIN35" s="99"/>
      <c r="DIO35" s="99"/>
      <c r="DIP35" s="99"/>
      <c r="DIQ35" s="99"/>
      <c r="DIR35" s="99"/>
      <c r="DIS35" s="99"/>
      <c r="DIT35" s="99"/>
      <c r="DIU35" s="99"/>
      <c r="DIV35" s="99"/>
      <c r="DIW35" s="99"/>
      <c r="DIX35" s="99"/>
      <c r="DIY35" s="99"/>
      <c r="DIZ35" s="99"/>
      <c r="DJA35" s="99"/>
      <c r="DJB35" s="99"/>
      <c r="DJC35" s="99"/>
      <c r="DJD35" s="99"/>
      <c r="DJE35" s="99"/>
      <c r="DJF35" s="99"/>
      <c r="DJG35" s="99"/>
      <c r="DJH35" s="99"/>
      <c r="DJI35" s="99"/>
      <c r="DJJ35" s="99"/>
      <c r="DJK35" s="99"/>
      <c r="DJL35" s="99"/>
      <c r="DJM35" s="99"/>
      <c r="DJN35" s="99"/>
      <c r="DJO35" s="99"/>
      <c r="DJP35" s="99"/>
      <c r="DJQ35" s="99"/>
      <c r="DJR35" s="99"/>
      <c r="DJS35" s="99"/>
      <c r="DJT35" s="99"/>
      <c r="DJU35" s="99"/>
      <c r="DJV35" s="99"/>
      <c r="DJW35" s="99"/>
      <c r="DJX35" s="99"/>
      <c r="DJY35" s="99"/>
      <c r="DJZ35" s="99"/>
      <c r="DKA35" s="99"/>
      <c r="DKB35" s="99"/>
      <c r="DKC35" s="99"/>
      <c r="DKD35" s="99"/>
      <c r="DKE35" s="99"/>
      <c r="DKF35" s="99"/>
      <c r="DKG35" s="99"/>
      <c r="DKH35" s="99"/>
      <c r="DKI35" s="99"/>
      <c r="DKJ35" s="99"/>
      <c r="DKK35" s="99"/>
      <c r="DKL35" s="99"/>
      <c r="DKM35" s="99"/>
      <c r="DKN35" s="99"/>
      <c r="DKO35" s="99"/>
      <c r="DKP35" s="99"/>
      <c r="DKQ35" s="99"/>
      <c r="DKR35" s="99"/>
      <c r="DKS35" s="99"/>
      <c r="DKT35" s="99"/>
      <c r="DKU35" s="99"/>
      <c r="DKV35" s="99"/>
      <c r="DKW35" s="99"/>
      <c r="DKX35" s="99"/>
      <c r="DKY35" s="99"/>
      <c r="DKZ35" s="99"/>
      <c r="DLA35" s="99"/>
      <c r="DLB35" s="99"/>
      <c r="DLC35" s="99"/>
      <c r="DLD35" s="99"/>
      <c r="DLE35" s="99"/>
      <c r="DLF35" s="99"/>
      <c r="DLG35" s="99"/>
      <c r="DLH35" s="99"/>
      <c r="DLI35" s="99"/>
      <c r="DLJ35" s="99"/>
      <c r="DLK35" s="99"/>
      <c r="DLL35" s="99"/>
      <c r="DLM35" s="99"/>
      <c r="DLN35" s="99"/>
      <c r="DLO35" s="99"/>
      <c r="DLP35" s="99"/>
      <c r="DLQ35" s="99"/>
      <c r="DLR35" s="99"/>
      <c r="DLS35" s="99"/>
      <c r="DLT35" s="99"/>
      <c r="DLU35" s="99"/>
      <c r="DLV35" s="99"/>
      <c r="DLW35" s="99"/>
      <c r="DLX35" s="99"/>
      <c r="DLY35" s="99"/>
      <c r="DLZ35" s="99"/>
      <c r="DMA35" s="99"/>
      <c r="DMB35" s="99"/>
      <c r="DMC35" s="99"/>
      <c r="DMD35" s="99"/>
      <c r="DME35" s="99"/>
      <c r="DMF35" s="99"/>
      <c r="DMG35" s="99"/>
      <c r="DMH35" s="99"/>
      <c r="DMI35" s="99"/>
      <c r="DMJ35" s="99"/>
      <c r="DMK35" s="99"/>
      <c r="DML35" s="99"/>
      <c r="DMM35" s="99"/>
      <c r="DMN35" s="99"/>
      <c r="DMO35" s="99"/>
      <c r="DMP35" s="99"/>
      <c r="DMQ35" s="99"/>
      <c r="DMR35" s="99"/>
      <c r="DMS35" s="99"/>
      <c r="DMT35" s="99"/>
      <c r="DMU35" s="99"/>
      <c r="DMV35" s="99"/>
      <c r="DMW35" s="99"/>
      <c r="DMX35" s="99"/>
      <c r="DMY35" s="99"/>
      <c r="DMZ35" s="99"/>
      <c r="DNA35" s="99"/>
      <c r="DNB35" s="99"/>
      <c r="DNC35" s="99"/>
      <c r="DND35" s="99"/>
      <c r="DNE35" s="99"/>
      <c r="DNF35" s="99"/>
      <c r="DNG35" s="99"/>
      <c r="DNH35" s="99"/>
      <c r="DNI35" s="99"/>
      <c r="DNJ35" s="99"/>
      <c r="DNK35" s="99"/>
      <c r="DNL35" s="99"/>
      <c r="DNM35" s="99"/>
      <c r="DNN35" s="99"/>
      <c r="DNO35" s="99"/>
      <c r="DNP35" s="99"/>
      <c r="DNQ35" s="99"/>
      <c r="DNR35" s="99"/>
      <c r="DNS35" s="99"/>
      <c r="DNT35" s="99"/>
      <c r="DNU35" s="99"/>
      <c r="DNV35" s="99"/>
      <c r="DNW35" s="99"/>
      <c r="DNX35" s="99"/>
      <c r="DNY35" s="99"/>
      <c r="DNZ35" s="99"/>
      <c r="DOA35" s="99"/>
      <c r="DOB35" s="99"/>
      <c r="DOC35" s="99"/>
      <c r="DOD35" s="99"/>
      <c r="DOE35" s="99"/>
      <c r="DOF35" s="99"/>
      <c r="DOG35" s="99"/>
      <c r="DOH35" s="99"/>
      <c r="DOI35" s="99"/>
      <c r="DOJ35" s="99"/>
      <c r="DOK35" s="99"/>
      <c r="DOL35" s="99"/>
      <c r="DOM35" s="99"/>
      <c r="DON35" s="99"/>
      <c r="DOO35" s="99"/>
      <c r="DOP35" s="99"/>
      <c r="DOQ35" s="99"/>
      <c r="DOR35" s="99"/>
      <c r="DOS35" s="99"/>
      <c r="DOT35" s="99"/>
      <c r="DOU35" s="99"/>
      <c r="DOV35" s="99"/>
      <c r="DOW35" s="99"/>
      <c r="DOX35" s="99"/>
      <c r="DOY35" s="99"/>
      <c r="DOZ35" s="99"/>
      <c r="DPA35" s="99"/>
      <c r="DPB35" s="99"/>
      <c r="DPC35" s="99"/>
      <c r="DPD35" s="99"/>
      <c r="DPE35" s="99"/>
      <c r="DPF35" s="99"/>
      <c r="DPG35" s="99"/>
      <c r="DPH35" s="99"/>
      <c r="DPI35" s="99"/>
      <c r="DPJ35" s="99"/>
      <c r="DPK35" s="99"/>
      <c r="DPL35" s="99"/>
      <c r="DPM35" s="99"/>
      <c r="DPN35" s="99"/>
      <c r="DPO35" s="99"/>
      <c r="DPP35" s="99"/>
      <c r="DPQ35" s="99"/>
      <c r="DPR35" s="99"/>
      <c r="DPS35" s="99"/>
      <c r="DPT35" s="99"/>
      <c r="DPU35" s="99"/>
      <c r="DPV35" s="99"/>
      <c r="DPW35" s="99"/>
      <c r="DPX35" s="99"/>
      <c r="DPY35" s="99"/>
      <c r="DPZ35" s="99"/>
      <c r="DQA35" s="99"/>
      <c r="DQB35" s="99"/>
      <c r="DQC35" s="99"/>
      <c r="DQD35" s="99"/>
      <c r="DQE35" s="99"/>
      <c r="DQF35" s="99"/>
      <c r="DQG35" s="99"/>
      <c r="DQH35" s="99"/>
      <c r="DQI35" s="99"/>
      <c r="DQJ35" s="99"/>
      <c r="DQK35" s="99"/>
      <c r="DQL35" s="99"/>
      <c r="DQM35" s="99"/>
      <c r="DQN35" s="99"/>
      <c r="DQO35" s="99"/>
      <c r="DQP35" s="99"/>
      <c r="DQQ35" s="99"/>
      <c r="DQR35" s="99"/>
      <c r="DQS35" s="99"/>
      <c r="DQT35" s="99"/>
      <c r="DQU35" s="99"/>
      <c r="DQV35" s="99"/>
      <c r="DQW35" s="99"/>
      <c r="DQX35" s="99"/>
      <c r="DQY35" s="99"/>
      <c r="DQZ35" s="99"/>
      <c r="DRA35" s="99"/>
      <c r="DRB35" s="99"/>
      <c r="DRC35" s="99"/>
      <c r="DRD35" s="99"/>
      <c r="DRE35" s="99"/>
      <c r="DRF35" s="99"/>
      <c r="DRG35" s="99"/>
      <c r="DRH35" s="99"/>
      <c r="DRI35" s="99"/>
      <c r="DRJ35" s="99"/>
      <c r="DRK35" s="99"/>
      <c r="DRL35" s="99"/>
      <c r="DRM35" s="99"/>
      <c r="DRN35" s="99"/>
      <c r="DRO35" s="99"/>
      <c r="DRP35" s="99"/>
      <c r="DRQ35" s="99"/>
      <c r="DRR35" s="99"/>
      <c r="DRS35" s="99"/>
      <c r="DRT35" s="99"/>
      <c r="DRU35" s="99"/>
      <c r="DRV35" s="99"/>
      <c r="DRW35" s="99"/>
      <c r="DRX35" s="99"/>
      <c r="DRY35" s="99"/>
      <c r="DRZ35" s="99"/>
      <c r="DSA35" s="99"/>
      <c r="DSB35" s="99"/>
      <c r="DSC35" s="99"/>
      <c r="DSD35" s="99"/>
      <c r="DSE35" s="99"/>
      <c r="DSF35" s="99"/>
      <c r="DSG35" s="99"/>
      <c r="DSH35" s="99"/>
      <c r="DSI35" s="99"/>
      <c r="DSJ35" s="99"/>
      <c r="DSK35" s="99"/>
      <c r="DSL35" s="99"/>
      <c r="DSM35" s="99"/>
      <c r="DSN35" s="99"/>
      <c r="DSO35" s="99"/>
      <c r="DSP35" s="99"/>
      <c r="DSQ35" s="99"/>
      <c r="DSR35" s="99"/>
      <c r="DSS35" s="99"/>
      <c r="DST35" s="99"/>
      <c r="DSU35" s="99"/>
      <c r="DSV35" s="99"/>
      <c r="DSW35" s="99"/>
      <c r="DSX35" s="99"/>
      <c r="DSY35" s="99"/>
      <c r="DSZ35" s="99"/>
      <c r="DTA35" s="99"/>
      <c r="DTB35" s="99"/>
      <c r="DTC35" s="99"/>
      <c r="DTD35" s="99"/>
      <c r="DTE35" s="99"/>
      <c r="DTF35" s="99"/>
      <c r="DTG35" s="99"/>
      <c r="DTH35" s="99"/>
      <c r="DTI35" s="99"/>
      <c r="DTJ35" s="99"/>
      <c r="DTK35" s="99"/>
      <c r="DTL35" s="99"/>
      <c r="DTM35" s="99"/>
      <c r="DTN35" s="99"/>
      <c r="DTO35" s="99"/>
      <c r="DTP35" s="99"/>
      <c r="DTQ35" s="99"/>
      <c r="DTR35" s="99"/>
      <c r="DTS35" s="99"/>
      <c r="DTT35" s="99"/>
      <c r="DTU35" s="99"/>
      <c r="DTV35" s="99"/>
      <c r="DTW35" s="99"/>
      <c r="DTX35" s="99"/>
      <c r="DTY35" s="99"/>
      <c r="DTZ35" s="99"/>
      <c r="DUA35" s="99"/>
      <c r="DUB35" s="99"/>
      <c r="DUC35" s="99"/>
      <c r="DUD35" s="99"/>
      <c r="DUE35" s="99"/>
      <c r="DUF35" s="99"/>
      <c r="DUG35" s="99"/>
      <c r="DUH35" s="99"/>
      <c r="DUI35" s="99"/>
      <c r="DUJ35" s="99"/>
      <c r="DUK35" s="99"/>
      <c r="DUL35" s="99"/>
      <c r="DUM35" s="99"/>
      <c r="DUN35" s="99"/>
      <c r="DUO35" s="99"/>
      <c r="DUP35" s="99"/>
      <c r="DUQ35" s="99"/>
      <c r="DUR35" s="99"/>
      <c r="DUS35" s="99"/>
      <c r="DUT35" s="99"/>
      <c r="DUU35" s="99"/>
      <c r="DUV35" s="99"/>
      <c r="DUW35" s="99"/>
      <c r="DUX35" s="99"/>
      <c r="DUY35" s="99"/>
      <c r="DUZ35" s="99"/>
      <c r="DVA35" s="99"/>
      <c r="DVB35" s="99"/>
      <c r="DVC35" s="99"/>
      <c r="DVD35" s="99"/>
      <c r="DVE35" s="99"/>
      <c r="DVF35" s="99"/>
      <c r="DVG35" s="99"/>
      <c r="DVH35" s="99"/>
      <c r="DVI35" s="99"/>
      <c r="DVJ35" s="99"/>
      <c r="DVK35" s="99"/>
      <c r="DVL35" s="99"/>
      <c r="DVM35" s="99"/>
      <c r="DVN35" s="99"/>
      <c r="DVO35" s="99"/>
      <c r="DVP35" s="99"/>
      <c r="DVQ35" s="99"/>
      <c r="DVR35" s="99"/>
      <c r="DVS35" s="99"/>
      <c r="DVT35" s="99"/>
      <c r="DVU35" s="99"/>
      <c r="DVV35" s="99"/>
      <c r="DVW35" s="99"/>
      <c r="DVX35" s="99"/>
      <c r="DVY35" s="99"/>
      <c r="DVZ35" s="99"/>
      <c r="DWA35" s="99"/>
      <c r="DWB35" s="99"/>
      <c r="DWC35" s="99"/>
      <c r="DWD35" s="99"/>
      <c r="DWE35" s="99"/>
      <c r="DWF35" s="99"/>
      <c r="DWG35" s="99"/>
      <c r="DWH35" s="99"/>
      <c r="DWI35" s="99"/>
      <c r="DWJ35" s="99"/>
      <c r="DWK35" s="99"/>
      <c r="DWL35" s="99"/>
      <c r="DWM35" s="99"/>
      <c r="DWN35" s="99"/>
      <c r="DWO35" s="99"/>
      <c r="DWP35" s="99"/>
      <c r="DWQ35" s="99"/>
      <c r="DWR35" s="99"/>
      <c r="DWS35" s="99"/>
      <c r="DWT35" s="99"/>
      <c r="DWU35" s="99"/>
      <c r="DWV35" s="99"/>
      <c r="DWW35" s="99"/>
      <c r="DWX35" s="99"/>
      <c r="DWY35" s="99"/>
      <c r="DWZ35" s="99"/>
      <c r="DXA35" s="99"/>
      <c r="DXB35" s="99"/>
      <c r="DXC35" s="99"/>
      <c r="DXD35" s="99"/>
      <c r="DXE35" s="99"/>
      <c r="DXF35" s="99"/>
      <c r="DXG35" s="99"/>
      <c r="DXH35" s="99"/>
      <c r="DXI35" s="99"/>
      <c r="DXJ35" s="99"/>
      <c r="DXK35" s="99"/>
      <c r="DXL35" s="99"/>
      <c r="DXM35" s="99"/>
      <c r="DXN35" s="99"/>
      <c r="DXO35" s="99"/>
      <c r="DXP35" s="99"/>
      <c r="DXQ35" s="99"/>
      <c r="DXR35" s="99"/>
      <c r="DXS35" s="99"/>
      <c r="DXT35" s="99"/>
      <c r="DXU35" s="99"/>
      <c r="DXV35" s="99"/>
      <c r="DXW35" s="99"/>
      <c r="DXX35" s="99"/>
      <c r="DXY35" s="99"/>
      <c r="DXZ35" s="99"/>
      <c r="DYA35" s="99"/>
      <c r="DYB35" s="99"/>
      <c r="DYC35" s="99"/>
      <c r="DYD35" s="99"/>
      <c r="DYE35" s="99"/>
      <c r="DYF35" s="99"/>
      <c r="DYG35" s="99"/>
      <c r="DYH35" s="99"/>
      <c r="DYI35" s="99"/>
      <c r="DYJ35" s="99"/>
      <c r="DYK35" s="99"/>
      <c r="DYL35" s="99"/>
      <c r="DYM35" s="99"/>
      <c r="DYN35" s="99"/>
      <c r="DYO35" s="99"/>
      <c r="DYP35" s="99"/>
      <c r="DYQ35" s="99"/>
      <c r="DYR35" s="99"/>
      <c r="DYS35" s="99"/>
      <c r="DYT35" s="99"/>
      <c r="DYU35" s="99"/>
      <c r="DYV35" s="99"/>
      <c r="DYW35" s="99"/>
      <c r="DYX35" s="99"/>
      <c r="DYY35" s="99"/>
      <c r="DYZ35" s="99"/>
      <c r="DZA35" s="99"/>
      <c r="DZB35" s="99"/>
      <c r="DZC35" s="99"/>
      <c r="DZD35" s="99"/>
      <c r="DZE35" s="99"/>
      <c r="DZF35" s="99"/>
      <c r="DZG35" s="99"/>
      <c r="DZH35" s="99"/>
      <c r="DZI35" s="99"/>
      <c r="DZJ35" s="99"/>
      <c r="DZK35" s="99"/>
      <c r="DZL35" s="99"/>
      <c r="DZM35" s="99"/>
      <c r="DZN35" s="99"/>
      <c r="DZO35" s="99"/>
      <c r="DZP35" s="99"/>
      <c r="DZQ35" s="99"/>
      <c r="DZR35" s="99"/>
      <c r="DZS35" s="99"/>
      <c r="DZT35" s="99"/>
      <c r="DZU35" s="99"/>
      <c r="DZV35" s="99"/>
      <c r="DZW35" s="99"/>
      <c r="DZX35" s="99"/>
      <c r="DZY35" s="99"/>
      <c r="DZZ35" s="99"/>
      <c r="EAA35" s="99"/>
      <c r="EAB35" s="99"/>
      <c r="EAC35" s="99"/>
      <c r="EAD35" s="99"/>
      <c r="EAE35" s="99"/>
      <c r="EAF35" s="99"/>
      <c r="EAG35" s="99"/>
      <c r="EAH35" s="99"/>
      <c r="EAI35" s="99"/>
      <c r="EAJ35" s="99"/>
      <c r="EAK35" s="99"/>
      <c r="EAL35" s="99"/>
      <c r="EAM35" s="99"/>
      <c r="EAN35" s="99"/>
      <c r="EAO35" s="99"/>
      <c r="EAP35" s="99"/>
      <c r="EAQ35" s="99"/>
      <c r="EAR35" s="99"/>
      <c r="EAS35" s="99"/>
      <c r="EAT35" s="99"/>
      <c r="EAU35" s="99"/>
      <c r="EAV35" s="99"/>
      <c r="EAW35" s="99"/>
      <c r="EAX35" s="99"/>
      <c r="EAY35" s="99"/>
      <c r="EAZ35" s="99"/>
      <c r="EBA35" s="99"/>
      <c r="EBB35" s="99"/>
      <c r="EBC35" s="99"/>
      <c r="EBD35" s="99"/>
      <c r="EBE35" s="99"/>
      <c r="EBF35" s="99"/>
      <c r="EBG35" s="99"/>
      <c r="EBH35" s="99"/>
      <c r="EBI35" s="99"/>
      <c r="EBJ35" s="99"/>
      <c r="EBK35" s="99"/>
      <c r="EBL35" s="99"/>
      <c r="EBM35" s="99"/>
      <c r="EBN35" s="99"/>
      <c r="EBO35" s="99"/>
      <c r="EBP35" s="99"/>
      <c r="EBQ35" s="99"/>
      <c r="EBR35" s="99"/>
      <c r="EBS35" s="99"/>
      <c r="EBT35" s="99"/>
      <c r="EBU35" s="99"/>
      <c r="EBV35" s="99"/>
      <c r="EBW35" s="99"/>
      <c r="EBX35" s="99"/>
      <c r="EBY35" s="99"/>
      <c r="EBZ35" s="99"/>
      <c r="ECA35" s="99"/>
      <c r="ECB35" s="99"/>
      <c r="ECC35" s="99"/>
      <c r="ECD35" s="99"/>
      <c r="ECE35" s="99"/>
      <c r="ECF35" s="99"/>
      <c r="ECG35" s="99"/>
      <c r="ECH35" s="99"/>
      <c r="ECI35" s="99"/>
      <c r="ECJ35" s="99"/>
      <c r="ECK35" s="99"/>
      <c r="ECL35" s="99"/>
      <c r="ECM35" s="99"/>
      <c r="ECN35" s="99"/>
      <c r="ECO35" s="99"/>
      <c r="ECP35" s="99"/>
      <c r="ECQ35" s="99"/>
      <c r="ECR35" s="99"/>
      <c r="ECS35" s="99"/>
      <c r="ECT35" s="99"/>
      <c r="ECU35" s="99"/>
      <c r="ECV35" s="99"/>
      <c r="ECW35" s="99"/>
      <c r="ECX35" s="99"/>
      <c r="ECY35" s="99"/>
      <c r="ECZ35" s="99"/>
      <c r="EDA35" s="99"/>
      <c r="EDB35" s="99"/>
      <c r="EDC35" s="99"/>
      <c r="EDD35" s="99"/>
      <c r="EDE35" s="99"/>
      <c r="EDF35" s="99"/>
      <c r="EDG35" s="99"/>
      <c r="EDH35" s="99"/>
      <c r="EDI35" s="99"/>
      <c r="EDJ35" s="99"/>
      <c r="EDK35" s="99"/>
      <c r="EDL35" s="99"/>
      <c r="EDM35" s="99"/>
      <c r="EDN35" s="99"/>
      <c r="EDO35" s="99"/>
      <c r="EDP35" s="99"/>
      <c r="EDQ35" s="99"/>
      <c r="EDR35" s="99"/>
      <c r="EDS35" s="99"/>
      <c r="EDT35" s="99"/>
      <c r="EDU35" s="99"/>
      <c r="EDV35" s="99"/>
      <c r="EDW35" s="99"/>
      <c r="EDX35" s="99"/>
      <c r="EDY35" s="99"/>
      <c r="EDZ35" s="99"/>
      <c r="EEA35" s="99"/>
      <c r="EEB35" s="99"/>
      <c r="EEC35" s="99"/>
      <c r="EED35" s="99"/>
      <c r="EEE35" s="99"/>
      <c r="EEF35" s="99"/>
      <c r="EEG35" s="99"/>
      <c r="EEH35" s="99"/>
      <c r="EEI35" s="99"/>
      <c r="EEJ35" s="99"/>
      <c r="EEK35" s="99"/>
      <c r="EEL35" s="99"/>
      <c r="EEM35" s="99"/>
      <c r="EEN35" s="99"/>
      <c r="EEO35" s="99"/>
      <c r="EEP35" s="99"/>
      <c r="EEQ35" s="99"/>
      <c r="EER35" s="99"/>
      <c r="EES35" s="99"/>
      <c r="EET35" s="99"/>
      <c r="EEU35" s="99"/>
      <c r="EEV35" s="99"/>
      <c r="EEW35" s="99"/>
      <c r="EEX35" s="99"/>
      <c r="EEY35" s="99"/>
      <c r="EEZ35" s="99"/>
      <c r="EFA35" s="99"/>
      <c r="EFB35" s="99"/>
      <c r="EFC35" s="99"/>
      <c r="EFD35" s="99"/>
      <c r="EFE35" s="99"/>
      <c r="EFF35" s="99"/>
      <c r="EFG35" s="99"/>
      <c r="EFH35" s="99"/>
      <c r="EFI35" s="99"/>
      <c r="EFJ35" s="99"/>
      <c r="EFK35" s="99"/>
      <c r="EFL35" s="99"/>
      <c r="EFM35" s="99"/>
      <c r="EFN35" s="99"/>
      <c r="EFO35" s="99"/>
      <c r="EFP35" s="99"/>
      <c r="EFQ35" s="99"/>
      <c r="EFR35" s="99"/>
      <c r="EFS35" s="99"/>
      <c r="EFT35" s="99"/>
      <c r="EFU35" s="99"/>
      <c r="EFV35" s="99"/>
      <c r="EFW35" s="99"/>
      <c r="EFX35" s="99"/>
      <c r="EFY35" s="99"/>
      <c r="EFZ35" s="99"/>
      <c r="EGA35" s="99"/>
      <c r="EGB35" s="99"/>
      <c r="EGC35" s="99"/>
      <c r="EGD35" s="99"/>
      <c r="EGE35" s="99"/>
      <c r="EGF35" s="99"/>
      <c r="EGG35" s="99"/>
      <c r="EGH35" s="99"/>
      <c r="EGI35" s="99"/>
      <c r="EGJ35" s="99"/>
      <c r="EGK35" s="99"/>
      <c r="EGL35" s="99"/>
      <c r="EGM35" s="99"/>
      <c r="EGN35" s="99"/>
      <c r="EGO35" s="99"/>
      <c r="EGP35" s="99"/>
      <c r="EGQ35" s="99"/>
      <c r="EGR35" s="99"/>
      <c r="EGS35" s="99"/>
      <c r="EGT35" s="99"/>
      <c r="EGU35" s="99"/>
      <c r="EGV35" s="99"/>
      <c r="EGW35" s="99"/>
      <c r="EGX35" s="99"/>
      <c r="EGY35" s="99"/>
      <c r="EGZ35" s="99"/>
      <c r="EHA35" s="99"/>
      <c r="EHB35" s="99"/>
      <c r="EHC35" s="99"/>
      <c r="EHD35" s="99"/>
      <c r="EHE35" s="99"/>
      <c r="EHF35" s="99"/>
      <c r="EHG35" s="99"/>
      <c r="EHH35" s="99"/>
      <c r="EHI35" s="99"/>
      <c r="EHJ35" s="99"/>
      <c r="EHK35" s="99"/>
      <c r="EHL35" s="99"/>
      <c r="EHM35" s="99"/>
      <c r="EHN35" s="99"/>
      <c r="EHO35" s="99"/>
      <c r="EHP35" s="99"/>
      <c r="EHQ35" s="99"/>
      <c r="EHR35" s="99"/>
      <c r="EHS35" s="99"/>
      <c r="EHT35" s="99"/>
      <c r="EHU35" s="99"/>
      <c r="EHV35" s="99"/>
      <c r="EHW35" s="99"/>
      <c r="EHX35" s="99"/>
      <c r="EHY35" s="99"/>
      <c r="EHZ35" s="99"/>
      <c r="EIA35" s="99"/>
      <c r="EIB35" s="99"/>
      <c r="EIC35" s="99"/>
      <c r="EID35" s="99"/>
      <c r="EIE35" s="99"/>
      <c r="EIF35" s="99"/>
      <c r="EIG35" s="99"/>
      <c r="EIH35" s="99"/>
      <c r="EII35" s="99"/>
      <c r="EIJ35" s="99"/>
      <c r="EIK35" s="99"/>
      <c r="EIL35" s="99"/>
      <c r="EIM35" s="99"/>
      <c r="EIN35" s="99"/>
      <c r="EIO35" s="99"/>
      <c r="EIP35" s="99"/>
      <c r="EIQ35" s="99"/>
      <c r="EIR35" s="99"/>
      <c r="EIS35" s="99"/>
      <c r="EIT35" s="99"/>
      <c r="EIU35" s="99"/>
      <c r="EIV35" s="99"/>
      <c r="EIW35" s="99"/>
      <c r="EIX35" s="99"/>
      <c r="EIY35" s="99"/>
      <c r="EIZ35" s="99"/>
      <c r="EJA35" s="99"/>
      <c r="EJB35" s="99"/>
      <c r="EJC35" s="99"/>
      <c r="EJD35" s="99"/>
      <c r="EJE35" s="99"/>
      <c r="EJF35" s="99"/>
      <c r="EJG35" s="99"/>
      <c r="EJH35" s="99"/>
      <c r="EJI35" s="99"/>
      <c r="EJJ35" s="99"/>
      <c r="EJK35" s="99"/>
      <c r="EJL35" s="99"/>
      <c r="EJM35" s="99"/>
      <c r="EJN35" s="99"/>
      <c r="EJO35" s="99"/>
      <c r="EJP35" s="99"/>
      <c r="EJQ35" s="99"/>
      <c r="EJR35" s="99"/>
      <c r="EJS35" s="99"/>
      <c r="EJT35" s="99"/>
      <c r="EJU35" s="99"/>
      <c r="EJV35" s="99"/>
      <c r="EJW35" s="99"/>
      <c r="EJX35" s="99"/>
      <c r="EJY35" s="99"/>
      <c r="EJZ35" s="99"/>
      <c r="EKA35" s="99"/>
      <c r="EKB35" s="99"/>
      <c r="EKC35" s="99"/>
      <c r="EKD35" s="99"/>
      <c r="EKE35" s="99"/>
      <c r="EKF35" s="99"/>
      <c r="EKG35" s="99"/>
      <c r="EKH35" s="99"/>
      <c r="EKI35" s="99"/>
      <c r="EKJ35" s="99"/>
      <c r="EKK35" s="99"/>
      <c r="EKL35" s="99"/>
      <c r="EKM35" s="99"/>
      <c r="EKN35" s="99"/>
      <c r="EKO35" s="99"/>
      <c r="EKP35" s="99"/>
      <c r="EKQ35" s="99"/>
      <c r="EKR35" s="99"/>
      <c r="EKS35" s="99"/>
      <c r="EKT35" s="99"/>
      <c r="EKU35" s="99"/>
      <c r="EKV35" s="99"/>
      <c r="EKW35" s="99"/>
      <c r="EKX35" s="99"/>
      <c r="EKY35" s="99"/>
      <c r="EKZ35" s="99"/>
      <c r="ELA35" s="99"/>
      <c r="ELB35" s="99"/>
      <c r="ELC35" s="99"/>
      <c r="ELD35" s="99"/>
      <c r="ELE35" s="99"/>
      <c r="ELF35" s="99"/>
      <c r="ELG35" s="99"/>
      <c r="ELH35" s="99"/>
      <c r="ELI35" s="99"/>
      <c r="ELJ35" s="99"/>
      <c r="ELK35" s="99"/>
      <c r="ELL35" s="99"/>
      <c r="ELM35" s="99"/>
      <c r="ELN35" s="99"/>
      <c r="ELO35" s="99"/>
      <c r="ELP35" s="99"/>
      <c r="ELQ35" s="99"/>
      <c r="ELR35" s="99"/>
      <c r="ELS35" s="99"/>
      <c r="ELT35" s="99"/>
      <c r="ELU35" s="99"/>
      <c r="ELV35" s="99"/>
      <c r="ELW35" s="99"/>
      <c r="ELX35" s="99"/>
      <c r="ELY35" s="99"/>
      <c r="ELZ35" s="99"/>
      <c r="EMA35" s="99"/>
      <c r="EMB35" s="99"/>
      <c r="EMC35" s="99"/>
      <c r="EMD35" s="99"/>
      <c r="EME35" s="99"/>
      <c r="EMF35" s="99"/>
      <c r="EMG35" s="99"/>
      <c r="EMH35" s="99"/>
      <c r="EMI35" s="99"/>
      <c r="EMJ35" s="99"/>
      <c r="EMK35" s="99"/>
      <c r="EML35" s="99"/>
      <c r="EMM35" s="99"/>
      <c r="EMN35" s="99"/>
      <c r="EMO35" s="99"/>
      <c r="EMP35" s="99"/>
      <c r="EMQ35" s="99"/>
      <c r="EMR35" s="99"/>
      <c r="EMS35" s="99"/>
      <c r="EMT35" s="99"/>
      <c r="EMU35" s="99"/>
      <c r="EMV35" s="99"/>
      <c r="EMW35" s="99"/>
      <c r="EMX35" s="99"/>
      <c r="EMY35" s="99"/>
      <c r="EMZ35" s="99"/>
      <c r="ENA35" s="99"/>
      <c r="ENB35" s="99"/>
      <c r="ENC35" s="99"/>
      <c r="END35" s="99"/>
      <c r="ENE35" s="99"/>
      <c r="ENF35" s="99"/>
      <c r="ENG35" s="99"/>
      <c r="ENH35" s="99"/>
      <c r="ENI35" s="99"/>
      <c r="ENJ35" s="99"/>
      <c r="ENK35" s="99"/>
      <c r="ENL35" s="99"/>
      <c r="ENM35" s="99"/>
      <c r="ENN35" s="99"/>
      <c r="ENO35" s="99"/>
      <c r="ENP35" s="99"/>
      <c r="ENQ35" s="99"/>
      <c r="ENR35" s="99"/>
      <c r="ENS35" s="99"/>
      <c r="ENT35" s="99"/>
      <c r="ENU35" s="99"/>
      <c r="ENV35" s="99"/>
      <c r="ENW35" s="99"/>
      <c r="ENX35" s="99"/>
      <c r="ENY35" s="99"/>
      <c r="ENZ35" s="99"/>
      <c r="EOA35" s="99"/>
      <c r="EOB35" s="99"/>
      <c r="EOC35" s="99"/>
      <c r="EOD35" s="99"/>
      <c r="EOE35" s="99"/>
      <c r="EOF35" s="99"/>
      <c r="EOG35" s="99"/>
      <c r="EOH35" s="99"/>
      <c r="EOI35" s="99"/>
      <c r="EOJ35" s="99"/>
      <c r="EOK35" s="99"/>
      <c r="EOL35" s="99"/>
      <c r="EOM35" s="99"/>
      <c r="EON35" s="99"/>
      <c r="EOO35" s="99"/>
      <c r="EOP35" s="99"/>
      <c r="EOQ35" s="99"/>
      <c r="EOR35" s="99"/>
      <c r="EOS35" s="99"/>
      <c r="EOT35" s="99"/>
      <c r="EOU35" s="99"/>
      <c r="EOV35" s="99"/>
      <c r="EOW35" s="99"/>
      <c r="EOX35" s="99"/>
      <c r="EOY35" s="99"/>
      <c r="EOZ35" s="99"/>
      <c r="EPA35" s="99"/>
      <c r="EPB35" s="99"/>
      <c r="EPC35" s="99"/>
      <c r="EPD35" s="99"/>
      <c r="EPE35" s="99"/>
      <c r="EPF35" s="99"/>
      <c r="EPG35" s="99"/>
      <c r="EPH35" s="99"/>
      <c r="EPI35" s="99"/>
      <c r="EPJ35" s="99"/>
      <c r="EPK35" s="99"/>
      <c r="EPL35" s="99"/>
      <c r="EPM35" s="99"/>
      <c r="EPN35" s="99"/>
      <c r="EPO35" s="99"/>
      <c r="EPP35" s="99"/>
      <c r="EPQ35" s="99"/>
      <c r="EPR35" s="99"/>
      <c r="EPS35" s="99"/>
      <c r="EPT35" s="99"/>
      <c r="EPU35" s="99"/>
      <c r="EPV35" s="99"/>
      <c r="EPW35" s="99"/>
      <c r="EPX35" s="99"/>
      <c r="EPY35" s="99"/>
      <c r="EPZ35" s="99"/>
      <c r="EQA35" s="99"/>
      <c r="EQB35" s="99"/>
      <c r="EQC35" s="99"/>
      <c r="EQD35" s="99"/>
      <c r="EQE35" s="99"/>
      <c r="EQF35" s="99"/>
      <c r="EQG35" s="99"/>
      <c r="EQH35" s="99"/>
      <c r="EQI35" s="99"/>
      <c r="EQJ35" s="99"/>
      <c r="EQK35" s="99"/>
      <c r="EQL35" s="99"/>
      <c r="EQM35" s="99"/>
      <c r="EQN35" s="99"/>
      <c r="EQO35" s="99"/>
      <c r="EQP35" s="99"/>
      <c r="EQQ35" s="99"/>
      <c r="EQR35" s="99"/>
      <c r="EQS35" s="99"/>
      <c r="EQT35" s="99"/>
      <c r="EQU35" s="99"/>
      <c r="EQV35" s="99"/>
      <c r="EQW35" s="99"/>
      <c r="EQX35" s="99"/>
      <c r="EQY35" s="99"/>
      <c r="EQZ35" s="99"/>
      <c r="ERA35" s="99"/>
      <c r="ERB35" s="99"/>
      <c r="ERC35" s="99"/>
      <c r="ERD35" s="99"/>
      <c r="ERE35" s="99"/>
      <c r="ERF35" s="99"/>
      <c r="ERG35" s="99"/>
      <c r="ERH35" s="99"/>
      <c r="ERI35" s="99"/>
      <c r="ERJ35" s="99"/>
      <c r="ERK35" s="99"/>
      <c r="ERL35" s="99"/>
      <c r="ERM35" s="99"/>
      <c r="ERN35" s="99"/>
      <c r="ERO35" s="99"/>
      <c r="ERP35" s="99"/>
      <c r="ERQ35" s="99"/>
      <c r="ERR35" s="99"/>
      <c r="ERS35" s="99"/>
      <c r="ERT35" s="99"/>
      <c r="ERU35" s="99"/>
      <c r="ERV35" s="99"/>
      <c r="ERW35" s="99"/>
      <c r="ERX35" s="99"/>
      <c r="ERY35" s="99"/>
      <c r="ERZ35" s="99"/>
      <c r="ESA35" s="99"/>
      <c r="ESB35" s="99"/>
      <c r="ESC35" s="99"/>
      <c r="ESD35" s="99"/>
      <c r="ESE35" s="99"/>
      <c r="ESF35" s="99"/>
      <c r="ESG35" s="99"/>
      <c r="ESH35" s="99"/>
      <c r="ESI35" s="99"/>
      <c r="ESJ35" s="99"/>
      <c r="ESK35" s="99"/>
      <c r="ESL35" s="99"/>
      <c r="ESM35" s="99"/>
      <c r="ESN35" s="99"/>
      <c r="ESO35" s="99"/>
      <c r="ESP35" s="99"/>
      <c r="ESQ35" s="99"/>
      <c r="ESR35" s="99"/>
      <c r="ESS35" s="99"/>
      <c r="EST35" s="99"/>
      <c r="ESU35" s="99"/>
      <c r="ESV35" s="99"/>
      <c r="ESW35" s="99"/>
      <c r="ESX35" s="99"/>
      <c r="ESY35" s="99"/>
      <c r="ESZ35" s="99"/>
      <c r="ETA35" s="99"/>
      <c r="ETB35" s="99"/>
      <c r="ETC35" s="99"/>
      <c r="ETD35" s="99"/>
      <c r="ETE35" s="99"/>
      <c r="ETF35" s="99"/>
      <c r="ETG35" s="99"/>
      <c r="ETH35" s="99"/>
      <c r="ETI35" s="99"/>
      <c r="ETJ35" s="99"/>
      <c r="ETK35" s="99"/>
      <c r="ETL35" s="99"/>
      <c r="ETM35" s="99"/>
      <c r="ETN35" s="99"/>
      <c r="ETO35" s="99"/>
      <c r="ETP35" s="99"/>
      <c r="ETQ35" s="99"/>
      <c r="ETR35" s="99"/>
      <c r="ETS35" s="99"/>
      <c r="ETT35" s="99"/>
      <c r="ETU35" s="99"/>
      <c r="ETV35" s="99"/>
      <c r="ETW35" s="99"/>
      <c r="ETX35" s="99"/>
      <c r="ETY35" s="99"/>
      <c r="ETZ35" s="99"/>
      <c r="EUA35" s="99"/>
      <c r="EUB35" s="99"/>
      <c r="EUC35" s="99"/>
      <c r="EUD35" s="99"/>
      <c r="EUE35" s="99"/>
      <c r="EUF35" s="99"/>
      <c r="EUG35" s="99"/>
      <c r="EUH35" s="99"/>
      <c r="EUI35" s="99"/>
      <c r="EUJ35" s="99"/>
      <c r="EUK35" s="99"/>
      <c r="EUL35" s="99"/>
      <c r="EUM35" s="99"/>
      <c r="EUN35" s="99"/>
      <c r="EUO35" s="99"/>
      <c r="EUP35" s="99"/>
      <c r="EUQ35" s="99"/>
      <c r="EUR35" s="99"/>
      <c r="EUS35" s="99"/>
      <c r="EUT35" s="99"/>
      <c r="EUU35" s="99"/>
      <c r="EUV35" s="99"/>
      <c r="EUW35" s="99"/>
      <c r="EUX35" s="99"/>
      <c r="EUY35" s="99"/>
      <c r="EUZ35" s="99"/>
      <c r="EVA35" s="99"/>
      <c r="EVB35" s="99"/>
      <c r="EVC35" s="99"/>
      <c r="EVD35" s="99"/>
      <c r="EVE35" s="99"/>
      <c r="EVF35" s="99"/>
      <c r="EVG35" s="99"/>
      <c r="EVH35" s="99"/>
      <c r="EVI35" s="99"/>
      <c r="EVJ35" s="99"/>
      <c r="EVK35" s="99"/>
      <c r="EVL35" s="99"/>
      <c r="EVM35" s="99"/>
      <c r="EVN35" s="99"/>
      <c r="EVO35" s="99"/>
      <c r="EVP35" s="99"/>
      <c r="EVQ35" s="99"/>
      <c r="EVR35" s="99"/>
      <c r="EVS35" s="99"/>
      <c r="EVT35" s="99"/>
      <c r="EVU35" s="99"/>
      <c r="EVV35" s="99"/>
      <c r="EVW35" s="99"/>
      <c r="EVX35" s="99"/>
      <c r="EVY35" s="99"/>
      <c r="EVZ35" s="99"/>
      <c r="EWA35" s="99"/>
      <c r="EWB35" s="99"/>
      <c r="EWC35" s="99"/>
      <c r="EWD35" s="99"/>
      <c r="EWE35" s="99"/>
      <c r="EWF35" s="99"/>
      <c r="EWG35" s="99"/>
      <c r="EWH35" s="99"/>
      <c r="EWI35" s="99"/>
      <c r="EWJ35" s="99"/>
      <c r="EWK35" s="99"/>
      <c r="EWL35" s="99"/>
      <c r="EWM35" s="99"/>
      <c r="EWN35" s="99"/>
      <c r="EWO35" s="99"/>
      <c r="EWP35" s="99"/>
      <c r="EWQ35" s="99"/>
      <c r="EWR35" s="99"/>
      <c r="EWS35" s="99"/>
      <c r="EWT35" s="99"/>
      <c r="EWU35" s="99"/>
      <c r="EWV35" s="99"/>
      <c r="EWW35" s="99"/>
      <c r="EWX35" s="99"/>
      <c r="EWY35" s="99"/>
      <c r="EWZ35" s="99"/>
      <c r="EXA35" s="99"/>
      <c r="EXB35" s="99"/>
      <c r="EXC35" s="99"/>
      <c r="EXD35" s="99"/>
      <c r="EXE35" s="99"/>
      <c r="EXF35" s="99"/>
      <c r="EXG35" s="99"/>
      <c r="EXH35" s="99"/>
      <c r="EXI35" s="99"/>
      <c r="EXJ35" s="99"/>
      <c r="EXK35" s="99"/>
      <c r="EXL35" s="99"/>
      <c r="EXM35" s="99"/>
      <c r="EXN35" s="99"/>
      <c r="EXO35" s="99"/>
      <c r="EXP35" s="99"/>
      <c r="EXQ35" s="99"/>
      <c r="EXR35" s="99"/>
      <c r="EXS35" s="99"/>
      <c r="EXT35" s="99"/>
      <c r="EXU35" s="99"/>
      <c r="EXV35" s="99"/>
      <c r="EXW35" s="99"/>
      <c r="EXX35" s="99"/>
      <c r="EXY35" s="99"/>
      <c r="EXZ35" s="99"/>
      <c r="EYA35" s="99"/>
      <c r="EYB35" s="99"/>
      <c r="EYC35" s="99"/>
      <c r="EYD35" s="99"/>
      <c r="EYE35" s="99"/>
      <c r="EYF35" s="99"/>
      <c r="EYG35" s="99"/>
      <c r="EYH35" s="99"/>
      <c r="EYI35" s="99"/>
      <c r="EYJ35" s="99"/>
      <c r="EYK35" s="99"/>
      <c r="EYL35" s="99"/>
      <c r="EYM35" s="99"/>
      <c r="EYN35" s="99"/>
      <c r="EYO35" s="99"/>
      <c r="EYP35" s="99"/>
      <c r="EYQ35" s="99"/>
      <c r="EYR35" s="99"/>
      <c r="EYS35" s="99"/>
      <c r="EYT35" s="99"/>
      <c r="EYU35" s="99"/>
      <c r="EYV35" s="99"/>
      <c r="EYW35" s="99"/>
      <c r="EYX35" s="99"/>
      <c r="EYY35" s="99"/>
      <c r="EYZ35" s="99"/>
      <c r="EZA35" s="99"/>
      <c r="EZB35" s="99"/>
      <c r="EZC35" s="99"/>
      <c r="EZD35" s="99"/>
      <c r="EZE35" s="99"/>
      <c r="EZF35" s="99"/>
      <c r="EZG35" s="99"/>
      <c r="EZH35" s="99"/>
      <c r="EZI35" s="99"/>
      <c r="EZJ35" s="99"/>
      <c r="EZK35" s="99"/>
      <c r="EZL35" s="99"/>
      <c r="EZM35" s="99"/>
      <c r="EZN35" s="99"/>
      <c r="EZO35" s="99"/>
      <c r="EZP35" s="99"/>
      <c r="EZQ35" s="99"/>
      <c r="EZR35" s="99"/>
      <c r="EZS35" s="99"/>
      <c r="EZT35" s="99"/>
      <c r="EZU35" s="99"/>
      <c r="EZV35" s="99"/>
      <c r="EZW35" s="99"/>
      <c r="EZX35" s="99"/>
      <c r="EZY35" s="99"/>
      <c r="EZZ35" s="99"/>
      <c r="FAA35" s="99"/>
      <c r="FAB35" s="99"/>
      <c r="FAC35" s="99"/>
      <c r="FAD35" s="99"/>
      <c r="FAE35" s="99"/>
      <c r="FAF35" s="99"/>
      <c r="FAG35" s="99"/>
      <c r="FAH35" s="99"/>
      <c r="FAI35" s="99"/>
      <c r="FAJ35" s="99"/>
      <c r="FAK35" s="99"/>
      <c r="FAL35" s="99"/>
      <c r="FAM35" s="99"/>
      <c r="FAN35" s="99"/>
      <c r="FAO35" s="99"/>
      <c r="FAP35" s="99"/>
      <c r="FAQ35" s="99"/>
      <c r="FAR35" s="99"/>
      <c r="FAS35" s="99"/>
      <c r="FAT35" s="99"/>
      <c r="FAU35" s="99"/>
      <c r="FAV35" s="99"/>
      <c r="FAW35" s="99"/>
      <c r="FAX35" s="99"/>
      <c r="FAY35" s="99"/>
      <c r="FAZ35" s="99"/>
      <c r="FBA35" s="99"/>
      <c r="FBB35" s="99"/>
      <c r="FBC35" s="99"/>
      <c r="FBD35" s="99"/>
      <c r="FBE35" s="99"/>
      <c r="FBF35" s="99"/>
      <c r="FBG35" s="99"/>
      <c r="FBH35" s="99"/>
      <c r="FBI35" s="99"/>
      <c r="FBJ35" s="99"/>
      <c r="FBK35" s="99"/>
      <c r="FBL35" s="99"/>
      <c r="FBM35" s="99"/>
      <c r="FBN35" s="99"/>
      <c r="FBO35" s="99"/>
      <c r="FBP35" s="99"/>
      <c r="FBQ35" s="99"/>
      <c r="FBR35" s="99"/>
      <c r="FBS35" s="99"/>
      <c r="FBT35" s="99"/>
      <c r="FBU35" s="99"/>
      <c r="FBV35" s="99"/>
      <c r="FBW35" s="99"/>
      <c r="FBX35" s="99"/>
      <c r="FBY35" s="99"/>
      <c r="FBZ35" s="99"/>
      <c r="FCA35" s="99"/>
      <c r="FCB35" s="99"/>
      <c r="FCC35" s="99"/>
      <c r="FCD35" s="99"/>
      <c r="FCE35" s="99"/>
      <c r="FCF35" s="99"/>
      <c r="FCG35" s="99"/>
      <c r="FCH35" s="99"/>
      <c r="FCI35" s="99"/>
      <c r="FCJ35" s="99"/>
      <c r="FCK35" s="99"/>
      <c r="FCL35" s="99"/>
      <c r="FCM35" s="99"/>
      <c r="FCN35" s="99"/>
      <c r="FCO35" s="99"/>
      <c r="FCP35" s="99"/>
      <c r="FCQ35" s="99"/>
      <c r="FCR35" s="99"/>
      <c r="FCS35" s="99"/>
      <c r="FCT35" s="99"/>
      <c r="FCU35" s="99"/>
      <c r="FCV35" s="99"/>
      <c r="FCW35" s="99"/>
      <c r="FCX35" s="99"/>
      <c r="FCY35" s="99"/>
      <c r="FCZ35" s="99"/>
      <c r="FDA35" s="99"/>
      <c r="FDB35" s="99"/>
      <c r="FDC35" s="99"/>
      <c r="FDD35" s="99"/>
      <c r="FDE35" s="99"/>
      <c r="FDF35" s="99"/>
      <c r="FDG35" s="99"/>
      <c r="FDH35" s="99"/>
      <c r="FDI35" s="99"/>
      <c r="FDJ35" s="99"/>
      <c r="FDK35" s="99"/>
      <c r="FDL35" s="99"/>
      <c r="FDM35" s="99"/>
      <c r="FDN35" s="99"/>
      <c r="FDO35" s="99"/>
      <c r="FDP35" s="99"/>
      <c r="FDQ35" s="99"/>
      <c r="FDR35" s="99"/>
      <c r="FDS35" s="99"/>
      <c r="FDT35" s="99"/>
      <c r="FDU35" s="99"/>
      <c r="FDV35" s="99"/>
      <c r="FDW35" s="99"/>
      <c r="FDX35" s="99"/>
      <c r="FDY35" s="99"/>
      <c r="FDZ35" s="99"/>
      <c r="FEA35" s="99"/>
      <c r="FEB35" s="99"/>
      <c r="FEC35" s="99"/>
      <c r="FED35" s="99"/>
      <c r="FEE35" s="99"/>
      <c r="FEF35" s="99"/>
      <c r="FEG35" s="99"/>
      <c r="FEH35" s="99"/>
      <c r="FEI35" s="99"/>
      <c r="FEJ35" s="99"/>
      <c r="FEK35" s="99"/>
      <c r="FEL35" s="99"/>
      <c r="FEM35" s="99"/>
      <c r="FEN35" s="99"/>
      <c r="FEO35" s="99"/>
      <c r="FEP35" s="99"/>
      <c r="FEQ35" s="99"/>
      <c r="FER35" s="99"/>
      <c r="FES35" s="99"/>
      <c r="FET35" s="99"/>
      <c r="FEU35" s="99"/>
      <c r="FEV35" s="99"/>
      <c r="FEW35" s="99"/>
      <c r="FEX35" s="99"/>
      <c r="FEY35" s="99"/>
      <c r="FEZ35" s="99"/>
      <c r="FFA35" s="99"/>
      <c r="FFB35" s="99"/>
      <c r="FFC35" s="99"/>
      <c r="FFD35" s="99"/>
      <c r="FFE35" s="99"/>
      <c r="FFF35" s="99"/>
      <c r="FFG35" s="99"/>
      <c r="FFH35" s="99"/>
      <c r="FFI35" s="99"/>
      <c r="FFJ35" s="99"/>
      <c r="FFK35" s="99"/>
      <c r="FFL35" s="99"/>
      <c r="FFM35" s="99"/>
      <c r="FFN35" s="99"/>
      <c r="FFO35" s="99"/>
      <c r="FFP35" s="99"/>
      <c r="FFQ35" s="99"/>
      <c r="FFR35" s="99"/>
      <c r="FFS35" s="99"/>
      <c r="FFT35" s="99"/>
      <c r="FFU35" s="99"/>
      <c r="FFV35" s="99"/>
      <c r="FFW35" s="99"/>
      <c r="FFX35" s="99"/>
      <c r="FFY35" s="99"/>
      <c r="FFZ35" s="99"/>
      <c r="FGA35" s="99"/>
      <c r="FGB35" s="99"/>
      <c r="FGC35" s="99"/>
      <c r="FGD35" s="99"/>
      <c r="FGE35" s="99"/>
      <c r="FGF35" s="99"/>
      <c r="FGG35" s="99"/>
      <c r="FGH35" s="99"/>
      <c r="FGI35" s="99"/>
      <c r="FGJ35" s="99"/>
      <c r="FGK35" s="99"/>
      <c r="FGL35" s="99"/>
      <c r="FGM35" s="99"/>
      <c r="FGN35" s="99"/>
      <c r="FGO35" s="99"/>
      <c r="FGP35" s="99"/>
      <c r="FGQ35" s="99"/>
      <c r="FGR35" s="99"/>
      <c r="FGS35" s="99"/>
      <c r="FGT35" s="99"/>
      <c r="FGU35" s="99"/>
      <c r="FGV35" s="99"/>
      <c r="FGW35" s="99"/>
      <c r="FGX35" s="99"/>
      <c r="FGY35" s="99"/>
      <c r="FGZ35" s="99"/>
      <c r="FHA35" s="99"/>
      <c r="FHB35" s="99"/>
      <c r="FHC35" s="99"/>
      <c r="FHD35" s="99"/>
      <c r="FHE35" s="99"/>
      <c r="FHF35" s="99"/>
      <c r="FHG35" s="99"/>
      <c r="FHH35" s="99"/>
      <c r="FHI35" s="99"/>
      <c r="FHJ35" s="99"/>
      <c r="FHK35" s="99"/>
      <c r="FHL35" s="99"/>
      <c r="FHM35" s="99"/>
      <c r="FHN35" s="99"/>
      <c r="FHO35" s="99"/>
      <c r="FHP35" s="99"/>
      <c r="FHQ35" s="99"/>
      <c r="FHR35" s="99"/>
      <c r="FHS35" s="99"/>
      <c r="FHT35" s="99"/>
      <c r="FHU35" s="99"/>
      <c r="FHV35" s="99"/>
      <c r="FHW35" s="99"/>
      <c r="FHX35" s="99"/>
      <c r="FHY35" s="99"/>
      <c r="FHZ35" s="99"/>
      <c r="FIA35" s="99"/>
      <c r="FIB35" s="99"/>
      <c r="FIC35" s="99"/>
      <c r="FID35" s="99"/>
      <c r="FIE35" s="99"/>
      <c r="FIF35" s="99"/>
      <c r="FIG35" s="99"/>
      <c r="FIH35" s="99"/>
      <c r="FII35" s="99"/>
      <c r="FIJ35" s="99"/>
      <c r="FIK35" s="99"/>
      <c r="FIL35" s="99"/>
      <c r="FIM35" s="99"/>
      <c r="FIN35" s="99"/>
      <c r="FIO35" s="99"/>
      <c r="FIP35" s="99"/>
      <c r="FIQ35" s="99"/>
      <c r="FIR35" s="99"/>
      <c r="FIS35" s="99"/>
      <c r="FIT35" s="99"/>
      <c r="FIU35" s="99"/>
      <c r="FIV35" s="99"/>
      <c r="FIW35" s="99"/>
      <c r="FIX35" s="99"/>
      <c r="FIY35" s="99"/>
      <c r="FIZ35" s="99"/>
      <c r="FJA35" s="99"/>
      <c r="FJB35" s="99"/>
      <c r="FJC35" s="99"/>
      <c r="FJD35" s="99"/>
      <c r="FJE35" s="99"/>
      <c r="FJF35" s="99"/>
      <c r="FJG35" s="99"/>
      <c r="FJH35" s="99"/>
      <c r="FJI35" s="99"/>
      <c r="FJJ35" s="99"/>
      <c r="FJK35" s="99"/>
      <c r="FJL35" s="99"/>
      <c r="FJM35" s="99"/>
      <c r="FJN35" s="99"/>
      <c r="FJO35" s="99"/>
      <c r="FJP35" s="99"/>
      <c r="FJQ35" s="99"/>
      <c r="FJR35" s="99"/>
      <c r="FJS35" s="99"/>
      <c r="FJT35" s="99"/>
      <c r="FJU35" s="99"/>
      <c r="FJV35" s="99"/>
      <c r="FJW35" s="99"/>
      <c r="FJX35" s="99"/>
      <c r="FJY35" s="99"/>
      <c r="FJZ35" s="99"/>
      <c r="FKA35" s="99"/>
      <c r="FKB35" s="99"/>
      <c r="FKC35" s="99"/>
      <c r="FKD35" s="99"/>
      <c r="FKE35" s="99"/>
      <c r="FKF35" s="99"/>
      <c r="FKG35" s="99"/>
      <c r="FKH35" s="99"/>
      <c r="FKI35" s="99"/>
      <c r="FKJ35" s="99"/>
      <c r="FKK35" s="99"/>
      <c r="FKL35" s="99"/>
      <c r="FKM35" s="99"/>
      <c r="FKN35" s="99"/>
      <c r="FKO35" s="99"/>
      <c r="FKP35" s="99"/>
      <c r="FKQ35" s="99"/>
      <c r="FKR35" s="99"/>
      <c r="FKS35" s="99"/>
      <c r="FKT35" s="99"/>
      <c r="FKU35" s="99"/>
      <c r="FKV35" s="99"/>
      <c r="FKW35" s="99"/>
      <c r="FKX35" s="99"/>
      <c r="FKY35" s="99"/>
      <c r="FKZ35" s="99"/>
      <c r="FLA35" s="99"/>
      <c r="FLB35" s="99"/>
      <c r="FLC35" s="99"/>
      <c r="FLD35" s="99"/>
      <c r="FLE35" s="99"/>
      <c r="FLF35" s="99"/>
      <c r="FLG35" s="99"/>
      <c r="FLH35" s="99"/>
      <c r="FLI35" s="99"/>
      <c r="FLJ35" s="99"/>
      <c r="FLK35" s="99"/>
      <c r="FLL35" s="99"/>
      <c r="FLM35" s="99"/>
      <c r="FLN35" s="99"/>
      <c r="FLO35" s="99"/>
      <c r="FLP35" s="99"/>
      <c r="FLQ35" s="99"/>
      <c r="FLR35" s="99"/>
      <c r="FLS35" s="99"/>
      <c r="FLT35" s="99"/>
      <c r="FLU35" s="99"/>
      <c r="FLV35" s="99"/>
      <c r="FLW35" s="99"/>
      <c r="FLX35" s="99"/>
      <c r="FLY35" s="99"/>
      <c r="FLZ35" s="99"/>
      <c r="FMA35" s="99"/>
      <c r="FMB35" s="99"/>
      <c r="FMC35" s="99"/>
      <c r="FMD35" s="99"/>
      <c r="FME35" s="99"/>
      <c r="FMF35" s="99"/>
      <c r="FMG35" s="99"/>
      <c r="FMH35" s="99"/>
      <c r="FMI35" s="99"/>
      <c r="FMJ35" s="99"/>
      <c r="FMK35" s="99"/>
      <c r="FML35" s="99"/>
      <c r="FMM35" s="99"/>
      <c r="FMN35" s="99"/>
      <c r="FMO35" s="99"/>
      <c r="FMP35" s="99"/>
      <c r="FMQ35" s="99"/>
      <c r="FMR35" s="99"/>
      <c r="FMS35" s="99"/>
      <c r="FMT35" s="99"/>
      <c r="FMU35" s="99"/>
      <c r="FMV35" s="99"/>
      <c r="FMW35" s="99"/>
      <c r="FMX35" s="99"/>
      <c r="FMY35" s="99"/>
      <c r="FMZ35" s="99"/>
      <c r="FNA35" s="99"/>
      <c r="FNB35" s="99"/>
      <c r="FNC35" s="99"/>
      <c r="FND35" s="99"/>
      <c r="FNE35" s="99"/>
      <c r="FNF35" s="99"/>
      <c r="FNG35" s="99"/>
      <c r="FNH35" s="99"/>
      <c r="FNI35" s="99"/>
      <c r="FNJ35" s="99"/>
      <c r="FNK35" s="99"/>
      <c r="FNL35" s="99"/>
      <c r="FNM35" s="99"/>
      <c r="FNN35" s="99"/>
      <c r="FNO35" s="99"/>
      <c r="FNP35" s="99"/>
      <c r="FNQ35" s="99"/>
      <c r="FNR35" s="99"/>
      <c r="FNS35" s="99"/>
      <c r="FNT35" s="99"/>
      <c r="FNU35" s="99"/>
      <c r="FNV35" s="99"/>
      <c r="FNW35" s="99"/>
      <c r="FNX35" s="99"/>
      <c r="FNY35" s="99"/>
      <c r="FNZ35" s="99"/>
      <c r="FOA35" s="99"/>
      <c r="FOB35" s="99"/>
      <c r="FOC35" s="99"/>
      <c r="FOD35" s="99"/>
      <c r="FOE35" s="99"/>
      <c r="FOF35" s="99"/>
      <c r="FOG35" s="99"/>
      <c r="FOH35" s="99"/>
      <c r="FOI35" s="99"/>
      <c r="FOJ35" s="99"/>
      <c r="FOK35" s="99"/>
      <c r="FOL35" s="99"/>
      <c r="FOM35" s="99"/>
      <c r="FON35" s="99"/>
      <c r="FOO35" s="99"/>
      <c r="FOP35" s="99"/>
      <c r="FOQ35" s="99"/>
      <c r="FOR35" s="99"/>
      <c r="FOS35" s="99"/>
      <c r="FOT35" s="99"/>
      <c r="FOU35" s="99"/>
      <c r="FOV35" s="99"/>
      <c r="FOW35" s="99"/>
      <c r="FOX35" s="99"/>
      <c r="FOY35" s="99"/>
      <c r="FOZ35" s="99"/>
      <c r="FPA35" s="99"/>
      <c r="FPB35" s="99"/>
      <c r="FPC35" s="99"/>
      <c r="FPD35" s="99"/>
      <c r="FPE35" s="99"/>
      <c r="FPF35" s="99"/>
      <c r="FPG35" s="99"/>
      <c r="FPH35" s="99"/>
      <c r="FPI35" s="99"/>
      <c r="FPJ35" s="99"/>
      <c r="FPK35" s="99"/>
      <c r="FPL35" s="99"/>
      <c r="FPM35" s="99"/>
      <c r="FPN35" s="99"/>
      <c r="FPO35" s="99"/>
      <c r="FPP35" s="99"/>
      <c r="FPQ35" s="99"/>
      <c r="FPR35" s="99"/>
      <c r="FPS35" s="99"/>
      <c r="FPT35" s="99"/>
      <c r="FPU35" s="99"/>
      <c r="FPV35" s="99"/>
      <c r="FPW35" s="99"/>
      <c r="FPX35" s="99"/>
      <c r="FPY35" s="99"/>
      <c r="FPZ35" s="99"/>
      <c r="FQA35" s="99"/>
      <c r="FQB35" s="99"/>
      <c r="FQC35" s="99"/>
      <c r="FQD35" s="99"/>
      <c r="FQE35" s="99"/>
      <c r="FQF35" s="99"/>
      <c r="FQG35" s="99"/>
      <c r="FQH35" s="99"/>
      <c r="FQI35" s="99"/>
      <c r="FQJ35" s="99"/>
      <c r="FQK35" s="99"/>
      <c r="FQL35" s="99"/>
      <c r="FQM35" s="99"/>
      <c r="FQN35" s="99"/>
      <c r="FQO35" s="99"/>
      <c r="FQP35" s="99"/>
      <c r="FQQ35" s="99"/>
      <c r="FQR35" s="99"/>
      <c r="FQS35" s="99"/>
      <c r="FQT35" s="99"/>
      <c r="FQU35" s="99"/>
      <c r="FQV35" s="99"/>
      <c r="FQW35" s="99"/>
      <c r="FQX35" s="99"/>
      <c r="FQY35" s="99"/>
      <c r="FQZ35" s="99"/>
      <c r="FRA35" s="99"/>
      <c r="FRB35" s="99"/>
      <c r="FRC35" s="99"/>
      <c r="FRD35" s="99"/>
      <c r="FRE35" s="99"/>
      <c r="FRF35" s="99"/>
      <c r="FRG35" s="99"/>
      <c r="FRH35" s="99"/>
      <c r="FRI35" s="99"/>
      <c r="FRJ35" s="99"/>
      <c r="FRK35" s="99"/>
      <c r="FRL35" s="99"/>
      <c r="FRM35" s="99"/>
      <c r="FRN35" s="99"/>
      <c r="FRO35" s="99"/>
      <c r="FRP35" s="99"/>
      <c r="FRQ35" s="99"/>
      <c r="FRR35" s="99"/>
      <c r="FRS35" s="99"/>
      <c r="FRT35" s="99"/>
      <c r="FRU35" s="99"/>
      <c r="FRV35" s="99"/>
      <c r="FRW35" s="99"/>
      <c r="FRX35" s="99"/>
      <c r="FRY35" s="99"/>
      <c r="FRZ35" s="99"/>
      <c r="FSA35" s="99"/>
      <c r="FSB35" s="99"/>
      <c r="FSC35" s="99"/>
      <c r="FSD35" s="99"/>
      <c r="FSE35" s="99"/>
      <c r="FSF35" s="99"/>
      <c r="FSG35" s="99"/>
      <c r="FSH35" s="99"/>
      <c r="FSI35" s="99"/>
      <c r="FSJ35" s="99"/>
      <c r="FSK35" s="99"/>
      <c r="FSL35" s="99"/>
      <c r="FSM35" s="99"/>
      <c r="FSN35" s="99"/>
      <c r="FSO35" s="99"/>
      <c r="FSP35" s="99"/>
      <c r="FSQ35" s="99"/>
      <c r="FSR35" s="99"/>
      <c r="FSS35" s="99"/>
      <c r="FST35" s="99"/>
      <c r="FSU35" s="99"/>
      <c r="FSV35" s="99"/>
      <c r="FSW35" s="99"/>
      <c r="FSX35" s="99"/>
      <c r="FSY35" s="99"/>
      <c r="FSZ35" s="99"/>
      <c r="FTA35" s="99"/>
      <c r="FTB35" s="99"/>
      <c r="FTC35" s="99"/>
      <c r="FTD35" s="99"/>
      <c r="FTE35" s="99"/>
      <c r="FTF35" s="99"/>
      <c r="FTG35" s="99"/>
      <c r="FTH35" s="99"/>
      <c r="FTI35" s="99"/>
      <c r="FTJ35" s="99"/>
      <c r="FTK35" s="99"/>
      <c r="FTL35" s="99"/>
      <c r="FTM35" s="99"/>
      <c r="FTN35" s="99"/>
      <c r="FTO35" s="99"/>
      <c r="FTP35" s="99"/>
      <c r="FTQ35" s="99"/>
      <c r="FTR35" s="99"/>
      <c r="FTS35" s="99"/>
      <c r="FTT35" s="99"/>
      <c r="FTU35" s="99"/>
      <c r="FTV35" s="99"/>
      <c r="FTW35" s="99"/>
      <c r="FTX35" s="99"/>
      <c r="FTY35" s="99"/>
      <c r="FTZ35" s="99"/>
      <c r="FUA35" s="99"/>
      <c r="FUB35" s="99"/>
      <c r="FUC35" s="99"/>
      <c r="FUD35" s="99"/>
      <c r="FUE35" s="99"/>
      <c r="FUF35" s="99"/>
      <c r="FUG35" s="99"/>
      <c r="FUH35" s="99"/>
      <c r="FUI35" s="99"/>
      <c r="FUJ35" s="99"/>
      <c r="FUK35" s="99"/>
      <c r="FUL35" s="99"/>
      <c r="FUM35" s="99"/>
      <c r="FUN35" s="99"/>
      <c r="FUO35" s="99"/>
      <c r="FUP35" s="99"/>
      <c r="FUQ35" s="99"/>
      <c r="FUR35" s="99"/>
      <c r="FUS35" s="99"/>
      <c r="FUT35" s="99"/>
      <c r="FUU35" s="99"/>
      <c r="FUV35" s="99"/>
      <c r="FUW35" s="99"/>
      <c r="FUX35" s="99"/>
      <c r="FUY35" s="99"/>
      <c r="FUZ35" s="99"/>
      <c r="FVA35" s="99"/>
      <c r="FVB35" s="99"/>
      <c r="FVC35" s="99"/>
      <c r="FVD35" s="99"/>
      <c r="FVE35" s="99"/>
      <c r="FVF35" s="99"/>
      <c r="FVG35" s="99"/>
      <c r="FVH35" s="99"/>
      <c r="FVI35" s="99"/>
      <c r="FVJ35" s="99"/>
      <c r="FVK35" s="99"/>
      <c r="FVL35" s="99"/>
      <c r="FVM35" s="99"/>
      <c r="FVN35" s="99"/>
      <c r="FVO35" s="99"/>
      <c r="FVP35" s="99"/>
      <c r="FVQ35" s="99"/>
      <c r="FVR35" s="99"/>
      <c r="FVS35" s="99"/>
      <c r="FVT35" s="99"/>
      <c r="FVU35" s="99"/>
      <c r="FVV35" s="99"/>
      <c r="FVW35" s="99"/>
      <c r="FVX35" s="99"/>
      <c r="FVY35" s="99"/>
      <c r="FVZ35" s="99"/>
      <c r="FWA35" s="99"/>
      <c r="FWB35" s="99"/>
      <c r="FWC35" s="99"/>
      <c r="FWD35" s="99"/>
      <c r="FWE35" s="99"/>
      <c r="FWF35" s="99"/>
      <c r="FWG35" s="99"/>
      <c r="FWH35" s="99"/>
      <c r="FWI35" s="99"/>
      <c r="FWJ35" s="99"/>
      <c r="FWK35" s="99"/>
      <c r="FWL35" s="99"/>
      <c r="FWM35" s="99"/>
      <c r="FWN35" s="99"/>
      <c r="FWO35" s="99"/>
      <c r="FWP35" s="99"/>
      <c r="FWQ35" s="99"/>
      <c r="FWR35" s="99"/>
      <c r="FWS35" s="99"/>
      <c r="FWT35" s="99"/>
      <c r="FWU35" s="99"/>
      <c r="FWV35" s="99"/>
      <c r="FWW35" s="99"/>
      <c r="FWX35" s="99"/>
      <c r="FWY35" s="99"/>
      <c r="FWZ35" s="99"/>
      <c r="FXA35" s="99"/>
      <c r="FXB35" s="99"/>
      <c r="FXC35" s="99"/>
      <c r="FXD35" s="99"/>
      <c r="FXE35" s="99"/>
      <c r="FXF35" s="99"/>
      <c r="FXG35" s="99"/>
      <c r="FXH35" s="99"/>
      <c r="FXI35" s="99"/>
      <c r="FXJ35" s="99"/>
      <c r="FXK35" s="99"/>
      <c r="FXL35" s="99"/>
      <c r="FXM35" s="99"/>
      <c r="FXN35" s="99"/>
      <c r="FXO35" s="99"/>
      <c r="FXP35" s="99"/>
      <c r="FXQ35" s="99"/>
      <c r="FXR35" s="99"/>
      <c r="FXS35" s="99"/>
      <c r="FXT35" s="99"/>
      <c r="FXU35" s="99"/>
      <c r="FXV35" s="99"/>
      <c r="FXW35" s="99"/>
      <c r="FXX35" s="99"/>
      <c r="FXY35" s="99"/>
      <c r="FXZ35" s="99"/>
      <c r="FYA35" s="99"/>
      <c r="FYB35" s="99"/>
      <c r="FYC35" s="99"/>
      <c r="FYD35" s="99"/>
      <c r="FYE35" s="99"/>
      <c r="FYF35" s="99"/>
      <c r="FYG35" s="99"/>
      <c r="FYH35" s="99"/>
      <c r="FYI35" s="99"/>
      <c r="FYJ35" s="99"/>
      <c r="FYK35" s="99"/>
      <c r="FYL35" s="99"/>
      <c r="FYM35" s="99"/>
      <c r="FYN35" s="99"/>
      <c r="FYO35" s="99"/>
      <c r="FYP35" s="99"/>
      <c r="FYQ35" s="99"/>
      <c r="FYR35" s="99"/>
      <c r="FYS35" s="99"/>
      <c r="FYT35" s="99"/>
      <c r="FYU35" s="99"/>
      <c r="FYV35" s="99"/>
      <c r="FYW35" s="99"/>
      <c r="FYX35" s="99"/>
      <c r="FYY35" s="99"/>
      <c r="FYZ35" s="99"/>
      <c r="FZA35" s="99"/>
      <c r="FZB35" s="99"/>
      <c r="FZC35" s="99"/>
      <c r="FZD35" s="99"/>
      <c r="FZE35" s="99"/>
      <c r="FZF35" s="99"/>
      <c r="FZG35" s="99"/>
      <c r="FZH35" s="99"/>
      <c r="FZI35" s="99"/>
      <c r="FZJ35" s="99"/>
      <c r="FZK35" s="99"/>
      <c r="FZL35" s="99"/>
      <c r="FZM35" s="99"/>
      <c r="FZN35" s="99"/>
      <c r="FZO35" s="99"/>
      <c r="FZP35" s="99"/>
      <c r="FZQ35" s="99"/>
      <c r="FZR35" s="99"/>
      <c r="FZS35" s="99"/>
      <c r="FZT35" s="99"/>
      <c r="FZU35" s="99"/>
      <c r="FZV35" s="99"/>
      <c r="FZW35" s="99"/>
      <c r="FZX35" s="99"/>
      <c r="FZY35" s="99"/>
      <c r="FZZ35" s="99"/>
      <c r="GAA35" s="99"/>
      <c r="GAB35" s="99"/>
      <c r="GAC35" s="99"/>
      <c r="GAD35" s="99"/>
      <c r="GAE35" s="99"/>
      <c r="GAF35" s="99"/>
      <c r="GAG35" s="99"/>
      <c r="GAH35" s="99"/>
      <c r="GAI35" s="99"/>
      <c r="GAJ35" s="99"/>
      <c r="GAK35" s="99"/>
      <c r="GAL35" s="99"/>
      <c r="GAM35" s="99"/>
      <c r="GAN35" s="99"/>
      <c r="GAO35" s="99"/>
      <c r="GAP35" s="99"/>
      <c r="GAQ35" s="99"/>
      <c r="GAR35" s="99"/>
      <c r="GAS35" s="99"/>
      <c r="GAT35" s="99"/>
      <c r="GAU35" s="99"/>
      <c r="GAV35" s="99"/>
      <c r="GAW35" s="99"/>
      <c r="GAX35" s="99"/>
      <c r="GAY35" s="99"/>
      <c r="GAZ35" s="99"/>
      <c r="GBA35" s="99"/>
      <c r="GBB35" s="99"/>
      <c r="GBC35" s="99"/>
      <c r="GBD35" s="99"/>
      <c r="GBE35" s="99"/>
      <c r="GBF35" s="99"/>
      <c r="GBG35" s="99"/>
      <c r="GBH35" s="99"/>
      <c r="GBI35" s="99"/>
      <c r="GBJ35" s="99"/>
      <c r="GBK35" s="99"/>
      <c r="GBL35" s="99"/>
      <c r="GBM35" s="99"/>
      <c r="GBN35" s="99"/>
      <c r="GBO35" s="99"/>
      <c r="GBP35" s="99"/>
      <c r="GBQ35" s="99"/>
      <c r="GBR35" s="99"/>
      <c r="GBS35" s="99"/>
      <c r="GBT35" s="99"/>
      <c r="GBU35" s="99"/>
      <c r="GBV35" s="99"/>
      <c r="GBW35" s="99"/>
      <c r="GBX35" s="99"/>
      <c r="GBY35" s="99"/>
      <c r="GBZ35" s="99"/>
      <c r="GCA35" s="99"/>
      <c r="GCB35" s="99"/>
      <c r="GCC35" s="99"/>
      <c r="GCD35" s="99"/>
      <c r="GCE35" s="99"/>
      <c r="GCF35" s="99"/>
      <c r="GCG35" s="99"/>
      <c r="GCH35" s="99"/>
      <c r="GCI35" s="99"/>
      <c r="GCJ35" s="99"/>
      <c r="GCK35" s="99"/>
      <c r="GCL35" s="99"/>
      <c r="GCM35" s="99"/>
      <c r="GCN35" s="99"/>
      <c r="GCO35" s="99"/>
      <c r="GCP35" s="99"/>
      <c r="GCQ35" s="99"/>
      <c r="GCR35" s="99"/>
      <c r="GCS35" s="99"/>
      <c r="GCT35" s="99"/>
      <c r="GCU35" s="99"/>
      <c r="GCV35" s="99"/>
      <c r="GCW35" s="99"/>
      <c r="GCX35" s="99"/>
      <c r="GCY35" s="99"/>
      <c r="GCZ35" s="99"/>
      <c r="GDA35" s="99"/>
      <c r="GDB35" s="99"/>
      <c r="GDC35" s="99"/>
      <c r="GDD35" s="99"/>
      <c r="GDE35" s="99"/>
      <c r="GDF35" s="99"/>
      <c r="GDG35" s="99"/>
      <c r="GDH35" s="99"/>
      <c r="GDI35" s="99"/>
      <c r="GDJ35" s="99"/>
      <c r="GDK35" s="99"/>
      <c r="GDL35" s="99"/>
      <c r="GDM35" s="99"/>
      <c r="GDN35" s="99"/>
      <c r="GDO35" s="99"/>
      <c r="GDP35" s="99"/>
      <c r="GDQ35" s="99"/>
      <c r="GDR35" s="99"/>
      <c r="GDS35" s="99"/>
      <c r="GDT35" s="99"/>
      <c r="GDU35" s="99"/>
      <c r="GDV35" s="99"/>
      <c r="GDW35" s="99"/>
      <c r="GDX35" s="99"/>
      <c r="GDY35" s="99"/>
      <c r="GDZ35" s="99"/>
      <c r="GEA35" s="99"/>
      <c r="GEB35" s="99"/>
      <c r="GEC35" s="99"/>
      <c r="GED35" s="99"/>
      <c r="GEE35" s="99"/>
      <c r="GEF35" s="99"/>
      <c r="GEG35" s="99"/>
      <c r="GEH35" s="99"/>
      <c r="GEI35" s="99"/>
      <c r="GEJ35" s="99"/>
      <c r="GEK35" s="99"/>
      <c r="GEL35" s="99"/>
      <c r="GEM35" s="99"/>
      <c r="GEN35" s="99"/>
      <c r="GEO35" s="99"/>
      <c r="GEP35" s="99"/>
      <c r="GEQ35" s="99"/>
      <c r="GER35" s="99"/>
      <c r="GES35" s="99"/>
      <c r="GET35" s="99"/>
      <c r="GEU35" s="99"/>
      <c r="GEV35" s="99"/>
      <c r="GEW35" s="99"/>
      <c r="GEX35" s="99"/>
      <c r="GEY35" s="99"/>
      <c r="GEZ35" s="99"/>
      <c r="GFA35" s="99"/>
      <c r="GFB35" s="99"/>
      <c r="GFC35" s="99"/>
      <c r="GFD35" s="99"/>
      <c r="GFE35" s="99"/>
      <c r="GFF35" s="99"/>
      <c r="GFG35" s="99"/>
      <c r="GFH35" s="99"/>
      <c r="GFI35" s="99"/>
      <c r="GFJ35" s="99"/>
      <c r="GFK35" s="99"/>
      <c r="GFL35" s="99"/>
      <c r="GFM35" s="99"/>
      <c r="GFN35" s="99"/>
      <c r="GFO35" s="99"/>
      <c r="GFP35" s="99"/>
      <c r="GFQ35" s="99"/>
      <c r="GFR35" s="99"/>
      <c r="GFS35" s="99"/>
      <c r="GFT35" s="99"/>
      <c r="GFU35" s="99"/>
      <c r="GFV35" s="99"/>
      <c r="GFW35" s="99"/>
      <c r="GFX35" s="99"/>
      <c r="GFY35" s="99"/>
      <c r="GFZ35" s="99"/>
      <c r="GGA35" s="99"/>
      <c r="GGB35" s="99"/>
      <c r="GGC35" s="99"/>
      <c r="GGD35" s="99"/>
      <c r="GGE35" s="99"/>
      <c r="GGF35" s="99"/>
      <c r="GGG35" s="99"/>
      <c r="GGH35" s="99"/>
      <c r="GGI35" s="99"/>
      <c r="GGJ35" s="99"/>
      <c r="GGK35" s="99"/>
      <c r="GGL35" s="99"/>
      <c r="GGM35" s="99"/>
      <c r="GGN35" s="99"/>
      <c r="GGO35" s="99"/>
      <c r="GGP35" s="99"/>
      <c r="GGQ35" s="99"/>
      <c r="GGR35" s="99"/>
      <c r="GGS35" s="99"/>
      <c r="GGT35" s="99"/>
      <c r="GGU35" s="99"/>
      <c r="GGV35" s="99"/>
      <c r="GGW35" s="99"/>
      <c r="GGX35" s="99"/>
      <c r="GGY35" s="99"/>
      <c r="GGZ35" s="99"/>
      <c r="GHA35" s="99"/>
      <c r="GHB35" s="99"/>
      <c r="GHC35" s="99"/>
      <c r="GHD35" s="99"/>
      <c r="GHE35" s="99"/>
      <c r="GHF35" s="99"/>
      <c r="GHG35" s="99"/>
      <c r="GHH35" s="99"/>
      <c r="GHI35" s="99"/>
      <c r="GHJ35" s="99"/>
      <c r="GHK35" s="99"/>
      <c r="GHL35" s="99"/>
      <c r="GHM35" s="99"/>
      <c r="GHN35" s="99"/>
      <c r="GHO35" s="99"/>
      <c r="GHP35" s="99"/>
      <c r="GHQ35" s="99"/>
      <c r="GHR35" s="99"/>
      <c r="GHS35" s="99"/>
      <c r="GHT35" s="99"/>
      <c r="GHU35" s="99"/>
      <c r="GHV35" s="99"/>
      <c r="GHW35" s="99"/>
      <c r="GHX35" s="99"/>
      <c r="GHY35" s="99"/>
      <c r="GHZ35" s="99"/>
      <c r="GIA35" s="99"/>
      <c r="GIB35" s="99"/>
      <c r="GIC35" s="99"/>
      <c r="GID35" s="99"/>
      <c r="GIE35" s="99"/>
      <c r="GIF35" s="99"/>
      <c r="GIG35" s="99"/>
      <c r="GIH35" s="99"/>
      <c r="GII35" s="99"/>
      <c r="GIJ35" s="99"/>
      <c r="GIK35" s="99"/>
      <c r="GIL35" s="99"/>
      <c r="GIM35" s="99"/>
      <c r="GIN35" s="99"/>
      <c r="GIO35" s="99"/>
      <c r="GIP35" s="99"/>
      <c r="GIQ35" s="99"/>
      <c r="GIR35" s="99"/>
      <c r="GIS35" s="99"/>
      <c r="GIT35" s="99"/>
      <c r="GIU35" s="99"/>
      <c r="GIV35" s="99"/>
      <c r="GIW35" s="99"/>
      <c r="GIX35" s="99"/>
      <c r="GIY35" s="99"/>
      <c r="GIZ35" s="99"/>
      <c r="GJA35" s="99"/>
      <c r="GJB35" s="99"/>
      <c r="GJC35" s="99"/>
      <c r="GJD35" s="99"/>
      <c r="GJE35" s="99"/>
      <c r="GJF35" s="99"/>
      <c r="GJG35" s="99"/>
      <c r="GJH35" s="99"/>
      <c r="GJI35" s="99"/>
      <c r="GJJ35" s="99"/>
      <c r="GJK35" s="99"/>
      <c r="GJL35" s="99"/>
      <c r="GJM35" s="99"/>
      <c r="GJN35" s="99"/>
      <c r="GJO35" s="99"/>
      <c r="GJP35" s="99"/>
      <c r="GJQ35" s="99"/>
      <c r="GJR35" s="99"/>
      <c r="GJS35" s="99"/>
      <c r="GJT35" s="99"/>
      <c r="GJU35" s="99"/>
      <c r="GJV35" s="99"/>
      <c r="GJW35" s="99"/>
      <c r="GJX35" s="99"/>
      <c r="GJY35" s="99"/>
      <c r="GJZ35" s="99"/>
      <c r="GKA35" s="99"/>
      <c r="GKB35" s="99"/>
      <c r="GKC35" s="99"/>
      <c r="GKD35" s="99"/>
      <c r="GKE35" s="99"/>
      <c r="GKF35" s="99"/>
      <c r="GKG35" s="99"/>
      <c r="GKH35" s="99"/>
      <c r="GKI35" s="99"/>
      <c r="GKJ35" s="99"/>
      <c r="GKK35" s="99"/>
      <c r="GKL35" s="99"/>
      <c r="GKM35" s="99"/>
      <c r="GKN35" s="99"/>
      <c r="GKO35" s="99"/>
      <c r="GKP35" s="99"/>
      <c r="GKQ35" s="99"/>
      <c r="GKR35" s="99"/>
      <c r="GKS35" s="99"/>
      <c r="GKT35" s="99"/>
      <c r="GKU35" s="99"/>
      <c r="GKV35" s="99"/>
      <c r="GKW35" s="99"/>
      <c r="GKX35" s="99"/>
      <c r="GKY35" s="99"/>
      <c r="GKZ35" s="99"/>
      <c r="GLA35" s="99"/>
      <c r="GLB35" s="99"/>
      <c r="GLC35" s="99"/>
      <c r="GLD35" s="99"/>
      <c r="GLE35" s="99"/>
      <c r="GLF35" s="99"/>
      <c r="GLG35" s="99"/>
      <c r="GLH35" s="99"/>
      <c r="GLI35" s="99"/>
      <c r="GLJ35" s="99"/>
      <c r="GLK35" s="99"/>
      <c r="GLL35" s="99"/>
      <c r="GLM35" s="99"/>
      <c r="GLN35" s="99"/>
      <c r="GLO35" s="99"/>
      <c r="GLP35" s="99"/>
      <c r="GLQ35" s="99"/>
      <c r="GLR35" s="99"/>
      <c r="GLS35" s="99"/>
      <c r="GLT35" s="99"/>
      <c r="GLU35" s="99"/>
      <c r="GLV35" s="99"/>
      <c r="GLW35" s="99"/>
      <c r="GLX35" s="99"/>
      <c r="GLY35" s="99"/>
      <c r="GLZ35" s="99"/>
      <c r="GMA35" s="99"/>
      <c r="GMB35" s="99"/>
      <c r="GMC35" s="99"/>
      <c r="GMD35" s="99"/>
      <c r="GME35" s="99"/>
      <c r="GMF35" s="99"/>
      <c r="GMG35" s="99"/>
      <c r="GMH35" s="99"/>
      <c r="GMI35" s="99"/>
      <c r="GMJ35" s="99"/>
      <c r="GMK35" s="99"/>
      <c r="GML35" s="99"/>
      <c r="GMM35" s="99"/>
      <c r="GMN35" s="99"/>
      <c r="GMO35" s="99"/>
      <c r="GMP35" s="99"/>
      <c r="GMQ35" s="99"/>
      <c r="GMR35" s="99"/>
      <c r="GMS35" s="99"/>
      <c r="GMT35" s="99"/>
      <c r="GMU35" s="99"/>
      <c r="GMV35" s="99"/>
      <c r="GMW35" s="99"/>
      <c r="GMX35" s="99"/>
      <c r="GMY35" s="99"/>
      <c r="GMZ35" s="99"/>
      <c r="GNA35" s="99"/>
      <c r="GNB35" s="99"/>
      <c r="GNC35" s="99"/>
      <c r="GND35" s="99"/>
      <c r="GNE35" s="99"/>
      <c r="GNF35" s="99"/>
      <c r="GNG35" s="99"/>
      <c r="GNH35" s="99"/>
      <c r="GNI35" s="99"/>
      <c r="GNJ35" s="99"/>
      <c r="GNK35" s="99"/>
      <c r="GNL35" s="99"/>
      <c r="GNM35" s="99"/>
      <c r="GNN35" s="99"/>
      <c r="GNO35" s="99"/>
      <c r="GNP35" s="99"/>
      <c r="GNQ35" s="99"/>
      <c r="GNR35" s="99"/>
      <c r="GNS35" s="99"/>
      <c r="GNT35" s="99"/>
      <c r="GNU35" s="99"/>
      <c r="GNV35" s="99"/>
      <c r="GNW35" s="99"/>
      <c r="GNX35" s="99"/>
      <c r="GNY35" s="99"/>
      <c r="GNZ35" s="99"/>
      <c r="GOA35" s="99"/>
      <c r="GOB35" s="99"/>
      <c r="GOC35" s="99"/>
      <c r="GOD35" s="99"/>
      <c r="GOE35" s="99"/>
      <c r="GOF35" s="99"/>
      <c r="GOG35" s="99"/>
      <c r="GOH35" s="99"/>
      <c r="GOI35" s="99"/>
      <c r="GOJ35" s="99"/>
      <c r="GOK35" s="99"/>
      <c r="GOL35" s="99"/>
      <c r="GOM35" s="99"/>
      <c r="GON35" s="99"/>
      <c r="GOO35" s="99"/>
      <c r="GOP35" s="99"/>
      <c r="GOQ35" s="99"/>
      <c r="GOR35" s="99"/>
      <c r="GOS35" s="99"/>
      <c r="GOT35" s="99"/>
      <c r="GOU35" s="99"/>
      <c r="GOV35" s="99"/>
      <c r="GOW35" s="99"/>
      <c r="GOX35" s="99"/>
      <c r="GOY35" s="99"/>
      <c r="GOZ35" s="99"/>
      <c r="GPA35" s="99"/>
      <c r="GPB35" s="99"/>
      <c r="GPC35" s="99"/>
      <c r="GPD35" s="99"/>
      <c r="GPE35" s="99"/>
      <c r="GPF35" s="99"/>
      <c r="GPG35" s="99"/>
      <c r="GPH35" s="99"/>
      <c r="GPI35" s="99"/>
      <c r="GPJ35" s="99"/>
      <c r="GPK35" s="99"/>
      <c r="GPL35" s="99"/>
      <c r="GPM35" s="99"/>
      <c r="GPN35" s="99"/>
      <c r="GPO35" s="99"/>
      <c r="GPP35" s="99"/>
      <c r="GPQ35" s="99"/>
      <c r="GPR35" s="99"/>
      <c r="GPS35" s="99"/>
      <c r="GPT35" s="99"/>
      <c r="GPU35" s="99"/>
      <c r="GPV35" s="99"/>
      <c r="GPW35" s="99"/>
      <c r="GPX35" s="99"/>
      <c r="GPY35" s="99"/>
      <c r="GPZ35" s="99"/>
      <c r="GQA35" s="99"/>
      <c r="GQB35" s="99"/>
      <c r="GQC35" s="99"/>
      <c r="GQD35" s="99"/>
      <c r="GQE35" s="99"/>
      <c r="GQF35" s="99"/>
      <c r="GQG35" s="99"/>
      <c r="GQH35" s="99"/>
      <c r="GQI35" s="99"/>
      <c r="GQJ35" s="99"/>
      <c r="GQK35" s="99"/>
      <c r="GQL35" s="99"/>
      <c r="GQM35" s="99"/>
      <c r="GQN35" s="99"/>
      <c r="GQO35" s="99"/>
      <c r="GQP35" s="99"/>
      <c r="GQQ35" s="99"/>
      <c r="GQR35" s="99"/>
      <c r="GQS35" s="99"/>
      <c r="GQT35" s="99"/>
      <c r="GQU35" s="99"/>
      <c r="GQV35" s="99"/>
      <c r="GQW35" s="99"/>
      <c r="GQX35" s="99"/>
      <c r="GQY35" s="99"/>
      <c r="GQZ35" s="99"/>
      <c r="GRA35" s="99"/>
      <c r="GRB35" s="99"/>
      <c r="GRC35" s="99"/>
      <c r="GRD35" s="99"/>
      <c r="GRE35" s="99"/>
      <c r="GRF35" s="99"/>
      <c r="GRG35" s="99"/>
      <c r="GRH35" s="99"/>
      <c r="GRI35" s="99"/>
      <c r="GRJ35" s="99"/>
      <c r="GRK35" s="99"/>
      <c r="GRL35" s="99"/>
      <c r="GRM35" s="99"/>
      <c r="GRN35" s="99"/>
      <c r="GRO35" s="99"/>
      <c r="GRP35" s="99"/>
      <c r="GRQ35" s="99"/>
      <c r="GRR35" s="99"/>
      <c r="GRS35" s="99"/>
      <c r="GRT35" s="99"/>
      <c r="GRU35" s="99"/>
      <c r="GRV35" s="99"/>
      <c r="GRW35" s="99"/>
      <c r="GRX35" s="99"/>
      <c r="GRY35" s="99"/>
      <c r="GRZ35" s="99"/>
      <c r="GSA35" s="99"/>
      <c r="GSB35" s="99"/>
      <c r="GSC35" s="99"/>
      <c r="GSD35" s="99"/>
      <c r="GSE35" s="99"/>
      <c r="GSF35" s="99"/>
      <c r="GSG35" s="99"/>
      <c r="GSH35" s="99"/>
      <c r="GSI35" s="99"/>
      <c r="GSJ35" s="99"/>
      <c r="GSK35" s="99"/>
      <c r="GSL35" s="99"/>
      <c r="GSM35" s="99"/>
      <c r="GSN35" s="99"/>
      <c r="GSO35" s="99"/>
      <c r="GSP35" s="99"/>
      <c r="GSQ35" s="99"/>
      <c r="GSR35" s="99"/>
      <c r="GSS35" s="99"/>
      <c r="GST35" s="99"/>
      <c r="GSU35" s="99"/>
      <c r="GSV35" s="99"/>
      <c r="GSW35" s="99"/>
      <c r="GSX35" s="99"/>
      <c r="GSY35" s="99"/>
      <c r="GSZ35" s="99"/>
      <c r="GTA35" s="99"/>
      <c r="GTB35" s="99"/>
      <c r="GTC35" s="99"/>
      <c r="GTD35" s="99"/>
      <c r="GTE35" s="99"/>
      <c r="GTF35" s="99"/>
      <c r="GTG35" s="99"/>
      <c r="GTH35" s="99"/>
      <c r="GTI35" s="99"/>
      <c r="GTJ35" s="99"/>
      <c r="GTK35" s="99"/>
      <c r="GTL35" s="99"/>
      <c r="GTM35" s="99"/>
      <c r="GTN35" s="99"/>
      <c r="GTO35" s="99"/>
      <c r="GTP35" s="99"/>
      <c r="GTQ35" s="99"/>
      <c r="GTR35" s="99"/>
      <c r="GTS35" s="99"/>
      <c r="GTT35" s="99"/>
      <c r="GTU35" s="99"/>
      <c r="GTV35" s="99"/>
      <c r="GTW35" s="99"/>
      <c r="GTX35" s="99"/>
      <c r="GTY35" s="99"/>
      <c r="GTZ35" s="99"/>
      <c r="GUA35" s="99"/>
      <c r="GUB35" s="99"/>
      <c r="GUC35" s="99"/>
      <c r="GUD35" s="99"/>
      <c r="GUE35" s="99"/>
      <c r="GUF35" s="99"/>
      <c r="GUG35" s="99"/>
      <c r="GUH35" s="99"/>
      <c r="GUI35" s="99"/>
      <c r="GUJ35" s="99"/>
      <c r="GUK35" s="99"/>
      <c r="GUL35" s="99"/>
      <c r="GUM35" s="99"/>
      <c r="GUN35" s="99"/>
      <c r="GUO35" s="99"/>
      <c r="GUP35" s="99"/>
      <c r="GUQ35" s="99"/>
      <c r="GUR35" s="99"/>
      <c r="GUS35" s="99"/>
      <c r="GUT35" s="99"/>
      <c r="GUU35" s="99"/>
      <c r="GUV35" s="99"/>
      <c r="GUW35" s="99"/>
      <c r="GUX35" s="99"/>
      <c r="GUY35" s="99"/>
      <c r="GUZ35" s="99"/>
      <c r="GVA35" s="99"/>
      <c r="GVB35" s="99"/>
      <c r="GVC35" s="99"/>
      <c r="GVD35" s="99"/>
      <c r="GVE35" s="99"/>
      <c r="GVF35" s="99"/>
      <c r="GVG35" s="99"/>
      <c r="GVH35" s="99"/>
      <c r="GVI35" s="99"/>
      <c r="GVJ35" s="99"/>
      <c r="GVK35" s="99"/>
      <c r="GVL35" s="99"/>
      <c r="GVM35" s="99"/>
      <c r="GVN35" s="99"/>
      <c r="GVO35" s="99"/>
      <c r="GVP35" s="99"/>
      <c r="GVQ35" s="99"/>
      <c r="GVR35" s="99"/>
      <c r="GVS35" s="99"/>
      <c r="GVT35" s="99"/>
      <c r="GVU35" s="99"/>
      <c r="GVV35" s="99"/>
      <c r="GVW35" s="99"/>
      <c r="GVX35" s="99"/>
      <c r="GVY35" s="99"/>
      <c r="GVZ35" s="99"/>
      <c r="GWA35" s="99"/>
      <c r="GWB35" s="99"/>
      <c r="GWC35" s="99"/>
      <c r="GWD35" s="99"/>
      <c r="GWE35" s="99"/>
      <c r="GWF35" s="99"/>
      <c r="GWG35" s="99"/>
      <c r="GWH35" s="99"/>
      <c r="GWI35" s="99"/>
      <c r="GWJ35" s="99"/>
      <c r="GWK35" s="99"/>
      <c r="GWL35" s="99"/>
      <c r="GWM35" s="99"/>
      <c r="GWN35" s="99"/>
      <c r="GWO35" s="99"/>
      <c r="GWP35" s="99"/>
      <c r="GWQ35" s="99"/>
      <c r="GWR35" s="99"/>
      <c r="GWS35" s="99"/>
      <c r="GWT35" s="99"/>
      <c r="GWU35" s="99"/>
      <c r="GWV35" s="99"/>
      <c r="GWW35" s="99"/>
      <c r="GWX35" s="99"/>
      <c r="GWY35" s="99"/>
      <c r="GWZ35" s="99"/>
      <c r="GXA35" s="99"/>
      <c r="GXB35" s="99"/>
      <c r="GXC35" s="99"/>
      <c r="GXD35" s="99"/>
      <c r="GXE35" s="99"/>
      <c r="GXF35" s="99"/>
      <c r="GXG35" s="99"/>
      <c r="GXH35" s="99"/>
      <c r="GXI35" s="99"/>
      <c r="GXJ35" s="99"/>
      <c r="GXK35" s="99"/>
      <c r="GXL35" s="99"/>
      <c r="GXM35" s="99"/>
      <c r="GXN35" s="99"/>
      <c r="GXO35" s="99"/>
      <c r="GXP35" s="99"/>
      <c r="GXQ35" s="99"/>
      <c r="GXR35" s="99"/>
      <c r="GXS35" s="99"/>
      <c r="GXT35" s="99"/>
      <c r="GXU35" s="99"/>
      <c r="GXV35" s="99"/>
      <c r="GXW35" s="99"/>
      <c r="GXX35" s="99"/>
      <c r="GXY35" s="99"/>
      <c r="GXZ35" s="99"/>
      <c r="GYA35" s="99"/>
      <c r="GYB35" s="99"/>
      <c r="GYC35" s="99"/>
      <c r="GYD35" s="99"/>
      <c r="GYE35" s="99"/>
      <c r="GYF35" s="99"/>
      <c r="GYG35" s="99"/>
      <c r="GYH35" s="99"/>
      <c r="GYI35" s="99"/>
      <c r="GYJ35" s="99"/>
      <c r="GYK35" s="99"/>
      <c r="GYL35" s="99"/>
      <c r="GYM35" s="99"/>
      <c r="GYN35" s="99"/>
      <c r="GYO35" s="99"/>
      <c r="GYP35" s="99"/>
      <c r="GYQ35" s="99"/>
      <c r="GYR35" s="99"/>
      <c r="GYS35" s="99"/>
      <c r="GYT35" s="99"/>
      <c r="GYU35" s="99"/>
      <c r="GYV35" s="99"/>
      <c r="GYW35" s="99"/>
      <c r="GYX35" s="99"/>
      <c r="GYY35" s="99"/>
      <c r="GYZ35" s="99"/>
      <c r="GZA35" s="99"/>
      <c r="GZB35" s="99"/>
      <c r="GZC35" s="99"/>
      <c r="GZD35" s="99"/>
      <c r="GZE35" s="99"/>
      <c r="GZF35" s="99"/>
      <c r="GZG35" s="99"/>
      <c r="GZH35" s="99"/>
      <c r="GZI35" s="99"/>
      <c r="GZJ35" s="99"/>
      <c r="GZK35" s="99"/>
      <c r="GZL35" s="99"/>
      <c r="GZM35" s="99"/>
      <c r="GZN35" s="99"/>
      <c r="GZO35" s="99"/>
      <c r="GZP35" s="99"/>
      <c r="GZQ35" s="99"/>
      <c r="GZR35" s="99"/>
      <c r="GZS35" s="99"/>
      <c r="GZT35" s="99"/>
      <c r="GZU35" s="99"/>
      <c r="GZV35" s="99"/>
      <c r="GZW35" s="99"/>
      <c r="GZX35" s="99"/>
      <c r="GZY35" s="99"/>
      <c r="GZZ35" s="99"/>
      <c r="HAA35" s="99"/>
      <c r="HAB35" s="99"/>
      <c r="HAC35" s="99"/>
      <c r="HAD35" s="99"/>
      <c r="HAE35" s="99"/>
      <c r="HAF35" s="99"/>
      <c r="HAG35" s="99"/>
      <c r="HAH35" s="99"/>
      <c r="HAI35" s="99"/>
      <c r="HAJ35" s="99"/>
      <c r="HAK35" s="99"/>
      <c r="HAL35" s="99"/>
      <c r="HAM35" s="99"/>
      <c r="HAN35" s="99"/>
      <c r="HAO35" s="99"/>
      <c r="HAP35" s="99"/>
      <c r="HAQ35" s="99"/>
      <c r="HAR35" s="99"/>
      <c r="HAS35" s="99"/>
      <c r="HAT35" s="99"/>
      <c r="HAU35" s="99"/>
      <c r="HAV35" s="99"/>
      <c r="HAW35" s="99"/>
      <c r="HAX35" s="99"/>
      <c r="HAY35" s="99"/>
      <c r="HAZ35" s="99"/>
      <c r="HBA35" s="99"/>
      <c r="HBB35" s="99"/>
      <c r="HBC35" s="99"/>
      <c r="HBD35" s="99"/>
      <c r="HBE35" s="99"/>
      <c r="HBF35" s="99"/>
      <c r="HBG35" s="99"/>
      <c r="HBH35" s="99"/>
      <c r="HBI35" s="99"/>
      <c r="HBJ35" s="99"/>
      <c r="HBK35" s="99"/>
      <c r="HBL35" s="99"/>
      <c r="HBM35" s="99"/>
      <c r="HBN35" s="99"/>
      <c r="HBO35" s="99"/>
      <c r="HBP35" s="99"/>
      <c r="HBQ35" s="99"/>
      <c r="HBR35" s="99"/>
      <c r="HBS35" s="99"/>
      <c r="HBT35" s="99"/>
      <c r="HBU35" s="99"/>
      <c r="HBV35" s="99"/>
      <c r="HBW35" s="99"/>
      <c r="HBX35" s="99"/>
      <c r="HBY35" s="99"/>
      <c r="HBZ35" s="99"/>
      <c r="HCA35" s="99"/>
      <c r="HCB35" s="99"/>
      <c r="HCC35" s="99"/>
      <c r="HCD35" s="99"/>
      <c r="HCE35" s="99"/>
      <c r="HCF35" s="99"/>
      <c r="HCG35" s="99"/>
      <c r="HCH35" s="99"/>
      <c r="HCI35" s="99"/>
      <c r="HCJ35" s="99"/>
      <c r="HCK35" s="99"/>
      <c r="HCL35" s="99"/>
      <c r="HCM35" s="99"/>
      <c r="HCN35" s="99"/>
      <c r="HCO35" s="99"/>
      <c r="HCP35" s="99"/>
      <c r="HCQ35" s="99"/>
      <c r="HCR35" s="99"/>
      <c r="HCS35" s="99"/>
      <c r="HCT35" s="99"/>
      <c r="HCU35" s="99"/>
      <c r="HCV35" s="99"/>
      <c r="HCW35" s="99"/>
      <c r="HCX35" s="99"/>
      <c r="HCY35" s="99"/>
      <c r="HCZ35" s="99"/>
      <c r="HDA35" s="99"/>
      <c r="HDB35" s="99"/>
      <c r="HDC35" s="99"/>
      <c r="HDD35" s="99"/>
      <c r="HDE35" s="99"/>
      <c r="HDF35" s="99"/>
      <c r="HDG35" s="99"/>
      <c r="HDH35" s="99"/>
      <c r="HDI35" s="99"/>
      <c r="HDJ35" s="99"/>
      <c r="HDK35" s="99"/>
      <c r="HDL35" s="99"/>
      <c r="HDM35" s="99"/>
      <c r="HDN35" s="99"/>
      <c r="HDO35" s="99"/>
      <c r="HDP35" s="99"/>
      <c r="HDQ35" s="99"/>
      <c r="HDR35" s="99"/>
      <c r="HDS35" s="99"/>
      <c r="HDT35" s="99"/>
      <c r="HDU35" s="99"/>
      <c r="HDV35" s="99"/>
      <c r="HDW35" s="99"/>
      <c r="HDX35" s="99"/>
      <c r="HDY35" s="99"/>
      <c r="HDZ35" s="99"/>
      <c r="HEA35" s="99"/>
      <c r="HEB35" s="99"/>
      <c r="HEC35" s="99"/>
      <c r="HED35" s="99"/>
      <c r="HEE35" s="99"/>
      <c r="HEF35" s="99"/>
      <c r="HEG35" s="99"/>
      <c r="HEH35" s="99"/>
      <c r="HEI35" s="99"/>
      <c r="HEJ35" s="99"/>
      <c r="HEK35" s="99"/>
      <c r="HEL35" s="99"/>
      <c r="HEM35" s="99"/>
      <c r="HEN35" s="99"/>
      <c r="HEO35" s="99"/>
      <c r="HEP35" s="99"/>
      <c r="HEQ35" s="99"/>
      <c r="HER35" s="99"/>
      <c r="HES35" s="99"/>
      <c r="HET35" s="99"/>
      <c r="HEU35" s="99"/>
      <c r="HEV35" s="99"/>
      <c r="HEW35" s="99"/>
      <c r="HEX35" s="99"/>
      <c r="HEY35" s="99"/>
      <c r="HEZ35" s="99"/>
      <c r="HFA35" s="99"/>
      <c r="HFB35" s="99"/>
      <c r="HFC35" s="99"/>
      <c r="HFD35" s="99"/>
      <c r="HFE35" s="99"/>
      <c r="HFF35" s="99"/>
      <c r="HFG35" s="99"/>
      <c r="HFH35" s="99"/>
      <c r="HFI35" s="99"/>
      <c r="HFJ35" s="99"/>
      <c r="HFK35" s="99"/>
      <c r="HFL35" s="99"/>
      <c r="HFM35" s="99"/>
      <c r="HFN35" s="99"/>
      <c r="HFO35" s="99"/>
      <c r="HFP35" s="99"/>
      <c r="HFQ35" s="99"/>
      <c r="HFR35" s="99"/>
      <c r="HFS35" s="99"/>
      <c r="HFT35" s="99"/>
      <c r="HFU35" s="99"/>
      <c r="HFV35" s="99"/>
      <c r="HFW35" s="99"/>
      <c r="HFX35" s="99"/>
      <c r="HFY35" s="99"/>
      <c r="HFZ35" s="99"/>
      <c r="HGA35" s="99"/>
      <c r="HGB35" s="99"/>
      <c r="HGC35" s="99"/>
      <c r="HGD35" s="99"/>
      <c r="HGE35" s="99"/>
      <c r="HGF35" s="99"/>
      <c r="HGG35" s="99"/>
      <c r="HGH35" s="99"/>
      <c r="HGI35" s="99"/>
      <c r="HGJ35" s="99"/>
      <c r="HGK35" s="99"/>
      <c r="HGL35" s="99"/>
      <c r="HGM35" s="99"/>
      <c r="HGN35" s="99"/>
      <c r="HGO35" s="99"/>
      <c r="HGP35" s="99"/>
      <c r="HGQ35" s="99"/>
      <c r="HGR35" s="99"/>
      <c r="HGS35" s="99"/>
      <c r="HGT35" s="99"/>
      <c r="HGU35" s="99"/>
      <c r="HGV35" s="99"/>
      <c r="HGW35" s="99"/>
      <c r="HGX35" s="99"/>
      <c r="HGY35" s="99"/>
      <c r="HGZ35" s="99"/>
      <c r="HHA35" s="99"/>
      <c r="HHB35" s="99"/>
      <c r="HHC35" s="99"/>
      <c r="HHD35" s="99"/>
      <c r="HHE35" s="99"/>
      <c r="HHF35" s="99"/>
      <c r="HHG35" s="99"/>
      <c r="HHH35" s="99"/>
      <c r="HHI35" s="99"/>
      <c r="HHJ35" s="99"/>
      <c r="HHK35" s="99"/>
      <c r="HHL35" s="99"/>
      <c r="HHM35" s="99"/>
      <c r="HHN35" s="99"/>
      <c r="HHO35" s="99"/>
      <c r="HHP35" s="99"/>
      <c r="HHQ35" s="99"/>
      <c r="HHR35" s="99"/>
      <c r="HHS35" s="99"/>
      <c r="HHT35" s="99"/>
      <c r="HHU35" s="99"/>
      <c r="HHV35" s="99"/>
      <c r="HHW35" s="99"/>
      <c r="HHX35" s="99"/>
      <c r="HHY35" s="99"/>
      <c r="HHZ35" s="99"/>
      <c r="HIA35" s="99"/>
      <c r="HIB35" s="99"/>
      <c r="HIC35" s="99"/>
      <c r="HID35" s="99"/>
      <c r="HIE35" s="99"/>
      <c r="HIF35" s="99"/>
      <c r="HIG35" s="99"/>
      <c r="HIH35" s="99"/>
      <c r="HII35" s="99"/>
      <c r="HIJ35" s="99"/>
      <c r="HIK35" s="99"/>
      <c r="HIL35" s="99"/>
      <c r="HIM35" s="99"/>
      <c r="HIN35" s="99"/>
      <c r="HIO35" s="99"/>
      <c r="HIP35" s="99"/>
      <c r="HIQ35" s="99"/>
      <c r="HIR35" s="99"/>
      <c r="HIS35" s="99"/>
      <c r="HIT35" s="99"/>
      <c r="HIU35" s="99"/>
      <c r="HIV35" s="99"/>
      <c r="HIW35" s="99"/>
      <c r="HIX35" s="99"/>
      <c r="HIY35" s="99"/>
      <c r="HIZ35" s="99"/>
      <c r="HJA35" s="99"/>
      <c r="HJB35" s="99"/>
      <c r="HJC35" s="99"/>
      <c r="HJD35" s="99"/>
      <c r="HJE35" s="99"/>
      <c r="HJF35" s="99"/>
      <c r="HJG35" s="99"/>
      <c r="HJH35" s="99"/>
      <c r="HJI35" s="99"/>
      <c r="HJJ35" s="99"/>
      <c r="HJK35" s="99"/>
      <c r="HJL35" s="99"/>
      <c r="HJM35" s="99"/>
      <c r="HJN35" s="99"/>
      <c r="HJO35" s="99"/>
      <c r="HJP35" s="99"/>
      <c r="HJQ35" s="99"/>
      <c r="HJR35" s="99"/>
      <c r="HJS35" s="99"/>
      <c r="HJT35" s="99"/>
      <c r="HJU35" s="99"/>
      <c r="HJV35" s="99"/>
      <c r="HJW35" s="99"/>
      <c r="HJX35" s="99"/>
      <c r="HJY35" s="99"/>
      <c r="HJZ35" s="99"/>
      <c r="HKA35" s="99"/>
      <c r="HKB35" s="99"/>
      <c r="HKC35" s="99"/>
      <c r="HKD35" s="99"/>
      <c r="HKE35" s="99"/>
      <c r="HKF35" s="99"/>
      <c r="HKG35" s="99"/>
      <c r="HKH35" s="99"/>
      <c r="HKI35" s="99"/>
      <c r="HKJ35" s="99"/>
      <c r="HKK35" s="99"/>
      <c r="HKL35" s="99"/>
      <c r="HKM35" s="99"/>
      <c r="HKN35" s="99"/>
      <c r="HKO35" s="99"/>
      <c r="HKP35" s="99"/>
      <c r="HKQ35" s="99"/>
      <c r="HKR35" s="99"/>
      <c r="HKS35" s="99"/>
      <c r="HKT35" s="99"/>
      <c r="HKU35" s="99"/>
      <c r="HKV35" s="99"/>
      <c r="HKW35" s="99"/>
      <c r="HKX35" s="99"/>
      <c r="HKY35" s="99"/>
      <c r="HKZ35" s="99"/>
      <c r="HLA35" s="99"/>
      <c r="HLB35" s="99"/>
      <c r="HLC35" s="99"/>
      <c r="HLD35" s="99"/>
      <c r="HLE35" s="99"/>
      <c r="HLF35" s="99"/>
      <c r="HLG35" s="99"/>
      <c r="HLH35" s="99"/>
      <c r="HLI35" s="99"/>
      <c r="HLJ35" s="99"/>
      <c r="HLK35" s="99"/>
      <c r="HLL35" s="99"/>
      <c r="HLM35" s="99"/>
      <c r="HLN35" s="99"/>
      <c r="HLO35" s="99"/>
      <c r="HLP35" s="99"/>
      <c r="HLQ35" s="99"/>
      <c r="HLR35" s="99"/>
      <c r="HLS35" s="99"/>
      <c r="HLT35" s="99"/>
      <c r="HLU35" s="99"/>
      <c r="HLV35" s="99"/>
      <c r="HLW35" s="99"/>
      <c r="HLX35" s="99"/>
      <c r="HLY35" s="99"/>
      <c r="HLZ35" s="99"/>
      <c r="HMA35" s="99"/>
      <c r="HMB35" s="99"/>
      <c r="HMC35" s="99"/>
      <c r="HMD35" s="99"/>
      <c r="HME35" s="99"/>
      <c r="HMF35" s="99"/>
      <c r="HMG35" s="99"/>
      <c r="HMH35" s="99"/>
      <c r="HMI35" s="99"/>
      <c r="HMJ35" s="99"/>
      <c r="HMK35" s="99"/>
      <c r="HML35" s="99"/>
      <c r="HMM35" s="99"/>
      <c r="HMN35" s="99"/>
      <c r="HMO35" s="99"/>
      <c r="HMP35" s="99"/>
      <c r="HMQ35" s="99"/>
      <c r="HMR35" s="99"/>
      <c r="HMS35" s="99"/>
      <c r="HMT35" s="99"/>
      <c r="HMU35" s="99"/>
      <c r="HMV35" s="99"/>
      <c r="HMW35" s="99"/>
      <c r="HMX35" s="99"/>
      <c r="HMY35" s="99"/>
      <c r="HMZ35" s="99"/>
      <c r="HNA35" s="99"/>
      <c r="HNB35" s="99"/>
      <c r="HNC35" s="99"/>
      <c r="HND35" s="99"/>
      <c r="HNE35" s="99"/>
      <c r="HNF35" s="99"/>
      <c r="HNG35" s="99"/>
      <c r="HNH35" s="99"/>
      <c r="HNI35" s="99"/>
      <c r="HNJ35" s="99"/>
      <c r="HNK35" s="99"/>
      <c r="HNL35" s="99"/>
      <c r="HNM35" s="99"/>
      <c r="HNN35" s="99"/>
      <c r="HNO35" s="99"/>
      <c r="HNP35" s="99"/>
      <c r="HNQ35" s="99"/>
      <c r="HNR35" s="99"/>
      <c r="HNS35" s="99"/>
      <c r="HNT35" s="99"/>
      <c r="HNU35" s="99"/>
      <c r="HNV35" s="99"/>
      <c r="HNW35" s="99"/>
      <c r="HNX35" s="99"/>
      <c r="HNY35" s="99"/>
      <c r="HNZ35" s="99"/>
      <c r="HOA35" s="99"/>
      <c r="HOB35" s="99"/>
      <c r="HOC35" s="99"/>
      <c r="HOD35" s="99"/>
      <c r="HOE35" s="99"/>
      <c r="HOF35" s="99"/>
      <c r="HOG35" s="99"/>
      <c r="HOH35" s="99"/>
      <c r="HOI35" s="99"/>
      <c r="HOJ35" s="99"/>
      <c r="HOK35" s="99"/>
      <c r="HOL35" s="99"/>
      <c r="HOM35" s="99"/>
      <c r="HON35" s="99"/>
      <c r="HOO35" s="99"/>
      <c r="HOP35" s="99"/>
      <c r="HOQ35" s="99"/>
      <c r="HOR35" s="99"/>
      <c r="HOS35" s="99"/>
      <c r="HOT35" s="99"/>
      <c r="HOU35" s="99"/>
      <c r="HOV35" s="99"/>
      <c r="HOW35" s="99"/>
      <c r="HOX35" s="99"/>
      <c r="HOY35" s="99"/>
      <c r="HOZ35" s="99"/>
      <c r="HPA35" s="99"/>
      <c r="HPB35" s="99"/>
      <c r="HPC35" s="99"/>
      <c r="HPD35" s="99"/>
      <c r="HPE35" s="99"/>
      <c r="HPF35" s="99"/>
      <c r="HPG35" s="99"/>
      <c r="HPH35" s="99"/>
      <c r="HPI35" s="99"/>
      <c r="HPJ35" s="99"/>
      <c r="HPK35" s="99"/>
      <c r="HPL35" s="99"/>
      <c r="HPM35" s="99"/>
      <c r="HPN35" s="99"/>
      <c r="HPO35" s="99"/>
      <c r="HPP35" s="99"/>
      <c r="HPQ35" s="99"/>
      <c r="HPR35" s="99"/>
      <c r="HPS35" s="99"/>
      <c r="HPT35" s="99"/>
      <c r="HPU35" s="99"/>
      <c r="HPV35" s="99"/>
      <c r="HPW35" s="99"/>
      <c r="HPX35" s="99"/>
      <c r="HPY35" s="99"/>
      <c r="HPZ35" s="99"/>
      <c r="HQA35" s="99"/>
      <c r="HQB35" s="99"/>
      <c r="HQC35" s="99"/>
      <c r="HQD35" s="99"/>
      <c r="HQE35" s="99"/>
      <c r="HQF35" s="99"/>
      <c r="HQG35" s="99"/>
      <c r="HQH35" s="99"/>
      <c r="HQI35" s="99"/>
      <c r="HQJ35" s="99"/>
      <c r="HQK35" s="99"/>
      <c r="HQL35" s="99"/>
      <c r="HQM35" s="99"/>
      <c r="HQN35" s="99"/>
      <c r="HQO35" s="99"/>
      <c r="HQP35" s="99"/>
      <c r="HQQ35" s="99"/>
      <c r="HQR35" s="99"/>
      <c r="HQS35" s="99"/>
      <c r="HQT35" s="99"/>
      <c r="HQU35" s="99"/>
      <c r="HQV35" s="99"/>
      <c r="HQW35" s="99"/>
      <c r="HQX35" s="99"/>
      <c r="HQY35" s="99"/>
      <c r="HQZ35" s="99"/>
      <c r="HRA35" s="99"/>
      <c r="HRB35" s="99"/>
      <c r="HRC35" s="99"/>
      <c r="HRD35" s="99"/>
      <c r="HRE35" s="99"/>
      <c r="HRF35" s="99"/>
      <c r="HRG35" s="99"/>
      <c r="HRH35" s="99"/>
      <c r="HRI35" s="99"/>
      <c r="HRJ35" s="99"/>
      <c r="HRK35" s="99"/>
      <c r="HRL35" s="99"/>
      <c r="HRM35" s="99"/>
      <c r="HRN35" s="99"/>
      <c r="HRO35" s="99"/>
      <c r="HRP35" s="99"/>
      <c r="HRQ35" s="99"/>
      <c r="HRR35" s="99"/>
      <c r="HRS35" s="99"/>
      <c r="HRT35" s="99"/>
      <c r="HRU35" s="99"/>
      <c r="HRV35" s="99"/>
      <c r="HRW35" s="99"/>
      <c r="HRX35" s="99"/>
      <c r="HRY35" s="99"/>
      <c r="HRZ35" s="99"/>
      <c r="HSA35" s="99"/>
      <c r="HSB35" s="99"/>
      <c r="HSC35" s="99"/>
      <c r="HSD35" s="99"/>
      <c r="HSE35" s="99"/>
      <c r="HSF35" s="99"/>
      <c r="HSG35" s="99"/>
      <c r="HSH35" s="99"/>
      <c r="HSI35" s="99"/>
      <c r="HSJ35" s="99"/>
      <c r="HSK35" s="99"/>
      <c r="HSL35" s="99"/>
      <c r="HSM35" s="99"/>
      <c r="HSN35" s="99"/>
      <c r="HSO35" s="99"/>
      <c r="HSP35" s="99"/>
      <c r="HSQ35" s="99"/>
      <c r="HSR35" s="99"/>
      <c r="HSS35" s="99"/>
      <c r="HST35" s="99"/>
      <c r="HSU35" s="99"/>
      <c r="HSV35" s="99"/>
      <c r="HSW35" s="99"/>
      <c r="HSX35" s="99"/>
      <c r="HSY35" s="99"/>
      <c r="HSZ35" s="99"/>
      <c r="HTA35" s="99"/>
      <c r="HTB35" s="99"/>
      <c r="HTC35" s="99"/>
      <c r="HTD35" s="99"/>
      <c r="HTE35" s="99"/>
      <c r="HTF35" s="99"/>
      <c r="HTG35" s="99"/>
      <c r="HTH35" s="99"/>
      <c r="HTI35" s="99"/>
      <c r="HTJ35" s="99"/>
      <c r="HTK35" s="99"/>
      <c r="HTL35" s="99"/>
      <c r="HTM35" s="99"/>
      <c r="HTN35" s="99"/>
      <c r="HTO35" s="99"/>
      <c r="HTP35" s="99"/>
      <c r="HTQ35" s="99"/>
      <c r="HTR35" s="99"/>
      <c r="HTS35" s="99"/>
      <c r="HTT35" s="99"/>
      <c r="HTU35" s="99"/>
      <c r="HTV35" s="99"/>
      <c r="HTW35" s="99"/>
      <c r="HTX35" s="99"/>
      <c r="HTY35" s="99"/>
      <c r="HTZ35" s="99"/>
      <c r="HUA35" s="99"/>
      <c r="HUB35" s="99"/>
      <c r="HUC35" s="99"/>
      <c r="HUD35" s="99"/>
      <c r="HUE35" s="99"/>
      <c r="HUF35" s="99"/>
      <c r="HUG35" s="99"/>
      <c r="HUH35" s="99"/>
      <c r="HUI35" s="99"/>
      <c r="HUJ35" s="99"/>
      <c r="HUK35" s="99"/>
      <c r="HUL35" s="99"/>
      <c r="HUM35" s="99"/>
      <c r="HUN35" s="99"/>
      <c r="HUO35" s="99"/>
      <c r="HUP35" s="99"/>
      <c r="HUQ35" s="99"/>
      <c r="HUR35" s="99"/>
      <c r="HUS35" s="99"/>
      <c r="HUT35" s="99"/>
      <c r="HUU35" s="99"/>
      <c r="HUV35" s="99"/>
      <c r="HUW35" s="99"/>
      <c r="HUX35" s="99"/>
      <c r="HUY35" s="99"/>
      <c r="HUZ35" s="99"/>
      <c r="HVA35" s="99"/>
      <c r="HVB35" s="99"/>
      <c r="HVC35" s="99"/>
      <c r="HVD35" s="99"/>
      <c r="HVE35" s="99"/>
      <c r="HVF35" s="99"/>
      <c r="HVG35" s="99"/>
      <c r="HVH35" s="99"/>
      <c r="HVI35" s="99"/>
      <c r="HVJ35" s="99"/>
      <c r="HVK35" s="99"/>
      <c r="HVL35" s="99"/>
      <c r="HVM35" s="99"/>
      <c r="HVN35" s="99"/>
      <c r="HVO35" s="99"/>
      <c r="HVP35" s="99"/>
      <c r="HVQ35" s="99"/>
      <c r="HVR35" s="99"/>
      <c r="HVS35" s="99"/>
      <c r="HVT35" s="99"/>
      <c r="HVU35" s="99"/>
      <c r="HVV35" s="99"/>
      <c r="HVW35" s="99"/>
      <c r="HVX35" s="99"/>
      <c r="HVY35" s="99"/>
      <c r="HVZ35" s="99"/>
      <c r="HWA35" s="99"/>
      <c r="HWB35" s="99"/>
      <c r="HWC35" s="99"/>
      <c r="HWD35" s="99"/>
      <c r="HWE35" s="99"/>
      <c r="HWF35" s="99"/>
      <c r="HWG35" s="99"/>
      <c r="HWH35" s="99"/>
      <c r="HWI35" s="99"/>
      <c r="HWJ35" s="99"/>
      <c r="HWK35" s="99"/>
      <c r="HWL35" s="99"/>
      <c r="HWM35" s="99"/>
      <c r="HWN35" s="99"/>
      <c r="HWO35" s="99"/>
      <c r="HWP35" s="99"/>
      <c r="HWQ35" s="99"/>
      <c r="HWR35" s="99"/>
      <c r="HWS35" s="99"/>
      <c r="HWT35" s="99"/>
      <c r="HWU35" s="99"/>
      <c r="HWV35" s="99"/>
      <c r="HWW35" s="99"/>
      <c r="HWX35" s="99"/>
      <c r="HWY35" s="99"/>
      <c r="HWZ35" s="99"/>
      <c r="HXA35" s="99"/>
      <c r="HXB35" s="99"/>
      <c r="HXC35" s="99"/>
      <c r="HXD35" s="99"/>
      <c r="HXE35" s="99"/>
      <c r="HXF35" s="99"/>
      <c r="HXG35" s="99"/>
      <c r="HXH35" s="99"/>
      <c r="HXI35" s="99"/>
      <c r="HXJ35" s="99"/>
      <c r="HXK35" s="99"/>
      <c r="HXL35" s="99"/>
      <c r="HXM35" s="99"/>
      <c r="HXN35" s="99"/>
      <c r="HXO35" s="99"/>
      <c r="HXP35" s="99"/>
      <c r="HXQ35" s="99"/>
      <c r="HXR35" s="99"/>
      <c r="HXS35" s="99"/>
      <c r="HXT35" s="99"/>
      <c r="HXU35" s="99"/>
      <c r="HXV35" s="99"/>
      <c r="HXW35" s="99"/>
      <c r="HXX35" s="99"/>
      <c r="HXY35" s="99"/>
      <c r="HXZ35" s="99"/>
      <c r="HYA35" s="99"/>
      <c r="HYB35" s="99"/>
      <c r="HYC35" s="99"/>
      <c r="HYD35" s="99"/>
      <c r="HYE35" s="99"/>
      <c r="HYF35" s="99"/>
      <c r="HYG35" s="99"/>
      <c r="HYH35" s="99"/>
      <c r="HYI35" s="99"/>
      <c r="HYJ35" s="99"/>
      <c r="HYK35" s="99"/>
      <c r="HYL35" s="99"/>
      <c r="HYM35" s="99"/>
      <c r="HYN35" s="99"/>
      <c r="HYO35" s="99"/>
      <c r="HYP35" s="99"/>
      <c r="HYQ35" s="99"/>
      <c r="HYR35" s="99"/>
      <c r="HYS35" s="99"/>
      <c r="HYT35" s="99"/>
      <c r="HYU35" s="99"/>
      <c r="HYV35" s="99"/>
      <c r="HYW35" s="99"/>
      <c r="HYX35" s="99"/>
      <c r="HYY35" s="99"/>
      <c r="HYZ35" s="99"/>
      <c r="HZA35" s="99"/>
      <c r="HZB35" s="99"/>
      <c r="HZC35" s="99"/>
      <c r="HZD35" s="99"/>
      <c r="HZE35" s="99"/>
      <c r="HZF35" s="99"/>
      <c r="HZG35" s="99"/>
      <c r="HZH35" s="99"/>
      <c r="HZI35" s="99"/>
      <c r="HZJ35" s="99"/>
      <c r="HZK35" s="99"/>
      <c r="HZL35" s="99"/>
      <c r="HZM35" s="99"/>
      <c r="HZN35" s="99"/>
      <c r="HZO35" s="99"/>
      <c r="HZP35" s="99"/>
      <c r="HZQ35" s="99"/>
      <c r="HZR35" s="99"/>
      <c r="HZS35" s="99"/>
      <c r="HZT35" s="99"/>
      <c r="HZU35" s="99"/>
      <c r="HZV35" s="99"/>
      <c r="HZW35" s="99"/>
      <c r="HZX35" s="99"/>
      <c r="HZY35" s="99"/>
      <c r="HZZ35" s="99"/>
      <c r="IAA35" s="99"/>
      <c r="IAB35" s="99"/>
      <c r="IAC35" s="99"/>
      <c r="IAD35" s="99"/>
      <c r="IAE35" s="99"/>
      <c r="IAF35" s="99"/>
      <c r="IAG35" s="99"/>
      <c r="IAH35" s="99"/>
      <c r="IAI35" s="99"/>
      <c r="IAJ35" s="99"/>
      <c r="IAK35" s="99"/>
      <c r="IAL35" s="99"/>
      <c r="IAM35" s="99"/>
      <c r="IAN35" s="99"/>
      <c r="IAO35" s="99"/>
      <c r="IAP35" s="99"/>
      <c r="IAQ35" s="99"/>
      <c r="IAR35" s="99"/>
      <c r="IAS35" s="99"/>
      <c r="IAT35" s="99"/>
      <c r="IAU35" s="99"/>
      <c r="IAV35" s="99"/>
      <c r="IAW35" s="99"/>
      <c r="IAX35" s="99"/>
      <c r="IAY35" s="99"/>
      <c r="IAZ35" s="99"/>
      <c r="IBA35" s="99"/>
      <c r="IBB35" s="99"/>
      <c r="IBC35" s="99"/>
      <c r="IBD35" s="99"/>
      <c r="IBE35" s="99"/>
      <c r="IBF35" s="99"/>
      <c r="IBG35" s="99"/>
      <c r="IBH35" s="99"/>
      <c r="IBI35" s="99"/>
      <c r="IBJ35" s="99"/>
      <c r="IBK35" s="99"/>
      <c r="IBL35" s="99"/>
      <c r="IBM35" s="99"/>
      <c r="IBN35" s="99"/>
      <c r="IBO35" s="99"/>
      <c r="IBP35" s="99"/>
      <c r="IBQ35" s="99"/>
      <c r="IBR35" s="99"/>
      <c r="IBS35" s="99"/>
      <c r="IBT35" s="99"/>
      <c r="IBU35" s="99"/>
      <c r="IBV35" s="99"/>
      <c r="IBW35" s="99"/>
      <c r="IBX35" s="99"/>
      <c r="IBY35" s="99"/>
      <c r="IBZ35" s="99"/>
      <c r="ICA35" s="99"/>
      <c r="ICB35" s="99"/>
      <c r="ICC35" s="99"/>
      <c r="ICD35" s="99"/>
      <c r="ICE35" s="99"/>
      <c r="ICF35" s="99"/>
      <c r="ICG35" s="99"/>
      <c r="ICH35" s="99"/>
      <c r="ICI35" s="99"/>
      <c r="ICJ35" s="99"/>
      <c r="ICK35" s="99"/>
      <c r="ICL35" s="99"/>
      <c r="ICM35" s="99"/>
      <c r="ICN35" s="99"/>
      <c r="ICO35" s="99"/>
      <c r="ICP35" s="99"/>
      <c r="ICQ35" s="99"/>
      <c r="ICR35" s="99"/>
      <c r="ICS35" s="99"/>
      <c r="ICT35" s="99"/>
      <c r="ICU35" s="99"/>
      <c r="ICV35" s="99"/>
      <c r="ICW35" s="99"/>
      <c r="ICX35" s="99"/>
      <c r="ICY35" s="99"/>
      <c r="ICZ35" s="99"/>
      <c r="IDA35" s="99"/>
      <c r="IDB35" s="99"/>
      <c r="IDC35" s="99"/>
      <c r="IDD35" s="99"/>
      <c r="IDE35" s="99"/>
      <c r="IDF35" s="99"/>
      <c r="IDG35" s="99"/>
      <c r="IDH35" s="99"/>
      <c r="IDI35" s="99"/>
      <c r="IDJ35" s="99"/>
      <c r="IDK35" s="99"/>
      <c r="IDL35" s="99"/>
      <c r="IDM35" s="99"/>
      <c r="IDN35" s="99"/>
      <c r="IDO35" s="99"/>
      <c r="IDP35" s="99"/>
      <c r="IDQ35" s="99"/>
      <c r="IDR35" s="99"/>
      <c r="IDS35" s="99"/>
      <c r="IDT35" s="99"/>
      <c r="IDU35" s="99"/>
      <c r="IDV35" s="99"/>
      <c r="IDW35" s="99"/>
      <c r="IDX35" s="99"/>
      <c r="IDY35" s="99"/>
      <c r="IDZ35" s="99"/>
      <c r="IEA35" s="99"/>
      <c r="IEB35" s="99"/>
      <c r="IEC35" s="99"/>
      <c r="IED35" s="99"/>
      <c r="IEE35" s="99"/>
      <c r="IEF35" s="99"/>
      <c r="IEG35" s="99"/>
      <c r="IEH35" s="99"/>
      <c r="IEI35" s="99"/>
      <c r="IEJ35" s="99"/>
      <c r="IEK35" s="99"/>
      <c r="IEL35" s="99"/>
      <c r="IEM35" s="99"/>
      <c r="IEN35" s="99"/>
      <c r="IEO35" s="99"/>
      <c r="IEP35" s="99"/>
      <c r="IEQ35" s="99"/>
      <c r="IER35" s="99"/>
      <c r="IES35" s="99"/>
      <c r="IET35" s="99"/>
      <c r="IEU35" s="99"/>
      <c r="IEV35" s="99"/>
      <c r="IEW35" s="99"/>
      <c r="IEX35" s="99"/>
      <c r="IEY35" s="99"/>
      <c r="IEZ35" s="99"/>
      <c r="IFA35" s="99"/>
      <c r="IFB35" s="99"/>
      <c r="IFC35" s="99"/>
      <c r="IFD35" s="99"/>
      <c r="IFE35" s="99"/>
      <c r="IFF35" s="99"/>
      <c r="IFG35" s="99"/>
      <c r="IFH35" s="99"/>
      <c r="IFI35" s="99"/>
      <c r="IFJ35" s="99"/>
      <c r="IFK35" s="99"/>
      <c r="IFL35" s="99"/>
      <c r="IFM35" s="99"/>
      <c r="IFN35" s="99"/>
      <c r="IFO35" s="99"/>
      <c r="IFP35" s="99"/>
      <c r="IFQ35" s="99"/>
      <c r="IFR35" s="99"/>
      <c r="IFS35" s="99"/>
      <c r="IFT35" s="99"/>
      <c r="IFU35" s="99"/>
      <c r="IFV35" s="99"/>
      <c r="IFW35" s="99"/>
      <c r="IFX35" s="99"/>
      <c r="IFY35" s="99"/>
      <c r="IFZ35" s="99"/>
      <c r="IGA35" s="99"/>
      <c r="IGB35" s="99"/>
      <c r="IGC35" s="99"/>
      <c r="IGD35" s="99"/>
      <c r="IGE35" s="99"/>
      <c r="IGF35" s="99"/>
      <c r="IGG35" s="99"/>
      <c r="IGH35" s="99"/>
      <c r="IGI35" s="99"/>
      <c r="IGJ35" s="99"/>
      <c r="IGK35" s="99"/>
      <c r="IGL35" s="99"/>
      <c r="IGM35" s="99"/>
      <c r="IGN35" s="99"/>
      <c r="IGO35" s="99"/>
      <c r="IGP35" s="99"/>
      <c r="IGQ35" s="99"/>
      <c r="IGR35" s="99"/>
      <c r="IGS35" s="99"/>
      <c r="IGT35" s="99"/>
      <c r="IGU35" s="99"/>
      <c r="IGV35" s="99"/>
      <c r="IGW35" s="99"/>
      <c r="IGX35" s="99"/>
      <c r="IGY35" s="99"/>
      <c r="IGZ35" s="99"/>
      <c r="IHA35" s="99"/>
      <c r="IHB35" s="99"/>
      <c r="IHC35" s="99"/>
      <c r="IHD35" s="99"/>
      <c r="IHE35" s="99"/>
      <c r="IHF35" s="99"/>
      <c r="IHG35" s="99"/>
      <c r="IHH35" s="99"/>
      <c r="IHI35" s="99"/>
      <c r="IHJ35" s="99"/>
      <c r="IHK35" s="99"/>
      <c r="IHL35" s="99"/>
      <c r="IHM35" s="99"/>
      <c r="IHN35" s="99"/>
      <c r="IHO35" s="99"/>
      <c r="IHP35" s="99"/>
      <c r="IHQ35" s="99"/>
      <c r="IHR35" s="99"/>
      <c r="IHS35" s="99"/>
      <c r="IHT35" s="99"/>
      <c r="IHU35" s="99"/>
      <c r="IHV35" s="99"/>
      <c r="IHW35" s="99"/>
      <c r="IHX35" s="99"/>
      <c r="IHY35" s="99"/>
      <c r="IHZ35" s="99"/>
      <c r="IIA35" s="99"/>
      <c r="IIB35" s="99"/>
      <c r="IIC35" s="99"/>
      <c r="IID35" s="99"/>
      <c r="IIE35" s="99"/>
      <c r="IIF35" s="99"/>
      <c r="IIG35" s="99"/>
      <c r="IIH35" s="99"/>
      <c r="III35" s="99"/>
      <c r="IIJ35" s="99"/>
      <c r="IIK35" s="99"/>
      <c r="IIL35" s="99"/>
      <c r="IIM35" s="99"/>
      <c r="IIN35" s="99"/>
      <c r="IIO35" s="99"/>
      <c r="IIP35" s="99"/>
      <c r="IIQ35" s="99"/>
      <c r="IIR35" s="99"/>
      <c r="IIS35" s="99"/>
      <c r="IIT35" s="99"/>
      <c r="IIU35" s="99"/>
      <c r="IIV35" s="99"/>
      <c r="IIW35" s="99"/>
      <c r="IIX35" s="99"/>
      <c r="IIY35" s="99"/>
      <c r="IIZ35" s="99"/>
      <c r="IJA35" s="99"/>
      <c r="IJB35" s="99"/>
      <c r="IJC35" s="99"/>
      <c r="IJD35" s="99"/>
      <c r="IJE35" s="99"/>
      <c r="IJF35" s="99"/>
      <c r="IJG35" s="99"/>
      <c r="IJH35" s="99"/>
      <c r="IJI35" s="99"/>
      <c r="IJJ35" s="99"/>
      <c r="IJK35" s="99"/>
      <c r="IJL35" s="99"/>
      <c r="IJM35" s="99"/>
      <c r="IJN35" s="99"/>
      <c r="IJO35" s="99"/>
      <c r="IJP35" s="99"/>
      <c r="IJQ35" s="99"/>
      <c r="IJR35" s="99"/>
      <c r="IJS35" s="99"/>
      <c r="IJT35" s="99"/>
      <c r="IJU35" s="99"/>
      <c r="IJV35" s="99"/>
      <c r="IJW35" s="99"/>
      <c r="IJX35" s="99"/>
      <c r="IJY35" s="99"/>
      <c r="IJZ35" s="99"/>
      <c r="IKA35" s="99"/>
      <c r="IKB35" s="99"/>
      <c r="IKC35" s="99"/>
      <c r="IKD35" s="99"/>
      <c r="IKE35" s="99"/>
      <c r="IKF35" s="99"/>
      <c r="IKG35" s="99"/>
      <c r="IKH35" s="99"/>
      <c r="IKI35" s="99"/>
      <c r="IKJ35" s="99"/>
      <c r="IKK35" s="99"/>
      <c r="IKL35" s="99"/>
      <c r="IKM35" s="99"/>
      <c r="IKN35" s="99"/>
      <c r="IKO35" s="99"/>
      <c r="IKP35" s="99"/>
      <c r="IKQ35" s="99"/>
      <c r="IKR35" s="99"/>
      <c r="IKS35" s="99"/>
      <c r="IKT35" s="99"/>
      <c r="IKU35" s="99"/>
      <c r="IKV35" s="99"/>
      <c r="IKW35" s="99"/>
      <c r="IKX35" s="99"/>
      <c r="IKY35" s="99"/>
      <c r="IKZ35" s="99"/>
      <c r="ILA35" s="99"/>
      <c r="ILB35" s="99"/>
      <c r="ILC35" s="99"/>
      <c r="ILD35" s="99"/>
      <c r="ILE35" s="99"/>
      <c r="ILF35" s="99"/>
      <c r="ILG35" s="99"/>
      <c r="ILH35" s="99"/>
      <c r="ILI35" s="99"/>
      <c r="ILJ35" s="99"/>
      <c r="ILK35" s="99"/>
      <c r="ILL35" s="99"/>
      <c r="ILM35" s="99"/>
      <c r="ILN35" s="99"/>
      <c r="ILO35" s="99"/>
      <c r="ILP35" s="99"/>
      <c r="ILQ35" s="99"/>
      <c r="ILR35" s="99"/>
      <c r="ILS35" s="99"/>
      <c r="ILT35" s="99"/>
      <c r="ILU35" s="99"/>
      <c r="ILV35" s="99"/>
      <c r="ILW35" s="99"/>
      <c r="ILX35" s="99"/>
      <c r="ILY35" s="99"/>
      <c r="ILZ35" s="99"/>
      <c r="IMA35" s="99"/>
      <c r="IMB35" s="99"/>
      <c r="IMC35" s="99"/>
      <c r="IMD35" s="99"/>
      <c r="IME35" s="99"/>
      <c r="IMF35" s="99"/>
      <c r="IMG35" s="99"/>
      <c r="IMH35" s="99"/>
      <c r="IMI35" s="99"/>
      <c r="IMJ35" s="99"/>
      <c r="IMK35" s="99"/>
      <c r="IML35" s="99"/>
      <c r="IMM35" s="99"/>
      <c r="IMN35" s="99"/>
      <c r="IMO35" s="99"/>
      <c r="IMP35" s="99"/>
      <c r="IMQ35" s="99"/>
      <c r="IMR35" s="99"/>
      <c r="IMS35" s="99"/>
      <c r="IMT35" s="99"/>
      <c r="IMU35" s="99"/>
      <c r="IMV35" s="99"/>
      <c r="IMW35" s="99"/>
      <c r="IMX35" s="99"/>
      <c r="IMY35" s="99"/>
      <c r="IMZ35" s="99"/>
      <c r="INA35" s="99"/>
      <c r="INB35" s="99"/>
      <c r="INC35" s="99"/>
      <c r="IND35" s="99"/>
      <c r="INE35" s="99"/>
      <c r="INF35" s="99"/>
      <c r="ING35" s="99"/>
      <c r="INH35" s="99"/>
      <c r="INI35" s="99"/>
      <c r="INJ35" s="99"/>
      <c r="INK35" s="99"/>
      <c r="INL35" s="99"/>
      <c r="INM35" s="99"/>
      <c r="INN35" s="99"/>
      <c r="INO35" s="99"/>
      <c r="INP35" s="99"/>
      <c r="INQ35" s="99"/>
      <c r="INR35" s="99"/>
      <c r="INS35" s="99"/>
      <c r="INT35" s="99"/>
      <c r="INU35" s="99"/>
      <c r="INV35" s="99"/>
      <c r="INW35" s="99"/>
      <c r="INX35" s="99"/>
      <c r="INY35" s="99"/>
      <c r="INZ35" s="99"/>
      <c r="IOA35" s="99"/>
      <c r="IOB35" s="99"/>
      <c r="IOC35" s="99"/>
      <c r="IOD35" s="99"/>
      <c r="IOE35" s="99"/>
      <c r="IOF35" s="99"/>
      <c r="IOG35" s="99"/>
      <c r="IOH35" s="99"/>
      <c r="IOI35" s="99"/>
      <c r="IOJ35" s="99"/>
      <c r="IOK35" s="99"/>
      <c r="IOL35" s="99"/>
      <c r="IOM35" s="99"/>
      <c r="ION35" s="99"/>
      <c r="IOO35" s="99"/>
      <c r="IOP35" s="99"/>
      <c r="IOQ35" s="99"/>
      <c r="IOR35" s="99"/>
      <c r="IOS35" s="99"/>
      <c r="IOT35" s="99"/>
      <c r="IOU35" s="99"/>
      <c r="IOV35" s="99"/>
      <c r="IOW35" s="99"/>
      <c r="IOX35" s="99"/>
      <c r="IOY35" s="99"/>
      <c r="IOZ35" s="99"/>
      <c r="IPA35" s="99"/>
      <c r="IPB35" s="99"/>
      <c r="IPC35" s="99"/>
      <c r="IPD35" s="99"/>
      <c r="IPE35" s="99"/>
      <c r="IPF35" s="99"/>
      <c r="IPG35" s="99"/>
      <c r="IPH35" s="99"/>
      <c r="IPI35" s="99"/>
      <c r="IPJ35" s="99"/>
      <c r="IPK35" s="99"/>
      <c r="IPL35" s="99"/>
      <c r="IPM35" s="99"/>
      <c r="IPN35" s="99"/>
      <c r="IPO35" s="99"/>
      <c r="IPP35" s="99"/>
      <c r="IPQ35" s="99"/>
      <c r="IPR35" s="99"/>
      <c r="IPS35" s="99"/>
      <c r="IPT35" s="99"/>
      <c r="IPU35" s="99"/>
      <c r="IPV35" s="99"/>
      <c r="IPW35" s="99"/>
      <c r="IPX35" s="99"/>
      <c r="IPY35" s="99"/>
      <c r="IPZ35" s="99"/>
      <c r="IQA35" s="99"/>
      <c r="IQB35" s="99"/>
      <c r="IQC35" s="99"/>
      <c r="IQD35" s="99"/>
      <c r="IQE35" s="99"/>
      <c r="IQF35" s="99"/>
      <c r="IQG35" s="99"/>
      <c r="IQH35" s="99"/>
      <c r="IQI35" s="99"/>
      <c r="IQJ35" s="99"/>
      <c r="IQK35" s="99"/>
      <c r="IQL35" s="99"/>
      <c r="IQM35" s="99"/>
      <c r="IQN35" s="99"/>
      <c r="IQO35" s="99"/>
      <c r="IQP35" s="99"/>
      <c r="IQQ35" s="99"/>
      <c r="IQR35" s="99"/>
      <c r="IQS35" s="99"/>
      <c r="IQT35" s="99"/>
      <c r="IQU35" s="99"/>
      <c r="IQV35" s="99"/>
      <c r="IQW35" s="99"/>
      <c r="IQX35" s="99"/>
      <c r="IQY35" s="99"/>
      <c r="IQZ35" s="99"/>
      <c r="IRA35" s="99"/>
      <c r="IRB35" s="99"/>
      <c r="IRC35" s="99"/>
      <c r="IRD35" s="99"/>
      <c r="IRE35" s="99"/>
      <c r="IRF35" s="99"/>
      <c r="IRG35" s="99"/>
      <c r="IRH35" s="99"/>
      <c r="IRI35" s="99"/>
      <c r="IRJ35" s="99"/>
      <c r="IRK35" s="99"/>
      <c r="IRL35" s="99"/>
      <c r="IRM35" s="99"/>
      <c r="IRN35" s="99"/>
      <c r="IRO35" s="99"/>
      <c r="IRP35" s="99"/>
      <c r="IRQ35" s="99"/>
      <c r="IRR35" s="99"/>
      <c r="IRS35" s="99"/>
      <c r="IRT35" s="99"/>
      <c r="IRU35" s="99"/>
      <c r="IRV35" s="99"/>
      <c r="IRW35" s="99"/>
      <c r="IRX35" s="99"/>
      <c r="IRY35" s="99"/>
      <c r="IRZ35" s="99"/>
      <c r="ISA35" s="99"/>
      <c r="ISB35" s="99"/>
      <c r="ISC35" s="99"/>
      <c r="ISD35" s="99"/>
      <c r="ISE35" s="99"/>
      <c r="ISF35" s="99"/>
      <c r="ISG35" s="99"/>
      <c r="ISH35" s="99"/>
      <c r="ISI35" s="99"/>
      <c r="ISJ35" s="99"/>
      <c r="ISK35" s="99"/>
      <c r="ISL35" s="99"/>
      <c r="ISM35" s="99"/>
      <c r="ISN35" s="99"/>
      <c r="ISO35" s="99"/>
      <c r="ISP35" s="99"/>
      <c r="ISQ35" s="99"/>
      <c r="ISR35" s="99"/>
      <c r="ISS35" s="99"/>
      <c r="IST35" s="99"/>
      <c r="ISU35" s="99"/>
      <c r="ISV35" s="99"/>
      <c r="ISW35" s="99"/>
      <c r="ISX35" s="99"/>
      <c r="ISY35" s="99"/>
      <c r="ISZ35" s="99"/>
      <c r="ITA35" s="99"/>
      <c r="ITB35" s="99"/>
      <c r="ITC35" s="99"/>
      <c r="ITD35" s="99"/>
      <c r="ITE35" s="99"/>
      <c r="ITF35" s="99"/>
      <c r="ITG35" s="99"/>
      <c r="ITH35" s="99"/>
      <c r="ITI35" s="99"/>
      <c r="ITJ35" s="99"/>
      <c r="ITK35" s="99"/>
      <c r="ITL35" s="99"/>
      <c r="ITM35" s="99"/>
      <c r="ITN35" s="99"/>
      <c r="ITO35" s="99"/>
      <c r="ITP35" s="99"/>
      <c r="ITQ35" s="99"/>
      <c r="ITR35" s="99"/>
      <c r="ITS35" s="99"/>
      <c r="ITT35" s="99"/>
      <c r="ITU35" s="99"/>
      <c r="ITV35" s="99"/>
      <c r="ITW35" s="99"/>
      <c r="ITX35" s="99"/>
      <c r="ITY35" s="99"/>
      <c r="ITZ35" s="99"/>
      <c r="IUA35" s="99"/>
      <c r="IUB35" s="99"/>
      <c r="IUC35" s="99"/>
      <c r="IUD35" s="99"/>
      <c r="IUE35" s="99"/>
      <c r="IUF35" s="99"/>
      <c r="IUG35" s="99"/>
      <c r="IUH35" s="99"/>
      <c r="IUI35" s="99"/>
      <c r="IUJ35" s="99"/>
      <c r="IUK35" s="99"/>
      <c r="IUL35" s="99"/>
      <c r="IUM35" s="99"/>
      <c r="IUN35" s="99"/>
      <c r="IUO35" s="99"/>
      <c r="IUP35" s="99"/>
      <c r="IUQ35" s="99"/>
      <c r="IUR35" s="99"/>
      <c r="IUS35" s="99"/>
      <c r="IUT35" s="99"/>
      <c r="IUU35" s="99"/>
      <c r="IUV35" s="99"/>
      <c r="IUW35" s="99"/>
      <c r="IUX35" s="99"/>
      <c r="IUY35" s="99"/>
      <c r="IUZ35" s="99"/>
      <c r="IVA35" s="99"/>
      <c r="IVB35" s="99"/>
      <c r="IVC35" s="99"/>
      <c r="IVD35" s="99"/>
      <c r="IVE35" s="99"/>
      <c r="IVF35" s="99"/>
      <c r="IVG35" s="99"/>
      <c r="IVH35" s="99"/>
      <c r="IVI35" s="99"/>
      <c r="IVJ35" s="99"/>
      <c r="IVK35" s="99"/>
      <c r="IVL35" s="99"/>
      <c r="IVM35" s="99"/>
      <c r="IVN35" s="99"/>
      <c r="IVO35" s="99"/>
      <c r="IVP35" s="99"/>
      <c r="IVQ35" s="99"/>
      <c r="IVR35" s="99"/>
      <c r="IVS35" s="99"/>
      <c r="IVT35" s="99"/>
      <c r="IVU35" s="99"/>
      <c r="IVV35" s="99"/>
      <c r="IVW35" s="99"/>
      <c r="IVX35" s="99"/>
      <c r="IVY35" s="99"/>
      <c r="IVZ35" s="99"/>
      <c r="IWA35" s="99"/>
      <c r="IWB35" s="99"/>
      <c r="IWC35" s="99"/>
      <c r="IWD35" s="99"/>
      <c r="IWE35" s="99"/>
      <c r="IWF35" s="99"/>
      <c r="IWG35" s="99"/>
      <c r="IWH35" s="99"/>
      <c r="IWI35" s="99"/>
      <c r="IWJ35" s="99"/>
      <c r="IWK35" s="99"/>
      <c r="IWL35" s="99"/>
      <c r="IWM35" s="99"/>
      <c r="IWN35" s="99"/>
      <c r="IWO35" s="99"/>
      <c r="IWP35" s="99"/>
      <c r="IWQ35" s="99"/>
      <c r="IWR35" s="99"/>
      <c r="IWS35" s="99"/>
      <c r="IWT35" s="99"/>
      <c r="IWU35" s="99"/>
      <c r="IWV35" s="99"/>
      <c r="IWW35" s="99"/>
      <c r="IWX35" s="99"/>
      <c r="IWY35" s="99"/>
      <c r="IWZ35" s="99"/>
      <c r="IXA35" s="99"/>
      <c r="IXB35" s="99"/>
      <c r="IXC35" s="99"/>
      <c r="IXD35" s="99"/>
      <c r="IXE35" s="99"/>
      <c r="IXF35" s="99"/>
      <c r="IXG35" s="99"/>
      <c r="IXH35" s="99"/>
      <c r="IXI35" s="99"/>
      <c r="IXJ35" s="99"/>
      <c r="IXK35" s="99"/>
      <c r="IXL35" s="99"/>
      <c r="IXM35" s="99"/>
      <c r="IXN35" s="99"/>
      <c r="IXO35" s="99"/>
      <c r="IXP35" s="99"/>
      <c r="IXQ35" s="99"/>
      <c r="IXR35" s="99"/>
      <c r="IXS35" s="99"/>
      <c r="IXT35" s="99"/>
      <c r="IXU35" s="99"/>
      <c r="IXV35" s="99"/>
      <c r="IXW35" s="99"/>
      <c r="IXX35" s="99"/>
      <c r="IXY35" s="99"/>
      <c r="IXZ35" s="99"/>
      <c r="IYA35" s="99"/>
      <c r="IYB35" s="99"/>
      <c r="IYC35" s="99"/>
      <c r="IYD35" s="99"/>
      <c r="IYE35" s="99"/>
      <c r="IYF35" s="99"/>
      <c r="IYG35" s="99"/>
      <c r="IYH35" s="99"/>
      <c r="IYI35" s="99"/>
      <c r="IYJ35" s="99"/>
      <c r="IYK35" s="99"/>
      <c r="IYL35" s="99"/>
      <c r="IYM35" s="99"/>
      <c r="IYN35" s="99"/>
      <c r="IYO35" s="99"/>
      <c r="IYP35" s="99"/>
      <c r="IYQ35" s="99"/>
      <c r="IYR35" s="99"/>
      <c r="IYS35" s="99"/>
      <c r="IYT35" s="99"/>
      <c r="IYU35" s="99"/>
      <c r="IYV35" s="99"/>
      <c r="IYW35" s="99"/>
      <c r="IYX35" s="99"/>
      <c r="IYY35" s="99"/>
      <c r="IYZ35" s="99"/>
      <c r="IZA35" s="99"/>
      <c r="IZB35" s="99"/>
      <c r="IZC35" s="99"/>
      <c r="IZD35" s="99"/>
      <c r="IZE35" s="99"/>
      <c r="IZF35" s="99"/>
      <c r="IZG35" s="99"/>
      <c r="IZH35" s="99"/>
      <c r="IZI35" s="99"/>
      <c r="IZJ35" s="99"/>
      <c r="IZK35" s="99"/>
      <c r="IZL35" s="99"/>
      <c r="IZM35" s="99"/>
      <c r="IZN35" s="99"/>
      <c r="IZO35" s="99"/>
      <c r="IZP35" s="99"/>
      <c r="IZQ35" s="99"/>
      <c r="IZR35" s="99"/>
      <c r="IZS35" s="99"/>
      <c r="IZT35" s="99"/>
      <c r="IZU35" s="99"/>
      <c r="IZV35" s="99"/>
      <c r="IZW35" s="99"/>
      <c r="IZX35" s="99"/>
      <c r="IZY35" s="99"/>
      <c r="IZZ35" s="99"/>
      <c r="JAA35" s="99"/>
      <c r="JAB35" s="99"/>
      <c r="JAC35" s="99"/>
      <c r="JAD35" s="99"/>
      <c r="JAE35" s="99"/>
      <c r="JAF35" s="99"/>
      <c r="JAG35" s="99"/>
      <c r="JAH35" s="99"/>
      <c r="JAI35" s="99"/>
      <c r="JAJ35" s="99"/>
      <c r="JAK35" s="99"/>
      <c r="JAL35" s="99"/>
      <c r="JAM35" s="99"/>
      <c r="JAN35" s="99"/>
      <c r="JAO35" s="99"/>
      <c r="JAP35" s="99"/>
      <c r="JAQ35" s="99"/>
      <c r="JAR35" s="99"/>
      <c r="JAS35" s="99"/>
      <c r="JAT35" s="99"/>
      <c r="JAU35" s="99"/>
      <c r="JAV35" s="99"/>
      <c r="JAW35" s="99"/>
      <c r="JAX35" s="99"/>
      <c r="JAY35" s="99"/>
      <c r="JAZ35" s="99"/>
      <c r="JBA35" s="99"/>
      <c r="JBB35" s="99"/>
      <c r="JBC35" s="99"/>
      <c r="JBD35" s="99"/>
      <c r="JBE35" s="99"/>
      <c r="JBF35" s="99"/>
      <c r="JBG35" s="99"/>
      <c r="JBH35" s="99"/>
      <c r="JBI35" s="99"/>
      <c r="JBJ35" s="99"/>
      <c r="JBK35" s="99"/>
      <c r="JBL35" s="99"/>
      <c r="JBM35" s="99"/>
      <c r="JBN35" s="99"/>
      <c r="JBO35" s="99"/>
      <c r="JBP35" s="99"/>
      <c r="JBQ35" s="99"/>
      <c r="JBR35" s="99"/>
      <c r="JBS35" s="99"/>
      <c r="JBT35" s="99"/>
      <c r="JBU35" s="99"/>
      <c r="JBV35" s="99"/>
      <c r="JBW35" s="99"/>
      <c r="JBX35" s="99"/>
      <c r="JBY35" s="99"/>
      <c r="JBZ35" s="99"/>
      <c r="JCA35" s="99"/>
      <c r="JCB35" s="99"/>
      <c r="JCC35" s="99"/>
      <c r="JCD35" s="99"/>
      <c r="JCE35" s="99"/>
      <c r="JCF35" s="99"/>
      <c r="JCG35" s="99"/>
      <c r="JCH35" s="99"/>
      <c r="JCI35" s="99"/>
      <c r="JCJ35" s="99"/>
      <c r="JCK35" s="99"/>
      <c r="JCL35" s="99"/>
      <c r="JCM35" s="99"/>
      <c r="JCN35" s="99"/>
      <c r="JCO35" s="99"/>
      <c r="JCP35" s="99"/>
      <c r="JCQ35" s="99"/>
      <c r="JCR35" s="99"/>
      <c r="JCS35" s="99"/>
      <c r="JCT35" s="99"/>
      <c r="JCU35" s="99"/>
      <c r="JCV35" s="99"/>
      <c r="JCW35" s="99"/>
      <c r="JCX35" s="99"/>
      <c r="JCY35" s="99"/>
      <c r="JCZ35" s="99"/>
      <c r="JDA35" s="99"/>
      <c r="JDB35" s="99"/>
      <c r="JDC35" s="99"/>
      <c r="JDD35" s="99"/>
      <c r="JDE35" s="99"/>
      <c r="JDF35" s="99"/>
      <c r="JDG35" s="99"/>
      <c r="JDH35" s="99"/>
      <c r="JDI35" s="99"/>
      <c r="JDJ35" s="99"/>
      <c r="JDK35" s="99"/>
      <c r="JDL35" s="99"/>
      <c r="JDM35" s="99"/>
      <c r="JDN35" s="99"/>
      <c r="JDO35" s="99"/>
      <c r="JDP35" s="99"/>
      <c r="JDQ35" s="99"/>
      <c r="JDR35" s="99"/>
      <c r="JDS35" s="99"/>
      <c r="JDT35" s="99"/>
      <c r="JDU35" s="99"/>
      <c r="JDV35" s="99"/>
      <c r="JDW35" s="99"/>
      <c r="JDX35" s="99"/>
      <c r="JDY35" s="99"/>
      <c r="JDZ35" s="99"/>
      <c r="JEA35" s="99"/>
      <c r="JEB35" s="99"/>
      <c r="JEC35" s="99"/>
      <c r="JED35" s="99"/>
      <c r="JEE35" s="99"/>
      <c r="JEF35" s="99"/>
      <c r="JEG35" s="99"/>
      <c r="JEH35" s="99"/>
      <c r="JEI35" s="99"/>
      <c r="JEJ35" s="99"/>
      <c r="JEK35" s="99"/>
      <c r="JEL35" s="99"/>
      <c r="JEM35" s="99"/>
      <c r="JEN35" s="99"/>
      <c r="JEO35" s="99"/>
      <c r="JEP35" s="99"/>
      <c r="JEQ35" s="99"/>
      <c r="JER35" s="99"/>
      <c r="JES35" s="99"/>
      <c r="JET35" s="99"/>
      <c r="JEU35" s="99"/>
      <c r="JEV35" s="99"/>
      <c r="JEW35" s="99"/>
      <c r="JEX35" s="99"/>
      <c r="JEY35" s="99"/>
      <c r="JEZ35" s="99"/>
      <c r="JFA35" s="99"/>
      <c r="JFB35" s="99"/>
      <c r="JFC35" s="99"/>
      <c r="JFD35" s="99"/>
      <c r="JFE35" s="99"/>
      <c r="JFF35" s="99"/>
      <c r="JFG35" s="99"/>
      <c r="JFH35" s="99"/>
      <c r="JFI35" s="99"/>
      <c r="JFJ35" s="99"/>
      <c r="JFK35" s="99"/>
      <c r="JFL35" s="99"/>
      <c r="JFM35" s="99"/>
      <c r="JFN35" s="99"/>
      <c r="JFO35" s="99"/>
      <c r="JFP35" s="99"/>
      <c r="JFQ35" s="99"/>
      <c r="JFR35" s="99"/>
      <c r="JFS35" s="99"/>
      <c r="JFT35" s="99"/>
      <c r="JFU35" s="99"/>
      <c r="JFV35" s="99"/>
      <c r="JFW35" s="99"/>
      <c r="JFX35" s="99"/>
      <c r="JFY35" s="99"/>
      <c r="JFZ35" s="99"/>
      <c r="JGA35" s="99"/>
      <c r="JGB35" s="99"/>
      <c r="JGC35" s="99"/>
      <c r="JGD35" s="99"/>
      <c r="JGE35" s="99"/>
      <c r="JGF35" s="99"/>
      <c r="JGG35" s="99"/>
      <c r="JGH35" s="99"/>
      <c r="JGI35" s="99"/>
      <c r="JGJ35" s="99"/>
      <c r="JGK35" s="99"/>
      <c r="JGL35" s="99"/>
      <c r="JGM35" s="99"/>
      <c r="JGN35" s="99"/>
      <c r="JGO35" s="99"/>
      <c r="JGP35" s="99"/>
      <c r="JGQ35" s="99"/>
      <c r="JGR35" s="99"/>
      <c r="JGS35" s="99"/>
      <c r="JGT35" s="99"/>
      <c r="JGU35" s="99"/>
      <c r="JGV35" s="99"/>
      <c r="JGW35" s="99"/>
      <c r="JGX35" s="99"/>
      <c r="JGY35" s="99"/>
      <c r="JGZ35" s="99"/>
      <c r="JHA35" s="99"/>
      <c r="JHB35" s="99"/>
      <c r="JHC35" s="99"/>
      <c r="JHD35" s="99"/>
      <c r="JHE35" s="99"/>
      <c r="JHF35" s="99"/>
      <c r="JHG35" s="99"/>
      <c r="JHH35" s="99"/>
      <c r="JHI35" s="99"/>
      <c r="JHJ35" s="99"/>
      <c r="JHK35" s="99"/>
      <c r="JHL35" s="99"/>
      <c r="JHM35" s="99"/>
      <c r="JHN35" s="99"/>
      <c r="JHO35" s="99"/>
      <c r="JHP35" s="99"/>
      <c r="JHQ35" s="99"/>
      <c r="JHR35" s="99"/>
      <c r="JHS35" s="99"/>
      <c r="JHT35" s="99"/>
      <c r="JHU35" s="99"/>
      <c r="JHV35" s="99"/>
      <c r="JHW35" s="99"/>
      <c r="JHX35" s="99"/>
      <c r="JHY35" s="99"/>
      <c r="JHZ35" s="99"/>
      <c r="JIA35" s="99"/>
      <c r="JIB35" s="99"/>
      <c r="JIC35" s="99"/>
      <c r="JID35" s="99"/>
      <c r="JIE35" s="99"/>
      <c r="JIF35" s="99"/>
      <c r="JIG35" s="99"/>
      <c r="JIH35" s="99"/>
      <c r="JII35" s="99"/>
      <c r="JIJ35" s="99"/>
      <c r="JIK35" s="99"/>
      <c r="JIL35" s="99"/>
      <c r="JIM35" s="99"/>
      <c r="JIN35" s="99"/>
      <c r="JIO35" s="99"/>
      <c r="JIP35" s="99"/>
      <c r="JIQ35" s="99"/>
      <c r="JIR35" s="99"/>
      <c r="JIS35" s="99"/>
      <c r="JIT35" s="99"/>
      <c r="JIU35" s="99"/>
      <c r="JIV35" s="99"/>
      <c r="JIW35" s="99"/>
      <c r="JIX35" s="99"/>
      <c r="JIY35" s="99"/>
      <c r="JIZ35" s="99"/>
      <c r="JJA35" s="99"/>
      <c r="JJB35" s="99"/>
      <c r="JJC35" s="99"/>
      <c r="JJD35" s="99"/>
      <c r="JJE35" s="99"/>
      <c r="JJF35" s="99"/>
      <c r="JJG35" s="99"/>
      <c r="JJH35" s="99"/>
      <c r="JJI35" s="99"/>
      <c r="JJJ35" s="99"/>
      <c r="JJK35" s="99"/>
      <c r="JJL35" s="99"/>
      <c r="JJM35" s="99"/>
      <c r="JJN35" s="99"/>
      <c r="JJO35" s="99"/>
      <c r="JJP35" s="99"/>
      <c r="JJQ35" s="99"/>
      <c r="JJR35" s="99"/>
      <c r="JJS35" s="99"/>
      <c r="JJT35" s="99"/>
      <c r="JJU35" s="99"/>
      <c r="JJV35" s="99"/>
      <c r="JJW35" s="99"/>
      <c r="JJX35" s="99"/>
      <c r="JJY35" s="99"/>
      <c r="JJZ35" s="99"/>
      <c r="JKA35" s="99"/>
      <c r="JKB35" s="99"/>
      <c r="JKC35" s="99"/>
      <c r="JKD35" s="99"/>
      <c r="JKE35" s="99"/>
      <c r="JKF35" s="99"/>
      <c r="JKG35" s="99"/>
      <c r="JKH35" s="99"/>
      <c r="JKI35" s="99"/>
      <c r="JKJ35" s="99"/>
      <c r="JKK35" s="99"/>
      <c r="JKL35" s="99"/>
      <c r="JKM35" s="99"/>
      <c r="JKN35" s="99"/>
      <c r="JKO35" s="99"/>
      <c r="JKP35" s="99"/>
      <c r="JKQ35" s="99"/>
      <c r="JKR35" s="99"/>
      <c r="JKS35" s="99"/>
      <c r="JKT35" s="99"/>
      <c r="JKU35" s="99"/>
      <c r="JKV35" s="99"/>
      <c r="JKW35" s="99"/>
      <c r="JKX35" s="99"/>
      <c r="JKY35" s="99"/>
      <c r="JKZ35" s="99"/>
      <c r="JLA35" s="99"/>
      <c r="JLB35" s="99"/>
      <c r="JLC35" s="99"/>
      <c r="JLD35" s="99"/>
      <c r="JLE35" s="99"/>
      <c r="JLF35" s="99"/>
      <c r="JLG35" s="99"/>
      <c r="JLH35" s="99"/>
      <c r="JLI35" s="99"/>
      <c r="JLJ35" s="99"/>
      <c r="JLK35" s="99"/>
      <c r="JLL35" s="99"/>
      <c r="JLM35" s="99"/>
      <c r="JLN35" s="99"/>
      <c r="JLO35" s="99"/>
      <c r="JLP35" s="99"/>
      <c r="JLQ35" s="99"/>
      <c r="JLR35" s="99"/>
      <c r="JLS35" s="99"/>
      <c r="JLT35" s="99"/>
      <c r="JLU35" s="99"/>
      <c r="JLV35" s="99"/>
      <c r="JLW35" s="99"/>
      <c r="JLX35" s="99"/>
      <c r="JLY35" s="99"/>
      <c r="JLZ35" s="99"/>
      <c r="JMA35" s="99"/>
      <c r="JMB35" s="99"/>
      <c r="JMC35" s="99"/>
      <c r="JMD35" s="99"/>
      <c r="JME35" s="99"/>
      <c r="JMF35" s="99"/>
      <c r="JMG35" s="99"/>
      <c r="JMH35" s="99"/>
      <c r="JMI35" s="99"/>
      <c r="JMJ35" s="99"/>
      <c r="JMK35" s="99"/>
      <c r="JML35" s="99"/>
      <c r="JMM35" s="99"/>
      <c r="JMN35" s="99"/>
      <c r="JMO35" s="99"/>
      <c r="JMP35" s="99"/>
      <c r="JMQ35" s="99"/>
      <c r="JMR35" s="99"/>
      <c r="JMS35" s="99"/>
      <c r="JMT35" s="99"/>
      <c r="JMU35" s="99"/>
      <c r="JMV35" s="99"/>
      <c r="JMW35" s="99"/>
      <c r="JMX35" s="99"/>
      <c r="JMY35" s="99"/>
      <c r="JMZ35" s="99"/>
      <c r="JNA35" s="99"/>
      <c r="JNB35" s="99"/>
      <c r="JNC35" s="99"/>
      <c r="JND35" s="99"/>
      <c r="JNE35" s="99"/>
      <c r="JNF35" s="99"/>
      <c r="JNG35" s="99"/>
      <c r="JNH35" s="99"/>
      <c r="JNI35" s="99"/>
      <c r="JNJ35" s="99"/>
      <c r="JNK35" s="99"/>
      <c r="JNL35" s="99"/>
      <c r="JNM35" s="99"/>
      <c r="JNN35" s="99"/>
      <c r="JNO35" s="99"/>
      <c r="JNP35" s="99"/>
      <c r="JNQ35" s="99"/>
      <c r="JNR35" s="99"/>
      <c r="JNS35" s="99"/>
      <c r="JNT35" s="99"/>
      <c r="JNU35" s="99"/>
      <c r="JNV35" s="99"/>
      <c r="JNW35" s="99"/>
      <c r="JNX35" s="99"/>
      <c r="JNY35" s="99"/>
      <c r="JNZ35" s="99"/>
      <c r="JOA35" s="99"/>
      <c r="JOB35" s="99"/>
      <c r="JOC35" s="99"/>
      <c r="JOD35" s="99"/>
      <c r="JOE35" s="99"/>
      <c r="JOF35" s="99"/>
      <c r="JOG35" s="99"/>
      <c r="JOH35" s="99"/>
      <c r="JOI35" s="99"/>
      <c r="JOJ35" s="99"/>
      <c r="JOK35" s="99"/>
      <c r="JOL35" s="99"/>
      <c r="JOM35" s="99"/>
      <c r="JON35" s="99"/>
      <c r="JOO35" s="99"/>
      <c r="JOP35" s="99"/>
      <c r="JOQ35" s="99"/>
      <c r="JOR35" s="99"/>
      <c r="JOS35" s="99"/>
      <c r="JOT35" s="99"/>
      <c r="JOU35" s="99"/>
      <c r="JOV35" s="99"/>
      <c r="JOW35" s="99"/>
      <c r="JOX35" s="99"/>
      <c r="JOY35" s="99"/>
      <c r="JOZ35" s="99"/>
      <c r="JPA35" s="99"/>
      <c r="JPB35" s="99"/>
      <c r="JPC35" s="99"/>
      <c r="JPD35" s="99"/>
      <c r="JPE35" s="99"/>
      <c r="JPF35" s="99"/>
      <c r="JPG35" s="99"/>
      <c r="JPH35" s="99"/>
      <c r="JPI35" s="99"/>
      <c r="JPJ35" s="99"/>
      <c r="JPK35" s="99"/>
      <c r="JPL35" s="99"/>
      <c r="JPM35" s="99"/>
      <c r="JPN35" s="99"/>
      <c r="JPO35" s="99"/>
      <c r="JPP35" s="99"/>
      <c r="JPQ35" s="99"/>
      <c r="JPR35" s="99"/>
      <c r="JPS35" s="99"/>
      <c r="JPT35" s="99"/>
      <c r="JPU35" s="99"/>
      <c r="JPV35" s="99"/>
      <c r="JPW35" s="99"/>
      <c r="JPX35" s="99"/>
      <c r="JPY35" s="99"/>
      <c r="JPZ35" s="99"/>
      <c r="JQA35" s="99"/>
      <c r="JQB35" s="99"/>
      <c r="JQC35" s="99"/>
      <c r="JQD35" s="99"/>
      <c r="JQE35" s="99"/>
      <c r="JQF35" s="99"/>
      <c r="JQG35" s="99"/>
      <c r="JQH35" s="99"/>
      <c r="JQI35" s="99"/>
      <c r="JQJ35" s="99"/>
      <c r="JQK35" s="99"/>
      <c r="JQL35" s="99"/>
      <c r="JQM35" s="99"/>
      <c r="JQN35" s="99"/>
      <c r="JQO35" s="99"/>
      <c r="JQP35" s="99"/>
      <c r="JQQ35" s="99"/>
      <c r="JQR35" s="99"/>
      <c r="JQS35" s="99"/>
      <c r="JQT35" s="99"/>
      <c r="JQU35" s="99"/>
      <c r="JQV35" s="99"/>
      <c r="JQW35" s="99"/>
      <c r="JQX35" s="99"/>
      <c r="JQY35" s="99"/>
      <c r="JQZ35" s="99"/>
      <c r="JRA35" s="99"/>
      <c r="JRB35" s="99"/>
      <c r="JRC35" s="99"/>
      <c r="JRD35" s="99"/>
      <c r="JRE35" s="99"/>
      <c r="JRF35" s="99"/>
      <c r="JRG35" s="99"/>
      <c r="JRH35" s="99"/>
      <c r="JRI35" s="99"/>
      <c r="JRJ35" s="99"/>
      <c r="JRK35" s="99"/>
      <c r="JRL35" s="99"/>
      <c r="JRM35" s="99"/>
      <c r="JRN35" s="99"/>
      <c r="JRO35" s="99"/>
      <c r="JRP35" s="99"/>
      <c r="JRQ35" s="99"/>
      <c r="JRR35" s="99"/>
      <c r="JRS35" s="99"/>
      <c r="JRT35" s="99"/>
      <c r="JRU35" s="99"/>
      <c r="JRV35" s="99"/>
      <c r="JRW35" s="99"/>
      <c r="JRX35" s="99"/>
      <c r="JRY35" s="99"/>
      <c r="JRZ35" s="99"/>
      <c r="JSA35" s="99"/>
      <c r="JSB35" s="99"/>
      <c r="JSC35" s="99"/>
      <c r="JSD35" s="99"/>
      <c r="JSE35" s="99"/>
      <c r="JSF35" s="99"/>
      <c r="JSG35" s="99"/>
      <c r="JSH35" s="99"/>
      <c r="JSI35" s="99"/>
      <c r="JSJ35" s="99"/>
      <c r="JSK35" s="99"/>
      <c r="JSL35" s="99"/>
      <c r="JSM35" s="99"/>
      <c r="JSN35" s="99"/>
      <c r="JSO35" s="99"/>
      <c r="JSP35" s="99"/>
      <c r="JSQ35" s="99"/>
      <c r="JSR35" s="99"/>
      <c r="JSS35" s="99"/>
      <c r="JST35" s="99"/>
      <c r="JSU35" s="99"/>
      <c r="JSV35" s="99"/>
      <c r="JSW35" s="99"/>
      <c r="JSX35" s="99"/>
      <c r="JSY35" s="99"/>
      <c r="JSZ35" s="99"/>
      <c r="JTA35" s="99"/>
      <c r="JTB35" s="99"/>
      <c r="JTC35" s="99"/>
      <c r="JTD35" s="99"/>
      <c r="JTE35" s="99"/>
      <c r="JTF35" s="99"/>
      <c r="JTG35" s="99"/>
      <c r="JTH35" s="99"/>
      <c r="JTI35" s="99"/>
      <c r="JTJ35" s="99"/>
      <c r="JTK35" s="99"/>
      <c r="JTL35" s="99"/>
      <c r="JTM35" s="99"/>
      <c r="JTN35" s="99"/>
      <c r="JTO35" s="99"/>
      <c r="JTP35" s="99"/>
      <c r="JTQ35" s="99"/>
      <c r="JTR35" s="99"/>
      <c r="JTS35" s="99"/>
      <c r="JTT35" s="99"/>
      <c r="JTU35" s="99"/>
      <c r="JTV35" s="99"/>
      <c r="JTW35" s="99"/>
      <c r="JTX35" s="99"/>
      <c r="JTY35" s="99"/>
      <c r="JTZ35" s="99"/>
      <c r="JUA35" s="99"/>
      <c r="JUB35" s="99"/>
      <c r="JUC35" s="99"/>
      <c r="JUD35" s="99"/>
      <c r="JUE35" s="99"/>
      <c r="JUF35" s="99"/>
      <c r="JUG35" s="99"/>
      <c r="JUH35" s="99"/>
      <c r="JUI35" s="99"/>
      <c r="JUJ35" s="99"/>
      <c r="JUK35" s="99"/>
      <c r="JUL35" s="99"/>
      <c r="JUM35" s="99"/>
      <c r="JUN35" s="99"/>
      <c r="JUO35" s="99"/>
      <c r="JUP35" s="99"/>
      <c r="JUQ35" s="99"/>
      <c r="JUR35" s="99"/>
      <c r="JUS35" s="99"/>
      <c r="JUT35" s="99"/>
      <c r="JUU35" s="99"/>
      <c r="JUV35" s="99"/>
      <c r="JUW35" s="99"/>
      <c r="JUX35" s="99"/>
      <c r="JUY35" s="99"/>
      <c r="JUZ35" s="99"/>
      <c r="JVA35" s="99"/>
      <c r="JVB35" s="99"/>
      <c r="JVC35" s="99"/>
      <c r="JVD35" s="99"/>
      <c r="JVE35" s="99"/>
      <c r="JVF35" s="99"/>
      <c r="JVG35" s="99"/>
      <c r="JVH35" s="99"/>
      <c r="JVI35" s="99"/>
      <c r="JVJ35" s="99"/>
      <c r="JVK35" s="99"/>
      <c r="JVL35" s="99"/>
      <c r="JVM35" s="99"/>
      <c r="JVN35" s="99"/>
      <c r="JVO35" s="99"/>
      <c r="JVP35" s="99"/>
      <c r="JVQ35" s="99"/>
      <c r="JVR35" s="99"/>
      <c r="JVS35" s="99"/>
      <c r="JVT35" s="99"/>
      <c r="JVU35" s="99"/>
      <c r="JVV35" s="99"/>
      <c r="JVW35" s="99"/>
      <c r="JVX35" s="99"/>
      <c r="JVY35" s="99"/>
      <c r="JVZ35" s="99"/>
      <c r="JWA35" s="99"/>
      <c r="JWB35" s="99"/>
      <c r="JWC35" s="99"/>
      <c r="JWD35" s="99"/>
      <c r="JWE35" s="99"/>
      <c r="JWF35" s="99"/>
      <c r="JWG35" s="99"/>
      <c r="JWH35" s="99"/>
      <c r="JWI35" s="99"/>
      <c r="JWJ35" s="99"/>
      <c r="JWK35" s="99"/>
      <c r="JWL35" s="99"/>
      <c r="JWM35" s="99"/>
      <c r="JWN35" s="99"/>
      <c r="JWO35" s="99"/>
      <c r="JWP35" s="99"/>
      <c r="JWQ35" s="99"/>
      <c r="JWR35" s="99"/>
      <c r="JWS35" s="99"/>
      <c r="JWT35" s="99"/>
      <c r="JWU35" s="99"/>
      <c r="JWV35" s="99"/>
      <c r="JWW35" s="99"/>
      <c r="JWX35" s="99"/>
      <c r="JWY35" s="99"/>
      <c r="JWZ35" s="99"/>
      <c r="JXA35" s="99"/>
      <c r="JXB35" s="99"/>
      <c r="JXC35" s="99"/>
      <c r="JXD35" s="99"/>
      <c r="JXE35" s="99"/>
      <c r="JXF35" s="99"/>
      <c r="JXG35" s="99"/>
      <c r="JXH35" s="99"/>
      <c r="JXI35" s="99"/>
      <c r="JXJ35" s="99"/>
      <c r="JXK35" s="99"/>
      <c r="JXL35" s="99"/>
      <c r="JXM35" s="99"/>
      <c r="JXN35" s="99"/>
      <c r="JXO35" s="99"/>
      <c r="JXP35" s="99"/>
      <c r="JXQ35" s="99"/>
      <c r="JXR35" s="99"/>
      <c r="JXS35" s="99"/>
      <c r="JXT35" s="99"/>
      <c r="JXU35" s="99"/>
      <c r="JXV35" s="99"/>
      <c r="JXW35" s="99"/>
      <c r="JXX35" s="99"/>
      <c r="JXY35" s="99"/>
      <c r="JXZ35" s="99"/>
      <c r="JYA35" s="99"/>
      <c r="JYB35" s="99"/>
      <c r="JYC35" s="99"/>
      <c r="JYD35" s="99"/>
      <c r="JYE35" s="99"/>
      <c r="JYF35" s="99"/>
      <c r="JYG35" s="99"/>
      <c r="JYH35" s="99"/>
      <c r="JYI35" s="99"/>
      <c r="JYJ35" s="99"/>
      <c r="JYK35" s="99"/>
      <c r="JYL35" s="99"/>
      <c r="JYM35" s="99"/>
      <c r="JYN35" s="99"/>
      <c r="JYO35" s="99"/>
      <c r="JYP35" s="99"/>
      <c r="JYQ35" s="99"/>
      <c r="JYR35" s="99"/>
      <c r="JYS35" s="99"/>
      <c r="JYT35" s="99"/>
      <c r="JYU35" s="99"/>
      <c r="JYV35" s="99"/>
      <c r="JYW35" s="99"/>
      <c r="JYX35" s="99"/>
      <c r="JYY35" s="99"/>
      <c r="JYZ35" s="99"/>
      <c r="JZA35" s="99"/>
      <c r="JZB35" s="99"/>
      <c r="JZC35" s="99"/>
      <c r="JZD35" s="99"/>
      <c r="JZE35" s="99"/>
      <c r="JZF35" s="99"/>
      <c r="JZG35" s="99"/>
      <c r="JZH35" s="99"/>
      <c r="JZI35" s="99"/>
      <c r="JZJ35" s="99"/>
      <c r="JZK35" s="99"/>
      <c r="JZL35" s="99"/>
      <c r="JZM35" s="99"/>
      <c r="JZN35" s="99"/>
      <c r="JZO35" s="99"/>
      <c r="JZP35" s="99"/>
      <c r="JZQ35" s="99"/>
      <c r="JZR35" s="99"/>
      <c r="JZS35" s="99"/>
      <c r="JZT35" s="99"/>
      <c r="JZU35" s="99"/>
      <c r="JZV35" s="99"/>
      <c r="JZW35" s="99"/>
      <c r="JZX35" s="99"/>
      <c r="JZY35" s="99"/>
      <c r="JZZ35" s="99"/>
      <c r="KAA35" s="99"/>
      <c r="KAB35" s="99"/>
      <c r="KAC35" s="99"/>
      <c r="KAD35" s="99"/>
      <c r="KAE35" s="99"/>
      <c r="KAF35" s="99"/>
      <c r="KAG35" s="99"/>
      <c r="KAH35" s="99"/>
      <c r="KAI35" s="99"/>
      <c r="KAJ35" s="99"/>
      <c r="KAK35" s="99"/>
      <c r="KAL35" s="99"/>
      <c r="KAM35" s="99"/>
      <c r="KAN35" s="99"/>
      <c r="KAO35" s="99"/>
      <c r="KAP35" s="99"/>
      <c r="KAQ35" s="99"/>
      <c r="KAR35" s="99"/>
      <c r="KAS35" s="99"/>
      <c r="KAT35" s="99"/>
      <c r="KAU35" s="99"/>
      <c r="KAV35" s="99"/>
      <c r="KAW35" s="99"/>
      <c r="KAX35" s="99"/>
      <c r="KAY35" s="99"/>
      <c r="KAZ35" s="99"/>
      <c r="KBA35" s="99"/>
      <c r="KBB35" s="99"/>
      <c r="KBC35" s="99"/>
      <c r="KBD35" s="99"/>
      <c r="KBE35" s="99"/>
      <c r="KBF35" s="99"/>
      <c r="KBG35" s="99"/>
      <c r="KBH35" s="99"/>
      <c r="KBI35" s="99"/>
      <c r="KBJ35" s="99"/>
      <c r="KBK35" s="99"/>
      <c r="KBL35" s="99"/>
      <c r="KBM35" s="99"/>
      <c r="KBN35" s="99"/>
      <c r="KBO35" s="99"/>
      <c r="KBP35" s="99"/>
      <c r="KBQ35" s="99"/>
      <c r="KBR35" s="99"/>
      <c r="KBS35" s="99"/>
      <c r="KBT35" s="99"/>
      <c r="KBU35" s="99"/>
      <c r="KBV35" s="99"/>
      <c r="KBW35" s="99"/>
      <c r="KBX35" s="99"/>
      <c r="KBY35" s="99"/>
      <c r="KBZ35" s="99"/>
      <c r="KCA35" s="99"/>
      <c r="KCB35" s="99"/>
      <c r="KCC35" s="99"/>
      <c r="KCD35" s="99"/>
      <c r="KCE35" s="99"/>
      <c r="KCF35" s="99"/>
      <c r="KCG35" s="99"/>
      <c r="KCH35" s="99"/>
      <c r="KCI35" s="99"/>
      <c r="KCJ35" s="99"/>
      <c r="KCK35" s="99"/>
      <c r="KCL35" s="99"/>
      <c r="KCM35" s="99"/>
      <c r="KCN35" s="99"/>
      <c r="KCO35" s="99"/>
      <c r="KCP35" s="99"/>
      <c r="KCQ35" s="99"/>
      <c r="KCR35" s="99"/>
      <c r="KCS35" s="99"/>
      <c r="KCT35" s="99"/>
      <c r="KCU35" s="99"/>
      <c r="KCV35" s="99"/>
      <c r="KCW35" s="99"/>
      <c r="KCX35" s="99"/>
      <c r="KCY35" s="99"/>
      <c r="KCZ35" s="99"/>
      <c r="KDA35" s="99"/>
      <c r="KDB35" s="99"/>
      <c r="KDC35" s="99"/>
      <c r="KDD35" s="99"/>
      <c r="KDE35" s="99"/>
      <c r="KDF35" s="99"/>
      <c r="KDG35" s="99"/>
      <c r="KDH35" s="99"/>
      <c r="KDI35" s="99"/>
      <c r="KDJ35" s="99"/>
      <c r="KDK35" s="99"/>
      <c r="KDL35" s="99"/>
      <c r="KDM35" s="99"/>
      <c r="KDN35" s="99"/>
      <c r="KDO35" s="99"/>
      <c r="KDP35" s="99"/>
      <c r="KDQ35" s="99"/>
      <c r="KDR35" s="99"/>
      <c r="KDS35" s="99"/>
      <c r="KDT35" s="99"/>
      <c r="KDU35" s="99"/>
      <c r="KDV35" s="99"/>
      <c r="KDW35" s="99"/>
      <c r="KDX35" s="99"/>
      <c r="KDY35" s="99"/>
      <c r="KDZ35" s="99"/>
      <c r="KEA35" s="99"/>
      <c r="KEB35" s="99"/>
      <c r="KEC35" s="99"/>
      <c r="KED35" s="99"/>
      <c r="KEE35" s="99"/>
      <c r="KEF35" s="99"/>
      <c r="KEG35" s="99"/>
      <c r="KEH35" s="99"/>
      <c r="KEI35" s="99"/>
      <c r="KEJ35" s="99"/>
      <c r="KEK35" s="99"/>
      <c r="KEL35" s="99"/>
      <c r="KEM35" s="99"/>
      <c r="KEN35" s="99"/>
      <c r="KEO35" s="99"/>
      <c r="KEP35" s="99"/>
      <c r="KEQ35" s="99"/>
      <c r="KER35" s="99"/>
      <c r="KES35" s="99"/>
      <c r="KET35" s="99"/>
      <c r="KEU35" s="99"/>
      <c r="KEV35" s="99"/>
      <c r="KEW35" s="99"/>
      <c r="KEX35" s="99"/>
      <c r="KEY35" s="99"/>
      <c r="KEZ35" s="99"/>
      <c r="KFA35" s="99"/>
      <c r="KFB35" s="99"/>
      <c r="KFC35" s="99"/>
      <c r="KFD35" s="99"/>
      <c r="KFE35" s="99"/>
      <c r="KFF35" s="99"/>
      <c r="KFG35" s="99"/>
      <c r="KFH35" s="99"/>
      <c r="KFI35" s="99"/>
      <c r="KFJ35" s="99"/>
      <c r="KFK35" s="99"/>
      <c r="KFL35" s="99"/>
      <c r="KFM35" s="99"/>
      <c r="KFN35" s="99"/>
      <c r="KFO35" s="99"/>
      <c r="KFP35" s="99"/>
      <c r="KFQ35" s="99"/>
      <c r="KFR35" s="99"/>
      <c r="KFS35" s="99"/>
      <c r="KFT35" s="99"/>
      <c r="KFU35" s="99"/>
      <c r="KFV35" s="99"/>
      <c r="KFW35" s="99"/>
      <c r="KFX35" s="99"/>
      <c r="KFY35" s="99"/>
      <c r="KFZ35" s="99"/>
      <c r="KGA35" s="99"/>
      <c r="KGB35" s="99"/>
      <c r="KGC35" s="99"/>
      <c r="KGD35" s="99"/>
      <c r="KGE35" s="99"/>
      <c r="KGF35" s="99"/>
      <c r="KGG35" s="99"/>
      <c r="KGH35" s="99"/>
      <c r="KGI35" s="99"/>
      <c r="KGJ35" s="99"/>
      <c r="KGK35" s="99"/>
      <c r="KGL35" s="99"/>
      <c r="KGM35" s="99"/>
      <c r="KGN35" s="99"/>
      <c r="KGO35" s="99"/>
      <c r="KGP35" s="99"/>
      <c r="KGQ35" s="99"/>
      <c r="KGR35" s="99"/>
      <c r="KGS35" s="99"/>
      <c r="KGT35" s="99"/>
      <c r="KGU35" s="99"/>
      <c r="KGV35" s="99"/>
      <c r="KGW35" s="99"/>
      <c r="KGX35" s="99"/>
      <c r="KGY35" s="99"/>
      <c r="KGZ35" s="99"/>
      <c r="KHA35" s="99"/>
      <c r="KHB35" s="99"/>
      <c r="KHC35" s="99"/>
      <c r="KHD35" s="99"/>
      <c r="KHE35" s="99"/>
      <c r="KHF35" s="99"/>
      <c r="KHG35" s="99"/>
      <c r="KHH35" s="99"/>
      <c r="KHI35" s="99"/>
      <c r="KHJ35" s="99"/>
      <c r="KHK35" s="99"/>
      <c r="KHL35" s="99"/>
      <c r="KHM35" s="99"/>
      <c r="KHN35" s="99"/>
      <c r="KHO35" s="99"/>
      <c r="KHP35" s="99"/>
      <c r="KHQ35" s="99"/>
      <c r="KHR35" s="99"/>
      <c r="KHS35" s="99"/>
      <c r="KHT35" s="99"/>
      <c r="KHU35" s="99"/>
      <c r="KHV35" s="99"/>
      <c r="KHW35" s="99"/>
      <c r="KHX35" s="99"/>
      <c r="KHY35" s="99"/>
      <c r="KHZ35" s="99"/>
      <c r="KIA35" s="99"/>
      <c r="KIB35" s="99"/>
      <c r="KIC35" s="99"/>
      <c r="KID35" s="99"/>
      <c r="KIE35" s="99"/>
      <c r="KIF35" s="99"/>
      <c r="KIG35" s="99"/>
      <c r="KIH35" s="99"/>
      <c r="KII35" s="99"/>
      <c r="KIJ35" s="99"/>
      <c r="KIK35" s="99"/>
      <c r="KIL35" s="99"/>
      <c r="KIM35" s="99"/>
      <c r="KIN35" s="99"/>
      <c r="KIO35" s="99"/>
      <c r="KIP35" s="99"/>
      <c r="KIQ35" s="99"/>
      <c r="KIR35" s="99"/>
      <c r="KIS35" s="99"/>
      <c r="KIT35" s="99"/>
      <c r="KIU35" s="99"/>
      <c r="KIV35" s="99"/>
      <c r="KIW35" s="99"/>
      <c r="KIX35" s="99"/>
      <c r="KIY35" s="99"/>
      <c r="KIZ35" s="99"/>
      <c r="KJA35" s="99"/>
      <c r="KJB35" s="99"/>
      <c r="KJC35" s="99"/>
      <c r="KJD35" s="99"/>
      <c r="KJE35" s="99"/>
      <c r="KJF35" s="99"/>
      <c r="KJG35" s="99"/>
      <c r="KJH35" s="99"/>
      <c r="KJI35" s="99"/>
      <c r="KJJ35" s="99"/>
      <c r="KJK35" s="99"/>
      <c r="KJL35" s="99"/>
      <c r="KJM35" s="99"/>
      <c r="KJN35" s="99"/>
      <c r="KJO35" s="99"/>
      <c r="KJP35" s="99"/>
      <c r="KJQ35" s="99"/>
      <c r="KJR35" s="99"/>
      <c r="KJS35" s="99"/>
      <c r="KJT35" s="99"/>
      <c r="KJU35" s="99"/>
      <c r="KJV35" s="99"/>
      <c r="KJW35" s="99"/>
      <c r="KJX35" s="99"/>
      <c r="KJY35" s="99"/>
      <c r="KJZ35" s="99"/>
      <c r="KKA35" s="99"/>
      <c r="KKB35" s="99"/>
      <c r="KKC35" s="99"/>
      <c r="KKD35" s="99"/>
      <c r="KKE35" s="99"/>
      <c r="KKF35" s="99"/>
      <c r="KKG35" s="99"/>
      <c r="KKH35" s="99"/>
      <c r="KKI35" s="99"/>
      <c r="KKJ35" s="99"/>
      <c r="KKK35" s="99"/>
      <c r="KKL35" s="99"/>
      <c r="KKM35" s="99"/>
      <c r="KKN35" s="99"/>
      <c r="KKO35" s="99"/>
      <c r="KKP35" s="99"/>
      <c r="KKQ35" s="99"/>
      <c r="KKR35" s="99"/>
      <c r="KKS35" s="99"/>
      <c r="KKT35" s="99"/>
      <c r="KKU35" s="99"/>
      <c r="KKV35" s="99"/>
      <c r="KKW35" s="99"/>
      <c r="KKX35" s="99"/>
      <c r="KKY35" s="99"/>
      <c r="KKZ35" s="99"/>
      <c r="KLA35" s="99"/>
      <c r="KLB35" s="99"/>
      <c r="KLC35" s="99"/>
      <c r="KLD35" s="99"/>
      <c r="KLE35" s="99"/>
      <c r="KLF35" s="99"/>
      <c r="KLG35" s="99"/>
      <c r="KLH35" s="99"/>
      <c r="KLI35" s="99"/>
      <c r="KLJ35" s="99"/>
      <c r="KLK35" s="99"/>
      <c r="KLL35" s="99"/>
      <c r="KLM35" s="99"/>
      <c r="KLN35" s="99"/>
      <c r="KLO35" s="99"/>
      <c r="KLP35" s="99"/>
      <c r="KLQ35" s="99"/>
      <c r="KLR35" s="99"/>
      <c r="KLS35" s="99"/>
      <c r="KLT35" s="99"/>
      <c r="KLU35" s="99"/>
      <c r="KLV35" s="99"/>
      <c r="KLW35" s="99"/>
      <c r="KLX35" s="99"/>
      <c r="KLY35" s="99"/>
      <c r="KLZ35" s="99"/>
      <c r="KMA35" s="99"/>
      <c r="KMB35" s="99"/>
      <c r="KMC35" s="99"/>
      <c r="KMD35" s="99"/>
      <c r="KME35" s="99"/>
      <c r="KMF35" s="99"/>
      <c r="KMG35" s="99"/>
      <c r="KMH35" s="99"/>
      <c r="KMI35" s="99"/>
      <c r="KMJ35" s="99"/>
      <c r="KMK35" s="99"/>
      <c r="KML35" s="99"/>
      <c r="KMM35" s="99"/>
      <c r="KMN35" s="99"/>
      <c r="KMO35" s="99"/>
      <c r="KMP35" s="99"/>
      <c r="KMQ35" s="99"/>
      <c r="KMR35" s="99"/>
      <c r="KMS35" s="99"/>
      <c r="KMT35" s="99"/>
      <c r="KMU35" s="99"/>
      <c r="KMV35" s="99"/>
      <c r="KMW35" s="99"/>
      <c r="KMX35" s="99"/>
      <c r="KMY35" s="99"/>
      <c r="KMZ35" s="99"/>
      <c r="KNA35" s="99"/>
      <c r="KNB35" s="99"/>
      <c r="KNC35" s="99"/>
      <c r="KND35" s="99"/>
      <c r="KNE35" s="99"/>
      <c r="KNF35" s="99"/>
      <c r="KNG35" s="99"/>
      <c r="KNH35" s="99"/>
      <c r="KNI35" s="99"/>
      <c r="KNJ35" s="99"/>
      <c r="KNK35" s="99"/>
      <c r="KNL35" s="99"/>
      <c r="KNM35" s="99"/>
      <c r="KNN35" s="99"/>
      <c r="KNO35" s="99"/>
      <c r="KNP35" s="99"/>
      <c r="KNQ35" s="99"/>
      <c r="KNR35" s="99"/>
      <c r="KNS35" s="99"/>
      <c r="KNT35" s="99"/>
      <c r="KNU35" s="99"/>
      <c r="KNV35" s="99"/>
      <c r="KNW35" s="99"/>
      <c r="KNX35" s="99"/>
      <c r="KNY35" s="99"/>
      <c r="KNZ35" s="99"/>
      <c r="KOA35" s="99"/>
      <c r="KOB35" s="99"/>
      <c r="KOC35" s="99"/>
      <c r="KOD35" s="99"/>
      <c r="KOE35" s="99"/>
      <c r="KOF35" s="99"/>
      <c r="KOG35" s="99"/>
      <c r="KOH35" s="99"/>
      <c r="KOI35" s="99"/>
      <c r="KOJ35" s="99"/>
      <c r="KOK35" s="99"/>
      <c r="KOL35" s="99"/>
      <c r="KOM35" s="99"/>
      <c r="KON35" s="99"/>
      <c r="KOO35" s="99"/>
      <c r="KOP35" s="99"/>
      <c r="KOQ35" s="99"/>
      <c r="KOR35" s="99"/>
      <c r="KOS35" s="99"/>
      <c r="KOT35" s="99"/>
      <c r="KOU35" s="99"/>
      <c r="KOV35" s="99"/>
      <c r="KOW35" s="99"/>
      <c r="KOX35" s="99"/>
      <c r="KOY35" s="99"/>
      <c r="KOZ35" s="99"/>
      <c r="KPA35" s="99"/>
      <c r="KPB35" s="99"/>
      <c r="KPC35" s="99"/>
      <c r="KPD35" s="99"/>
      <c r="KPE35" s="99"/>
      <c r="KPF35" s="99"/>
      <c r="KPG35" s="99"/>
      <c r="KPH35" s="99"/>
      <c r="KPI35" s="99"/>
      <c r="KPJ35" s="99"/>
      <c r="KPK35" s="99"/>
      <c r="KPL35" s="99"/>
      <c r="KPM35" s="99"/>
      <c r="KPN35" s="99"/>
      <c r="KPO35" s="99"/>
      <c r="KPP35" s="99"/>
      <c r="KPQ35" s="99"/>
      <c r="KPR35" s="99"/>
      <c r="KPS35" s="99"/>
      <c r="KPT35" s="99"/>
      <c r="KPU35" s="99"/>
      <c r="KPV35" s="99"/>
      <c r="KPW35" s="99"/>
      <c r="KPX35" s="99"/>
      <c r="KPY35" s="99"/>
      <c r="KPZ35" s="99"/>
      <c r="KQA35" s="99"/>
      <c r="KQB35" s="99"/>
      <c r="KQC35" s="99"/>
      <c r="KQD35" s="99"/>
      <c r="KQE35" s="99"/>
      <c r="KQF35" s="99"/>
      <c r="KQG35" s="99"/>
      <c r="KQH35" s="99"/>
      <c r="KQI35" s="99"/>
      <c r="KQJ35" s="99"/>
      <c r="KQK35" s="99"/>
      <c r="KQL35" s="99"/>
      <c r="KQM35" s="99"/>
      <c r="KQN35" s="99"/>
      <c r="KQO35" s="99"/>
      <c r="KQP35" s="99"/>
      <c r="KQQ35" s="99"/>
      <c r="KQR35" s="99"/>
      <c r="KQS35" s="99"/>
      <c r="KQT35" s="99"/>
      <c r="KQU35" s="99"/>
      <c r="KQV35" s="99"/>
      <c r="KQW35" s="99"/>
      <c r="KQX35" s="99"/>
      <c r="KQY35" s="99"/>
      <c r="KQZ35" s="99"/>
      <c r="KRA35" s="99"/>
      <c r="KRB35" s="99"/>
      <c r="KRC35" s="99"/>
      <c r="KRD35" s="99"/>
      <c r="KRE35" s="99"/>
      <c r="KRF35" s="99"/>
      <c r="KRG35" s="99"/>
      <c r="KRH35" s="99"/>
      <c r="KRI35" s="99"/>
      <c r="KRJ35" s="99"/>
      <c r="KRK35" s="99"/>
      <c r="KRL35" s="99"/>
      <c r="KRM35" s="99"/>
      <c r="KRN35" s="99"/>
      <c r="KRO35" s="99"/>
      <c r="KRP35" s="99"/>
      <c r="KRQ35" s="99"/>
      <c r="KRR35" s="99"/>
      <c r="KRS35" s="99"/>
      <c r="KRT35" s="99"/>
      <c r="KRU35" s="99"/>
      <c r="KRV35" s="99"/>
      <c r="KRW35" s="99"/>
      <c r="KRX35" s="99"/>
      <c r="KRY35" s="99"/>
      <c r="KRZ35" s="99"/>
      <c r="KSA35" s="99"/>
      <c r="KSB35" s="99"/>
      <c r="KSC35" s="99"/>
      <c r="KSD35" s="99"/>
      <c r="KSE35" s="99"/>
      <c r="KSF35" s="99"/>
      <c r="KSG35" s="99"/>
      <c r="KSH35" s="99"/>
      <c r="KSI35" s="99"/>
      <c r="KSJ35" s="99"/>
      <c r="KSK35" s="99"/>
      <c r="KSL35" s="99"/>
      <c r="KSM35" s="99"/>
      <c r="KSN35" s="99"/>
      <c r="KSO35" s="99"/>
      <c r="KSP35" s="99"/>
      <c r="KSQ35" s="99"/>
      <c r="KSR35" s="99"/>
      <c r="KSS35" s="99"/>
      <c r="KST35" s="99"/>
      <c r="KSU35" s="99"/>
      <c r="KSV35" s="99"/>
      <c r="KSW35" s="99"/>
      <c r="KSX35" s="99"/>
      <c r="KSY35" s="99"/>
      <c r="KSZ35" s="99"/>
      <c r="KTA35" s="99"/>
      <c r="KTB35" s="99"/>
      <c r="KTC35" s="99"/>
      <c r="KTD35" s="99"/>
      <c r="KTE35" s="99"/>
      <c r="KTF35" s="99"/>
      <c r="KTG35" s="99"/>
      <c r="KTH35" s="99"/>
      <c r="KTI35" s="99"/>
      <c r="KTJ35" s="99"/>
      <c r="KTK35" s="99"/>
      <c r="KTL35" s="99"/>
      <c r="KTM35" s="99"/>
      <c r="KTN35" s="99"/>
      <c r="KTO35" s="99"/>
      <c r="KTP35" s="99"/>
      <c r="KTQ35" s="99"/>
      <c r="KTR35" s="99"/>
      <c r="KTS35" s="99"/>
      <c r="KTT35" s="99"/>
      <c r="KTU35" s="99"/>
      <c r="KTV35" s="99"/>
      <c r="KTW35" s="99"/>
      <c r="KTX35" s="99"/>
      <c r="KTY35" s="99"/>
      <c r="KTZ35" s="99"/>
      <c r="KUA35" s="99"/>
      <c r="KUB35" s="99"/>
      <c r="KUC35" s="99"/>
      <c r="KUD35" s="99"/>
      <c r="KUE35" s="99"/>
      <c r="KUF35" s="99"/>
      <c r="KUG35" s="99"/>
      <c r="KUH35" s="99"/>
      <c r="KUI35" s="99"/>
      <c r="KUJ35" s="99"/>
      <c r="KUK35" s="99"/>
      <c r="KUL35" s="99"/>
      <c r="KUM35" s="99"/>
      <c r="KUN35" s="99"/>
      <c r="KUO35" s="99"/>
      <c r="KUP35" s="99"/>
      <c r="KUQ35" s="99"/>
      <c r="KUR35" s="99"/>
      <c r="KUS35" s="99"/>
      <c r="KUT35" s="99"/>
      <c r="KUU35" s="99"/>
      <c r="KUV35" s="99"/>
      <c r="KUW35" s="99"/>
      <c r="KUX35" s="99"/>
      <c r="KUY35" s="99"/>
      <c r="KUZ35" s="99"/>
      <c r="KVA35" s="99"/>
      <c r="KVB35" s="99"/>
      <c r="KVC35" s="99"/>
      <c r="KVD35" s="99"/>
      <c r="KVE35" s="99"/>
      <c r="KVF35" s="99"/>
      <c r="KVG35" s="99"/>
      <c r="KVH35" s="99"/>
      <c r="KVI35" s="99"/>
      <c r="KVJ35" s="99"/>
      <c r="KVK35" s="99"/>
      <c r="KVL35" s="99"/>
      <c r="KVM35" s="99"/>
      <c r="KVN35" s="99"/>
      <c r="KVO35" s="99"/>
      <c r="KVP35" s="99"/>
      <c r="KVQ35" s="99"/>
      <c r="KVR35" s="99"/>
      <c r="KVS35" s="99"/>
      <c r="KVT35" s="99"/>
      <c r="KVU35" s="99"/>
      <c r="KVV35" s="99"/>
      <c r="KVW35" s="99"/>
      <c r="KVX35" s="99"/>
      <c r="KVY35" s="99"/>
      <c r="KVZ35" s="99"/>
      <c r="KWA35" s="99"/>
      <c r="KWB35" s="99"/>
      <c r="KWC35" s="99"/>
      <c r="KWD35" s="99"/>
      <c r="KWE35" s="99"/>
      <c r="KWF35" s="99"/>
      <c r="KWG35" s="99"/>
      <c r="KWH35" s="99"/>
      <c r="KWI35" s="99"/>
      <c r="KWJ35" s="99"/>
      <c r="KWK35" s="99"/>
      <c r="KWL35" s="99"/>
      <c r="KWM35" s="99"/>
      <c r="KWN35" s="99"/>
      <c r="KWO35" s="99"/>
      <c r="KWP35" s="99"/>
      <c r="KWQ35" s="99"/>
      <c r="KWR35" s="99"/>
      <c r="KWS35" s="99"/>
      <c r="KWT35" s="99"/>
      <c r="KWU35" s="99"/>
      <c r="KWV35" s="99"/>
      <c r="KWW35" s="99"/>
      <c r="KWX35" s="99"/>
      <c r="KWY35" s="99"/>
      <c r="KWZ35" s="99"/>
      <c r="KXA35" s="99"/>
      <c r="KXB35" s="99"/>
      <c r="KXC35" s="99"/>
      <c r="KXD35" s="99"/>
      <c r="KXE35" s="99"/>
      <c r="KXF35" s="99"/>
      <c r="KXG35" s="99"/>
      <c r="KXH35" s="99"/>
      <c r="KXI35" s="99"/>
      <c r="KXJ35" s="99"/>
      <c r="KXK35" s="99"/>
      <c r="KXL35" s="99"/>
      <c r="KXM35" s="99"/>
      <c r="KXN35" s="99"/>
      <c r="KXO35" s="99"/>
      <c r="KXP35" s="99"/>
      <c r="KXQ35" s="99"/>
      <c r="KXR35" s="99"/>
      <c r="KXS35" s="99"/>
      <c r="KXT35" s="99"/>
      <c r="KXU35" s="99"/>
      <c r="KXV35" s="99"/>
      <c r="KXW35" s="99"/>
      <c r="KXX35" s="99"/>
      <c r="KXY35" s="99"/>
      <c r="KXZ35" s="99"/>
      <c r="KYA35" s="99"/>
      <c r="KYB35" s="99"/>
      <c r="KYC35" s="99"/>
      <c r="KYD35" s="99"/>
      <c r="KYE35" s="99"/>
      <c r="KYF35" s="99"/>
      <c r="KYG35" s="99"/>
      <c r="KYH35" s="99"/>
      <c r="KYI35" s="99"/>
      <c r="KYJ35" s="99"/>
      <c r="KYK35" s="99"/>
      <c r="KYL35" s="99"/>
      <c r="KYM35" s="99"/>
      <c r="KYN35" s="99"/>
      <c r="KYO35" s="99"/>
      <c r="KYP35" s="99"/>
      <c r="KYQ35" s="99"/>
      <c r="KYR35" s="99"/>
      <c r="KYS35" s="99"/>
      <c r="KYT35" s="99"/>
      <c r="KYU35" s="99"/>
      <c r="KYV35" s="99"/>
      <c r="KYW35" s="99"/>
      <c r="KYX35" s="99"/>
      <c r="KYY35" s="99"/>
      <c r="KYZ35" s="99"/>
      <c r="KZA35" s="99"/>
      <c r="KZB35" s="99"/>
      <c r="KZC35" s="99"/>
      <c r="KZD35" s="99"/>
      <c r="KZE35" s="99"/>
      <c r="KZF35" s="99"/>
      <c r="KZG35" s="99"/>
      <c r="KZH35" s="99"/>
      <c r="KZI35" s="99"/>
      <c r="KZJ35" s="99"/>
      <c r="KZK35" s="99"/>
      <c r="KZL35" s="99"/>
      <c r="KZM35" s="99"/>
      <c r="KZN35" s="99"/>
      <c r="KZO35" s="99"/>
      <c r="KZP35" s="99"/>
      <c r="KZQ35" s="99"/>
      <c r="KZR35" s="99"/>
      <c r="KZS35" s="99"/>
      <c r="KZT35" s="99"/>
      <c r="KZU35" s="99"/>
      <c r="KZV35" s="99"/>
      <c r="KZW35" s="99"/>
      <c r="KZX35" s="99"/>
      <c r="KZY35" s="99"/>
      <c r="KZZ35" s="99"/>
      <c r="LAA35" s="99"/>
      <c r="LAB35" s="99"/>
      <c r="LAC35" s="99"/>
      <c r="LAD35" s="99"/>
      <c r="LAE35" s="99"/>
      <c r="LAF35" s="99"/>
      <c r="LAG35" s="99"/>
      <c r="LAH35" s="99"/>
      <c r="LAI35" s="99"/>
      <c r="LAJ35" s="99"/>
      <c r="LAK35" s="99"/>
      <c r="LAL35" s="99"/>
      <c r="LAM35" s="99"/>
      <c r="LAN35" s="99"/>
      <c r="LAO35" s="99"/>
      <c r="LAP35" s="99"/>
      <c r="LAQ35" s="99"/>
      <c r="LAR35" s="99"/>
      <c r="LAS35" s="99"/>
      <c r="LAT35" s="99"/>
      <c r="LAU35" s="99"/>
      <c r="LAV35" s="99"/>
      <c r="LAW35" s="99"/>
      <c r="LAX35" s="99"/>
      <c r="LAY35" s="99"/>
      <c r="LAZ35" s="99"/>
      <c r="LBA35" s="99"/>
      <c r="LBB35" s="99"/>
      <c r="LBC35" s="99"/>
      <c r="LBD35" s="99"/>
      <c r="LBE35" s="99"/>
      <c r="LBF35" s="99"/>
      <c r="LBG35" s="99"/>
      <c r="LBH35" s="99"/>
      <c r="LBI35" s="99"/>
      <c r="LBJ35" s="99"/>
      <c r="LBK35" s="99"/>
      <c r="LBL35" s="99"/>
      <c r="LBM35" s="99"/>
      <c r="LBN35" s="99"/>
      <c r="LBO35" s="99"/>
      <c r="LBP35" s="99"/>
      <c r="LBQ35" s="99"/>
      <c r="LBR35" s="99"/>
      <c r="LBS35" s="99"/>
      <c r="LBT35" s="99"/>
      <c r="LBU35" s="99"/>
      <c r="LBV35" s="99"/>
      <c r="LBW35" s="99"/>
      <c r="LBX35" s="99"/>
      <c r="LBY35" s="99"/>
      <c r="LBZ35" s="99"/>
      <c r="LCA35" s="99"/>
      <c r="LCB35" s="99"/>
      <c r="LCC35" s="99"/>
      <c r="LCD35" s="99"/>
      <c r="LCE35" s="99"/>
      <c r="LCF35" s="99"/>
      <c r="LCG35" s="99"/>
      <c r="LCH35" s="99"/>
      <c r="LCI35" s="99"/>
      <c r="LCJ35" s="99"/>
      <c r="LCK35" s="99"/>
      <c r="LCL35" s="99"/>
      <c r="LCM35" s="99"/>
      <c r="LCN35" s="99"/>
      <c r="LCO35" s="99"/>
      <c r="LCP35" s="99"/>
      <c r="LCQ35" s="99"/>
      <c r="LCR35" s="99"/>
      <c r="LCS35" s="99"/>
      <c r="LCT35" s="99"/>
      <c r="LCU35" s="99"/>
      <c r="LCV35" s="99"/>
      <c r="LCW35" s="99"/>
      <c r="LCX35" s="99"/>
      <c r="LCY35" s="99"/>
      <c r="LCZ35" s="99"/>
      <c r="LDA35" s="99"/>
      <c r="LDB35" s="99"/>
      <c r="LDC35" s="99"/>
      <c r="LDD35" s="99"/>
      <c r="LDE35" s="99"/>
      <c r="LDF35" s="99"/>
      <c r="LDG35" s="99"/>
      <c r="LDH35" s="99"/>
      <c r="LDI35" s="99"/>
      <c r="LDJ35" s="99"/>
      <c r="LDK35" s="99"/>
      <c r="LDL35" s="99"/>
      <c r="LDM35" s="99"/>
      <c r="LDN35" s="99"/>
      <c r="LDO35" s="99"/>
      <c r="LDP35" s="99"/>
      <c r="LDQ35" s="99"/>
      <c r="LDR35" s="99"/>
      <c r="LDS35" s="99"/>
      <c r="LDT35" s="99"/>
      <c r="LDU35" s="99"/>
      <c r="LDV35" s="99"/>
      <c r="LDW35" s="99"/>
      <c r="LDX35" s="99"/>
      <c r="LDY35" s="99"/>
      <c r="LDZ35" s="99"/>
      <c r="LEA35" s="99"/>
      <c r="LEB35" s="99"/>
      <c r="LEC35" s="99"/>
      <c r="LED35" s="99"/>
      <c r="LEE35" s="99"/>
      <c r="LEF35" s="99"/>
      <c r="LEG35" s="99"/>
      <c r="LEH35" s="99"/>
      <c r="LEI35" s="99"/>
      <c r="LEJ35" s="99"/>
      <c r="LEK35" s="99"/>
      <c r="LEL35" s="99"/>
      <c r="LEM35" s="99"/>
      <c r="LEN35" s="99"/>
      <c r="LEO35" s="99"/>
      <c r="LEP35" s="99"/>
      <c r="LEQ35" s="99"/>
      <c r="LER35" s="99"/>
      <c r="LES35" s="99"/>
      <c r="LET35" s="99"/>
      <c r="LEU35" s="99"/>
      <c r="LEV35" s="99"/>
      <c r="LEW35" s="99"/>
      <c r="LEX35" s="99"/>
      <c r="LEY35" s="99"/>
      <c r="LEZ35" s="99"/>
      <c r="LFA35" s="99"/>
      <c r="LFB35" s="99"/>
      <c r="LFC35" s="99"/>
      <c r="LFD35" s="99"/>
      <c r="LFE35" s="99"/>
      <c r="LFF35" s="99"/>
      <c r="LFG35" s="99"/>
      <c r="LFH35" s="99"/>
      <c r="LFI35" s="99"/>
      <c r="LFJ35" s="99"/>
      <c r="LFK35" s="99"/>
      <c r="LFL35" s="99"/>
      <c r="LFM35" s="99"/>
      <c r="LFN35" s="99"/>
      <c r="LFO35" s="99"/>
      <c r="LFP35" s="99"/>
      <c r="LFQ35" s="99"/>
      <c r="LFR35" s="99"/>
      <c r="LFS35" s="99"/>
      <c r="LFT35" s="99"/>
      <c r="LFU35" s="99"/>
      <c r="LFV35" s="99"/>
      <c r="LFW35" s="99"/>
      <c r="LFX35" s="99"/>
      <c r="LFY35" s="99"/>
      <c r="LFZ35" s="99"/>
      <c r="LGA35" s="99"/>
      <c r="LGB35" s="99"/>
      <c r="LGC35" s="99"/>
      <c r="LGD35" s="99"/>
      <c r="LGE35" s="99"/>
      <c r="LGF35" s="99"/>
      <c r="LGG35" s="99"/>
      <c r="LGH35" s="99"/>
      <c r="LGI35" s="99"/>
      <c r="LGJ35" s="99"/>
      <c r="LGK35" s="99"/>
      <c r="LGL35" s="99"/>
      <c r="LGM35" s="99"/>
      <c r="LGN35" s="99"/>
      <c r="LGO35" s="99"/>
      <c r="LGP35" s="99"/>
      <c r="LGQ35" s="99"/>
      <c r="LGR35" s="99"/>
      <c r="LGS35" s="99"/>
      <c r="LGT35" s="99"/>
      <c r="LGU35" s="99"/>
      <c r="LGV35" s="99"/>
      <c r="LGW35" s="99"/>
      <c r="LGX35" s="99"/>
      <c r="LGY35" s="99"/>
      <c r="LGZ35" s="99"/>
      <c r="LHA35" s="99"/>
      <c r="LHB35" s="99"/>
      <c r="LHC35" s="99"/>
      <c r="LHD35" s="99"/>
      <c r="LHE35" s="99"/>
      <c r="LHF35" s="99"/>
      <c r="LHG35" s="99"/>
      <c r="LHH35" s="99"/>
      <c r="LHI35" s="99"/>
      <c r="LHJ35" s="99"/>
      <c r="LHK35" s="99"/>
      <c r="LHL35" s="99"/>
      <c r="LHM35" s="99"/>
      <c r="LHN35" s="99"/>
      <c r="LHO35" s="99"/>
      <c r="LHP35" s="99"/>
      <c r="LHQ35" s="99"/>
      <c r="LHR35" s="99"/>
      <c r="LHS35" s="99"/>
      <c r="LHT35" s="99"/>
      <c r="LHU35" s="99"/>
      <c r="LHV35" s="99"/>
      <c r="LHW35" s="99"/>
      <c r="LHX35" s="99"/>
      <c r="LHY35" s="99"/>
      <c r="LHZ35" s="99"/>
      <c r="LIA35" s="99"/>
      <c r="LIB35" s="99"/>
      <c r="LIC35" s="99"/>
      <c r="LID35" s="99"/>
      <c r="LIE35" s="99"/>
      <c r="LIF35" s="99"/>
      <c r="LIG35" s="99"/>
      <c r="LIH35" s="99"/>
      <c r="LII35" s="99"/>
      <c r="LIJ35" s="99"/>
      <c r="LIK35" s="99"/>
      <c r="LIL35" s="99"/>
      <c r="LIM35" s="99"/>
      <c r="LIN35" s="99"/>
      <c r="LIO35" s="99"/>
      <c r="LIP35" s="99"/>
      <c r="LIQ35" s="99"/>
      <c r="LIR35" s="99"/>
      <c r="LIS35" s="99"/>
      <c r="LIT35" s="99"/>
      <c r="LIU35" s="99"/>
      <c r="LIV35" s="99"/>
      <c r="LIW35" s="99"/>
      <c r="LIX35" s="99"/>
      <c r="LIY35" s="99"/>
      <c r="LIZ35" s="99"/>
      <c r="LJA35" s="99"/>
      <c r="LJB35" s="99"/>
      <c r="LJC35" s="99"/>
      <c r="LJD35" s="99"/>
      <c r="LJE35" s="99"/>
      <c r="LJF35" s="99"/>
      <c r="LJG35" s="99"/>
      <c r="LJH35" s="99"/>
      <c r="LJI35" s="99"/>
      <c r="LJJ35" s="99"/>
      <c r="LJK35" s="99"/>
      <c r="LJL35" s="99"/>
      <c r="LJM35" s="99"/>
      <c r="LJN35" s="99"/>
      <c r="LJO35" s="99"/>
      <c r="LJP35" s="99"/>
      <c r="LJQ35" s="99"/>
      <c r="LJR35" s="99"/>
      <c r="LJS35" s="99"/>
      <c r="LJT35" s="99"/>
      <c r="LJU35" s="99"/>
      <c r="LJV35" s="99"/>
      <c r="LJW35" s="99"/>
      <c r="LJX35" s="99"/>
      <c r="LJY35" s="99"/>
      <c r="LJZ35" s="99"/>
      <c r="LKA35" s="99"/>
      <c r="LKB35" s="99"/>
      <c r="LKC35" s="99"/>
      <c r="LKD35" s="99"/>
      <c r="LKE35" s="99"/>
      <c r="LKF35" s="99"/>
      <c r="LKG35" s="99"/>
      <c r="LKH35" s="99"/>
      <c r="LKI35" s="99"/>
      <c r="LKJ35" s="99"/>
      <c r="LKK35" s="99"/>
      <c r="LKL35" s="99"/>
      <c r="LKM35" s="99"/>
      <c r="LKN35" s="99"/>
      <c r="LKO35" s="99"/>
      <c r="LKP35" s="99"/>
      <c r="LKQ35" s="99"/>
      <c r="LKR35" s="99"/>
      <c r="LKS35" s="99"/>
      <c r="LKT35" s="99"/>
      <c r="LKU35" s="99"/>
      <c r="LKV35" s="99"/>
      <c r="LKW35" s="99"/>
      <c r="LKX35" s="99"/>
      <c r="LKY35" s="99"/>
      <c r="LKZ35" s="99"/>
      <c r="LLA35" s="99"/>
      <c r="LLB35" s="99"/>
      <c r="LLC35" s="99"/>
      <c r="LLD35" s="99"/>
      <c r="LLE35" s="99"/>
      <c r="LLF35" s="99"/>
      <c r="LLG35" s="99"/>
      <c r="LLH35" s="99"/>
      <c r="LLI35" s="99"/>
      <c r="LLJ35" s="99"/>
      <c r="LLK35" s="99"/>
      <c r="LLL35" s="99"/>
      <c r="LLM35" s="99"/>
      <c r="LLN35" s="99"/>
      <c r="LLO35" s="99"/>
      <c r="LLP35" s="99"/>
      <c r="LLQ35" s="99"/>
      <c r="LLR35" s="99"/>
      <c r="LLS35" s="99"/>
      <c r="LLT35" s="99"/>
      <c r="LLU35" s="99"/>
      <c r="LLV35" s="99"/>
      <c r="LLW35" s="99"/>
      <c r="LLX35" s="99"/>
      <c r="LLY35" s="99"/>
      <c r="LLZ35" s="99"/>
      <c r="LMA35" s="99"/>
      <c r="LMB35" s="99"/>
      <c r="LMC35" s="99"/>
      <c r="LMD35" s="99"/>
      <c r="LME35" s="99"/>
      <c r="LMF35" s="99"/>
      <c r="LMG35" s="99"/>
      <c r="LMH35" s="99"/>
      <c r="LMI35" s="99"/>
      <c r="LMJ35" s="99"/>
      <c r="LMK35" s="99"/>
      <c r="LML35" s="99"/>
      <c r="LMM35" s="99"/>
      <c r="LMN35" s="99"/>
      <c r="LMO35" s="99"/>
      <c r="LMP35" s="99"/>
      <c r="LMQ35" s="99"/>
      <c r="LMR35" s="99"/>
      <c r="LMS35" s="99"/>
      <c r="LMT35" s="99"/>
      <c r="LMU35" s="99"/>
      <c r="LMV35" s="99"/>
      <c r="LMW35" s="99"/>
      <c r="LMX35" s="99"/>
      <c r="LMY35" s="99"/>
      <c r="LMZ35" s="99"/>
      <c r="LNA35" s="99"/>
      <c r="LNB35" s="99"/>
      <c r="LNC35" s="99"/>
      <c r="LND35" s="99"/>
      <c r="LNE35" s="99"/>
      <c r="LNF35" s="99"/>
      <c r="LNG35" s="99"/>
      <c r="LNH35" s="99"/>
      <c r="LNI35" s="99"/>
      <c r="LNJ35" s="99"/>
      <c r="LNK35" s="99"/>
      <c r="LNL35" s="99"/>
      <c r="LNM35" s="99"/>
      <c r="LNN35" s="99"/>
      <c r="LNO35" s="99"/>
      <c r="LNP35" s="99"/>
      <c r="LNQ35" s="99"/>
      <c r="LNR35" s="99"/>
      <c r="LNS35" s="99"/>
      <c r="LNT35" s="99"/>
      <c r="LNU35" s="99"/>
      <c r="LNV35" s="99"/>
      <c r="LNW35" s="99"/>
      <c r="LNX35" s="99"/>
      <c r="LNY35" s="99"/>
      <c r="LNZ35" s="99"/>
      <c r="LOA35" s="99"/>
      <c r="LOB35" s="99"/>
      <c r="LOC35" s="99"/>
      <c r="LOD35" s="99"/>
      <c r="LOE35" s="99"/>
      <c r="LOF35" s="99"/>
      <c r="LOG35" s="99"/>
      <c r="LOH35" s="99"/>
      <c r="LOI35" s="99"/>
      <c r="LOJ35" s="99"/>
      <c r="LOK35" s="99"/>
      <c r="LOL35" s="99"/>
      <c r="LOM35" s="99"/>
      <c r="LON35" s="99"/>
      <c r="LOO35" s="99"/>
      <c r="LOP35" s="99"/>
      <c r="LOQ35" s="99"/>
      <c r="LOR35" s="99"/>
      <c r="LOS35" s="99"/>
      <c r="LOT35" s="99"/>
      <c r="LOU35" s="99"/>
      <c r="LOV35" s="99"/>
      <c r="LOW35" s="99"/>
      <c r="LOX35" s="99"/>
      <c r="LOY35" s="99"/>
      <c r="LOZ35" s="99"/>
      <c r="LPA35" s="99"/>
      <c r="LPB35" s="99"/>
      <c r="LPC35" s="99"/>
      <c r="LPD35" s="99"/>
      <c r="LPE35" s="99"/>
      <c r="LPF35" s="99"/>
      <c r="LPG35" s="99"/>
      <c r="LPH35" s="99"/>
      <c r="LPI35" s="99"/>
      <c r="LPJ35" s="99"/>
      <c r="LPK35" s="99"/>
      <c r="LPL35" s="99"/>
      <c r="LPM35" s="99"/>
      <c r="LPN35" s="99"/>
      <c r="LPO35" s="99"/>
      <c r="LPP35" s="99"/>
      <c r="LPQ35" s="99"/>
      <c r="LPR35" s="99"/>
      <c r="LPS35" s="99"/>
      <c r="LPT35" s="99"/>
      <c r="LPU35" s="99"/>
      <c r="LPV35" s="99"/>
      <c r="LPW35" s="99"/>
      <c r="LPX35" s="99"/>
      <c r="LPY35" s="99"/>
      <c r="LPZ35" s="99"/>
      <c r="LQA35" s="99"/>
      <c r="LQB35" s="99"/>
      <c r="LQC35" s="99"/>
      <c r="LQD35" s="99"/>
      <c r="LQE35" s="99"/>
      <c r="LQF35" s="99"/>
      <c r="LQG35" s="99"/>
      <c r="LQH35" s="99"/>
      <c r="LQI35" s="99"/>
      <c r="LQJ35" s="99"/>
      <c r="LQK35" s="99"/>
      <c r="LQL35" s="99"/>
      <c r="LQM35" s="99"/>
      <c r="LQN35" s="99"/>
      <c r="LQO35" s="99"/>
      <c r="LQP35" s="99"/>
      <c r="LQQ35" s="99"/>
      <c r="LQR35" s="99"/>
      <c r="LQS35" s="99"/>
      <c r="LQT35" s="99"/>
      <c r="LQU35" s="99"/>
      <c r="LQV35" s="99"/>
      <c r="LQW35" s="99"/>
      <c r="LQX35" s="99"/>
      <c r="LQY35" s="99"/>
      <c r="LQZ35" s="99"/>
      <c r="LRA35" s="99"/>
      <c r="LRB35" s="99"/>
      <c r="LRC35" s="99"/>
      <c r="LRD35" s="99"/>
      <c r="LRE35" s="99"/>
      <c r="LRF35" s="99"/>
      <c r="LRG35" s="99"/>
      <c r="LRH35" s="99"/>
      <c r="LRI35" s="99"/>
      <c r="LRJ35" s="99"/>
      <c r="LRK35" s="99"/>
      <c r="LRL35" s="99"/>
      <c r="LRM35" s="99"/>
      <c r="LRN35" s="99"/>
      <c r="LRO35" s="99"/>
      <c r="LRP35" s="99"/>
      <c r="LRQ35" s="99"/>
      <c r="LRR35" s="99"/>
      <c r="LRS35" s="99"/>
      <c r="LRT35" s="99"/>
      <c r="LRU35" s="99"/>
      <c r="LRV35" s="99"/>
      <c r="LRW35" s="99"/>
      <c r="LRX35" s="99"/>
      <c r="LRY35" s="99"/>
      <c r="LRZ35" s="99"/>
      <c r="LSA35" s="99"/>
      <c r="LSB35" s="99"/>
      <c r="LSC35" s="99"/>
      <c r="LSD35" s="99"/>
      <c r="LSE35" s="99"/>
      <c r="LSF35" s="99"/>
      <c r="LSG35" s="99"/>
      <c r="LSH35" s="99"/>
      <c r="LSI35" s="99"/>
      <c r="LSJ35" s="99"/>
      <c r="LSK35" s="99"/>
      <c r="LSL35" s="99"/>
      <c r="LSM35" s="99"/>
      <c r="LSN35" s="99"/>
      <c r="LSO35" s="99"/>
      <c r="LSP35" s="99"/>
      <c r="LSQ35" s="99"/>
      <c r="LSR35" s="99"/>
      <c r="LSS35" s="99"/>
      <c r="LST35" s="99"/>
      <c r="LSU35" s="99"/>
      <c r="LSV35" s="99"/>
      <c r="LSW35" s="99"/>
      <c r="LSX35" s="99"/>
      <c r="LSY35" s="99"/>
      <c r="LSZ35" s="99"/>
      <c r="LTA35" s="99"/>
      <c r="LTB35" s="99"/>
      <c r="LTC35" s="99"/>
      <c r="LTD35" s="99"/>
      <c r="LTE35" s="99"/>
      <c r="LTF35" s="99"/>
      <c r="LTG35" s="99"/>
      <c r="LTH35" s="99"/>
      <c r="LTI35" s="99"/>
      <c r="LTJ35" s="99"/>
      <c r="LTK35" s="99"/>
      <c r="LTL35" s="99"/>
      <c r="LTM35" s="99"/>
      <c r="LTN35" s="99"/>
      <c r="LTO35" s="99"/>
      <c r="LTP35" s="99"/>
      <c r="LTQ35" s="99"/>
      <c r="LTR35" s="99"/>
      <c r="LTS35" s="99"/>
      <c r="LTT35" s="99"/>
      <c r="LTU35" s="99"/>
      <c r="LTV35" s="99"/>
      <c r="LTW35" s="99"/>
      <c r="LTX35" s="99"/>
      <c r="LTY35" s="99"/>
      <c r="LTZ35" s="99"/>
      <c r="LUA35" s="99"/>
      <c r="LUB35" s="99"/>
      <c r="LUC35" s="99"/>
      <c r="LUD35" s="99"/>
      <c r="LUE35" s="99"/>
      <c r="LUF35" s="99"/>
      <c r="LUG35" s="99"/>
      <c r="LUH35" s="99"/>
      <c r="LUI35" s="99"/>
      <c r="LUJ35" s="99"/>
      <c r="LUK35" s="99"/>
      <c r="LUL35" s="99"/>
      <c r="LUM35" s="99"/>
      <c r="LUN35" s="99"/>
      <c r="LUO35" s="99"/>
      <c r="LUP35" s="99"/>
      <c r="LUQ35" s="99"/>
      <c r="LUR35" s="99"/>
      <c r="LUS35" s="99"/>
      <c r="LUT35" s="99"/>
      <c r="LUU35" s="99"/>
      <c r="LUV35" s="99"/>
      <c r="LUW35" s="99"/>
      <c r="LUX35" s="99"/>
      <c r="LUY35" s="99"/>
      <c r="LUZ35" s="99"/>
      <c r="LVA35" s="99"/>
      <c r="LVB35" s="99"/>
      <c r="LVC35" s="99"/>
      <c r="LVD35" s="99"/>
      <c r="LVE35" s="99"/>
      <c r="LVF35" s="99"/>
      <c r="LVG35" s="99"/>
      <c r="LVH35" s="99"/>
      <c r="LVI35" s="99"/>
      <c r="LVJ35" s="99"/>
      <c r="LVK35" s="99"/>
      <c r="LVL35" s="99"/>
      <c r="LVM35" s="99"/>
      <c r="LVN35" s="99"/>
      <c r="LVO35" s="99"/>
      <c r="LVP35" s="99"/>
      <c r="LVQ35" s="99"/>
      <c r="LVR35" s="99"/>
      <c r="LVS35" s="99"/>
      <c r="LVT35" s="99"/>
      <c r="LVU35" s="99"/>
      <c r="LVV35" s="99"/>
      <c r="LVW35" s="99"/>
      <c r="LVX35" s="99"/>
      <c r="LVY35" s="99"/>
      <c r="LVZ35" s="99"/>
      <c r="LWA35" s="99"/>
      <c r="LWB35" s="99"/>
      <c r="LWC35" s="99"/>
      <c r="LWD35" s="99"/>
      <c r="LWE35" s="99"/>
      <c r="LWF35" s="99"/>
      <c r="LWG35" s="99"/>
      <c r="LWH35" s="99"/>
      <c r="LWI35" s="99"/>
      <c r="LWJ35" s="99"/>
      <c r="LWK35" s="99"/>
      <c r="LWL35" s="99"/>
      <c r="LWM35" s="99"/>
      <c r="LWN35" s="99"/>
      <c r="LWO35" s="99"/>
      <c r="LWP35" s="99"/>
      <c r="LWQ35" s="99"/>
      <c r="LWR35" s="99"/>
      <c r="LWS35" s="99"/>
      <c r="LWT35" s="99"/>
      <c r="LWU35" s="99"/>
      <c r="LWV35" s="99"/>
      <c r="LWW35" s="99"/>
      <c r="LWX35" s="99"/>
      <c r="LWY35" s="99"/>
      <c r="LWZ35" s="99"/>
      <c r="LXA35" s="99"/>
      <c r="LXB35" s="99"/>
      <c r="LXC35" s="99"/>
      <c r="LXD35" s="99"/>
      <c r="LXE35" s="99"/>
      <c r="LXF35" s="99"/>
      <c r="LXG35" s="99"/>
      <c r="LXH35" s="99"/>
      <c r="LXI35" s="99"/>
      <c r="LXJ35" s="99"/>
      <c r="LXK35" s="99"/>
      <c r="LXL35" s="99"/>
      <c r="LXM35" s="99"/>
      <c r="LXN35" s="99"/>
      <c r="LXO35" s="99"/>
      <c r="LXP35" s="99"/>
      <c r="LXQ35" s="99"/>
      <c r="LXR35" s="99"/>
      <c r="LXS35" s="99"/>
      <c r="LXT35" s="99"/>
      <c r="LXU35" s="99"/>
      <c r="LXV35" s="99"/>
      <c r="LXW35" s="99"/>
      <c r="LXX35" s="99"/>
      <c r="LXY35" s="99"/>
      <c r="LXZ35" s="99"/>
      <c r="LYA35" s="99"/>
      <c r="LYB35" s="99"/>
      <c r="LYC35" s="99"/>
      <c r="LYD35" s="99"/>
      <c r="LYE35" s="99"/>
      <c r="LYF35" s="99"/>
      <c r="LYG35" s="99"/>
      <c r="LYH35" s="99"/>
      <c r="LYI35" s="99"/>
      <c r="LYJ35" s="99"/>
      <c r="LYK35" s="99"/>
      <c r="LYL35" s="99"/>
      <c r="LYM35" s="99"/>
      <c r="LYN35" s="99"/>
      <c r="LYO35" s="99"/>
      <c r="LYP35" s="99"/>
      <c r="LYQ35" s="99"/>
      <c r="LYR35" s="99"/>
      <c r="LYS35" s="99"/>
      <c r="LYT35" s="99"/>
      <c r="LYU35" s="99"/>
      <c r="LYV35" s="99"/>
      <c r="LYW35" s="99"/>
      <c r="LYX35" s="99"/>
      <c r="LYY35" s="99"/>
      <c r="LYZ35" s="99"/>
      <c r="LZA35" s="99"/>
      <c r="LZB35" s="99"/>
      <c r="LZC35" s="99"/>
      <c r="LZD35" s="99"/>
      <c r="LZE35" s="99"/>
      <c r="LZF35" s="99"/>
      <c r="LZG35" s="99"/>
      <c r="LZH35" s="99"/>
      <c r="LZI35" s="99"/>
      <c r="LZJ35" s="99"/>
      <c r="LZK35" s="99"/>
      <c r="LZL35" s="99"/>
      <c r="LZM35" s="99"/>
      <c r="LZN35" s="99"/>
      <c r="LZO35" s="99"/>
      <c r="LZP35" s="99"/>
      <c r="LZQ35" s="99"/>
      <c r="LZR35" s="99"/>
      <c r="LZS35" s="99"/>
      <c r="LZT35" s="99"/>
      <c r="LZU35" s="99"/>
      <c r="LZV35" s="99"/>
      <c r="LZW35" s="99"/>
      <c r="LZX35" s="99"/>
      <c r="LZY35" s="99"/>
      <c r="LZZ35" s="99"/>
      <c r="MAA35" s="99"/>
      <c r="MAB35" s="99"/>
      <c r="MAC35" s="99"/>
      <c r="MAD35" s="99"/>
      <c r="MAE35" s="99"/>
      <c r="MAF35" s="99"/>
      <c r="MAG35" s="99"/>
      <c r="MAH35" s="99"/>
      <c r="MAI35" s="99"/>
      <c r="MAJ35" s="99"/>
      <c r="MAK35" s="99"/>
      <c r="MAL35" s="99"/>
      <c r="MAM35" s="99"/>
      <c r="MAN35" s="99"/>
      <c r="MAO35" s="99"/>
      <c r="MAP35" s="99"/>
      <c r="MAQ35" s="99"/>
      <c r="MAR35" s="99"/>
      <c r="MAS35" s="99"/>
      <c r="MAT35" s="99"/>
      <c r="MAU35" s="99"/>
      <c r="MAV35" s="99"/>
      <c r="MAW35" s="99"/>
      <c r="MAX35" s="99"/>
      <c r="MAY35" s="99"/>
      <c r="MAZ35" s="99"/>
      <c r="MBA35" s="99"/>
      <c r="MBB35" s="99"/>
      <c r="MBC35" s="99"/>
      <c r="MBD35" s="99"/>
      <c r="MBE35" s="99"/>
      <c r="MBF35" s="99"/>
      <c r="MBG35" s="99"/>
      <c r="MBH35" s="99"/>
      <c r="MBI35" s="99"/>
      <c r="MBJ35" s="99"/>
      <c r="MBK35" s="99"/>
      <c r="MBL35" s="99"/>
      <c r="MBM35" s="99"/>
      <c r="MBN35" s="99"/>
      <c r="MBO35" s="99"/>
      <c r="MBP35" s="99"/>
      <c r="MBQ35" s="99"/>
      <c r="MBR35" s="99"/>
      <c r="MBS35" s="99"/>
      <c r="MBT35" s="99"/>
      <c r="MBU35" s="99"/>
      <c r="MBV35" s="99"/>
      <c r="MBW35" s="99"/>
      <c r="MBX35" s="99"/>
      <c r="MBY35" s="99"/>
      <c r="MBZ35" s="99"/>
      <c r="MCA35" s="99"/>
      <c r="MCB35" s="99"/>
      <c r="MCC35" s="99"/>
      <c r="MCD35" s="99"/>
      <c r="MCE35" s="99"/>
      <c r="MCF35" s="99"/>
      <c r="MCG35" s="99"/>
      <c r="MCH35" s="99"/>
      <c r="MCI35" s="99"/>
      <c r="MCJ35" s="99"/>
      <c r="MCK35" s="99"/>
      <c r="MCL35" s="99"/>
      <c r="MCM35" s="99"/>
      <c r="MCN35" s="99"/>
      <c r="MCO35" s="99"/>
      <c r="MCP35" s="99"/>
      <c r="MCQ35" s="99"/>
      <c r="MCR35" s="99"/>
      <c r="MCS35" s="99"/>
      <c r="MCT35" s="99"/>
      <c r="MCU35" s="99"/>
      <c r="MCV35" s="99"/>
      <c r="MCW35" s="99"/>
      <c r="MCX35" s="99"/>
      <c r="MCY35" s="99"/>
      <c r="MCZ35" s="99"/>
      <c r="MDA35" s="99"/>
      <c r="MDB35" s="99"/>
      <c r="MDC35" s="99"/>
      <c r="MDD35" s="99"/>
      <c r="MDE35" s="99"/>
      <c r="MDF35" s="99"/>
      <c r="MDG35" s="99"/>
      <c r="MDH35" s="99"/>
      <c r="MDI35" s="99"/>
      <c r="MDJ35" s="99"/>
      <c r="MDK35" s="99"/>
      <c r="MDL35" s="99"/>
      <c r="MDM35" s="99"/>
      <c r="MDN35" s="99"/>
      <c r="MDO35" s="99"/>
      <c r="MDP35" s="99"/>
      <c r="MDQ35" s="99"/>
      <c r="MDR35" s="99"/>
      <c r="MDS35" s="99"/>
      <c r="MDT35" s="99"/>
      <c r="MDU35" s="99"/>
      <c r="MDV35" s="99"/>
      <c r="MDW35" s="99"/>
      <c r="MDX35" s="99"/>
      <c r="MDY35" s="99"/>
      <c r="MDZ35" s="99"/>
      <c r="MEA35" s="99"/>
      <c r="MEB35" s="99"/>
      <c r="MEC35" s="99"/>
      <c r="MED35" s="99"/>
      <c r="MEE35" s="99"/>
      <c r="MEF35" s="99"/>
      <c r="MEG35" s="99"/>
      <c r="MEH35" s="99"/>
      <c r="MEI35" s="99"/>
      <c r="MEJ35" s="99"/>
      <c r="MEK35" s="99"/>
      <c r="MEL35" s="99"/>
      <c r="MEM35" s="99"/>
      <c r="MEN35" s="99"/>
      <c r="MEO35" s="99"/>
      <c r="MEP35" s="99"/>
      <c r="MEQ35" s="99"/>
      <c r="MER35" s="99"/>
      <c r="MES35" s="99"/>
      <c r="MET35" s="99"/>
      <c r="MEU35" s="99"/>
      <c r="MEV35" s="99"/>
      <c r="MEW35" s="99"/>
      <c r="MEX35" s="99"/>
      <c r="MEY35" s="99"/>
      <c r="MEZ35" s="99"/>
      <c r="MFA35" s="99"/>
      <c r="MFB35" s="99"/>
      <c r="MFC35" s="99"/>
      <c r="MFD35" s="99"/>
      <c r="MFE35" s="99"/>
      <c r="MFF35" s="99"/>
      <c r="MFG35" s="99"/>
      <c r="MFH35" s="99"/>
      <c r="MFI35" s="99"/>
      <c r="MFJ35" s="99"/>
      <c r="MFK35" s="99"/>
      <c r="MFL35" s="99"/>
      <c r="MFM35" s="99"/>
      <c r="MFN35" s="99"/>
      <c r="MFO35" s="99"/>
      <c r="MFP35" s="99"/>
      <c r="MFQ35" s="99"/>
      <c r="MFR35" s="99"/>
      <c r="MFS35" s="99"/>
      <c r="MFT35" s="99"/>
      <c r="MFU35" s="99"/>
      <c r="MFV35" s="99"/>
      <c r="MFW35" s="99"/>
      <c r="MFX35" s="99"/>
      <c r="MFY35" s="99"/>
      <c r="MFZ35" s="99"/>
      <c r="MGA35" s="99"/>
      <c r="MGB35" s="99"/>
      <c r="MGC35" s="99"/>
      <c r="MGD35" s="99"/>
      <c r="MGE35" s="99"/>
      <c r="MGF35" s="99"/>
      <c r="MGG35" s="99"/>
      <c r="MGH35" s="99"/>
      <c r="MGI35" s="99"/>
      <c r="MGJ35" s="99"/>
      <c r="MGK35" s="99"/>
      <c r="MGL35" s="99"/>
      <c r="MGM35" s="99"/>
      <c r="MGN35" s="99"/>
      <c r="MGO35" s="99"/>
      <c r="MGP35" s="99"/>
      <c r="MGQ35" s="99"/>
      <c r="MGR35" s="99"/>
      <c r="MGS35" s="99"/>
      <c r="MGT35" s="99"/>
      <c r="MGU35" s="99"/>
      <c r="MGV35" s="99"/>
      <c r="MGW35" s="99"/>
      <c r="MGX35" s="99"/>
      <c r="MGY35" s="99"/>
      <c r="MGZ35" s="99"/>
      <c r="MHA35" s="99"/>
      <c r="MHB35" s="99"/>
      <c r="MHC35" s="99"/>
      <c r="MHD35" s="99"/>
      <c r="MHE35" s="99"/>
      <c r="MHF35" s="99"/>
      <c r="MHG35" s="99"/>
      <c r="MHH35" s="99"/>
      <c r="MHI35" s="99"/>
      <c r="MHJ35" s="99"/>
      <c r="MHK35" s="99"/>
      <c r="MHL35" s="99"/>
      <c r="MHM35" s="99"/>
      <c r="MHN35" s="99"/>
      <c r="MHO35" s="99"/>
      <c r="MHP35" s="99"/>
      <c r="MHQ35" s="99"/>
      <c r="MHR35" s="99"/>
      <c r="MHS35" s="99"/>
      <c r="MHT35" s="99"/>
      <c r="MHU35" s="99"/>
      <c r="MHV35" s="99"/>
      <c r="MHW35" s="99"/>
      <c r="MHX35" s="99"/>
      <c r="MHY35" s="99"/>
      <c r="MHZ35" s="99"/>
      <c r="MIA35" s="99"/>
      <c r="MIB35" s="99"/>
      <c r="MIC35" s="99"/>
      <c r="MID35" s="99"/>
      <c r="MIE35" s="99"/>
      <c r="MIF35" s="99"/>
      <c r="MIG35" s="99"/>
      <c r="MIH35" s="99"/>
      <c r="MII35" s="99"/>
      <c r="MIJ35" s="99"/>
      <c r="MIK35" s="99"/>
      <c r="MIL35" s="99"/>
      <c r="MIM35" s="99"/>
      <c r="MIN35" s="99"/>
      <c r="MIO35" s="99"/>
      <c r="MIP35" s="99"/>
      <c r="MIQ35" s="99"/>
      <c r="MIR35" s="99"/>
      <c r="MIS35" s="99"/>
      <c r="MIT35" s="99"/>
      <c r="MIU35" s="99"/>
      <c r="MIV35" s="99"/>
      <c r="MIW35" s="99"/>
      <c r="MIX35" s="99"/>
      <c r="MIY35" s="99"/>
      <c r="MIZ35" s="99"/>
      <c r="MJA35" s="99"/>
      <c r="MJB35" s="99"/>
      <c r="MJC35" s="99"/>
      <c r="MJD35" s="99"/>
      <c r="MJE35" s="99"/>
      <c r="MJF35" s="99"/>
      <c r="MJG35" s="99"/>
      <c r="MJH35" s="99"/>
      <c r="MJI35" s="99"/>
      <c r="MJJ35" s="99"/>
      <c r="MJK35" s="99"/>
      <c r="MJL35" s="99"/>
      <c r="MJM35" s="99"/>
      <c r="MJN35" s="99"/>
      <c r="MJO35" s="99"/>
      <c r="MJP35" s="99"/>
      <c r="MJQ35" s="99"/>
      <c r="MJR35" s="99"/>
      <c r="MJS35" s="99"/>
      <c r="MJT35" s="99"/>
      <c r="MJU35" s="99"/>
      <c r="MJV35" s="99"/>
      <c r="MJW35" s="99"/>
      <c r="MJX35" s="99"/>
      <c r="MJY35" s="99"/>
      <c r="MJZ35" s="99"/>
      <c r="MKA35" s="99"/>
      <c r="MKB35" s="99"/>
      <c r="MKC35" s="99"/>
      <c r="MKD35" s="99"/>
      <c r="MKE35" s="99"/>
      <c r="MKF35" s="99"/>
      <c r="MKG35" s="99"/>
      <c r="MKH35" s="99"/>
      <c r="MKI35" s="99"/>
      <c r="MKJ35" s="99"/>
      <c r="MKK35" s="99"/>
      <c r="MKL35" s="99"/>
      <c r="MKM35" s="99"/>
      <c r="MKN35" s="99"/>
      <c r="MKO35" s="99"/>
      <c r="MKP35" s="99"/>
      <c r="MKQ35" s="99"/>
      <c r="MKR35" s="99"/>
      <c r="MKS35" s="99"/>
      <c r="MKT35" s="99"/>
      <c r="MKU35" s="99"/>
      <c r="MKV35" s="99"/>
      <c r="MKW35" s="99"/>
      <c r="MKX35" s="99"/>
      <c r="MKY35" s="99"/>
      <c r="MKZ35" s="99"/>
      <c r="MLA35" s="99"/>
      <c r="MLB35" s="99"/>
      <c r="MLC35" s="99"/>
      <c r="MLD35" s="99"/>
      <c r="MLE35" s="99"/>
      <c r="MLF35" s="99"/>
      <c r="MLG35" s="99"/>
      <c r="MLH35" s="99"/>
      <c r="MLI35" s="99"/>
      <c r="MLJ35" s="99"/>
      <c r="MLK35" s="99"/>
      <c r="MLL35" s="99"/>
      <c r="MLM35" s="99"/>
      <c r="MLN35" s="99"/>
      <c r="MLO35" s="99"/>
      <c r="MLP35" s="99"/>
      <c r="MLQ35" s="99"/>
      <c r="MLR35" s="99"/>
      <c r="MLS35" s="99"/>
      <c r="MLT35" s="99"/>
      <c r="MLU35" s="99"/>
      <c r="MLV35" s="99"/>
      <c r="MLW35" s="99"/>
      <c r="MLX35" s="99"/>
      <c r="MLY35" s="99"/>
      <c r="MLZ35" s="99"/>
      <c r="MMA35" s="99"/>
      <c r="MMB35" s="99"/>
      <c r="MMC35" s="99"/>
      <c r="MMD35" s="99"/>
      <c r="MME35" s="99"/>
      <c r="MMF35" s="99"/>
      <c r="MMG35" s="99"/>
      <c r="MMH35" s="99"/>
      <c r="MMI35" s="99"/>
      <c r="MMJ35" s="99"/>
      <c r="MMK35" s="99"/>
      <c r="MML35" s="99"/>
      <c r="MMM35" s="99"/>
      <c r="MMN35" s="99"/>
      <c r="MMO35" s="99"/>
      <c r="MMP35" s="99"/>
      <c r="MMQ35" s="99"/>
      <c r="MMR35" s="99"/>
      <c r="MMS35" s="99"/>
      <c r="MMT35" s="99"/>
      <c r="MMU35" s="99"/>
      <c r="MMV35" s="99"/>
      <c r="MMW35" s="99"/>
      <c r="MMX35" s="99"/>
      <c r="MMY35" s="99"/>
      <c r="MMZ35" s="99"/>
      <c r="MNA35" s="99"/>
      <c r="MNB35" s="99"/>
      <c r="MNC35" s="99"/>
      <c r="MND35" s="99"/>
      <c r="MNE35" s="99"/>
      <c r="MNF35" s="99"/>
      <c r="MNG35" s="99"/>
      <c r="MNH35" s="99"/>
      <c r="MNI35" s="99"/>
      <c r="MNJ35" s="99"/>
      <c r="MNK35" s="99"/>
      <c r="MNL35" s="99"/>
      <c r="MNM35" s="99"/>
      <c r="MNN35" s="99"/>
      <c r="MNO35" s="99"/>
      <c r="MNP35" s="99"/>
      <c r="MNQ35" s="99"/>
      <c r="MNR35" s="99"/>
      <c r="MNS35" s="99"/>
      <c r="MNT35" s="99"/>
      <c r="MNU35" s="99"/>
      <c r="MNV35" s="99"/>
      <c r="MNW35" s="99"/>
      <c r="MNX35" s="99"/>
      <c r="MNY35" s="99"/>
      <c r="MNZ35" s="99"/>
      <c r="MOA35" s="99"/>
      <c r="MOB35" s="99"/>
      <c r="MOC35" s="99"/>
      <c r="MOD35" s="99"/>
      <c r="MOE35" s="99"/>
      <c r="MOF35" s="99"/>
      <c r="MOG35" s="99"/>
      <c r="MOH35" s="99"/>
      <c r="MOI35" s="99"/>
      <c r="MOJ35" s="99"/>
      <c r="MOK35" s="99"/>
      <c r="MOL35" s="99"/>
      <c r="MOM35" s="99"/>
      <c r="MON35" s="99"/>
      <c r="MOO35" s="99"/>
      <c r="MOP35" s="99"/>
      <c r="MOQ35" s="99"/>
      <c r="MOR35" s="99"/>
      <c r="MOS35" s="99"/>
      <c r="MOT35" s="99"/>
      <c r="MOU35" s="99"/>
      <c r="MOV35" s="99"/>
      <c r="MOW35" s="99"/>
      <c r="MOX35" s="99"/>
      <c r="MOY35" s="99"/>
      <c r="MOZ35" s="99"/>
      <c r="MPA35" s="99"/>
      <c r="MPB35" s="99"/>
      <c r="MPC35" s="99"/>
      <c r="MPD35" s="99"/>
      <c r="MPE35" s="99"/>
      <c r="MPF35" s="99"/>
      <c r="MPG35" s="99"/>
      <c r="MPH35" s="99"/>
      <c r="MPI35" s="99"/>
      <c r="MPJ35" s="99"/>
      <c r="MPK35" s="99"/>
      <c r="MPL35" s="99"/>
      <c r="MPM35" s="99"/>
      <c r="MPN35" s="99"/>
      <c r="MPO35" s="99"/>
      <c r="MPP35" s="99"/>
      <c r="MPQ35" s="99"/>
      <c r="MPR35" s="99"/>
      <c r="MPS35" s="99"/>
      <c r="MPT35" s="99"/>
      <c r="MPU35" s="99"/>
      <c r="MPV35" s="99"/>
      <c r="MPW35" s="99"/>
      <c r="MPX35" s="99"/>
      <c r="MPY35" s="99"/>
      <c r="MPZ35" s="99"/>
      <c r="MQA35" s="99"/>
      <c r="MQB35" s="99"/>
      <c r="MQC35" s="99"/>
      <c r="MQD35" s="99"/>
      <c r="MQE35" s="99"/>
      <c r="MQF35" s="99"/>
      <c r="MQG35" s="99"/>
      <c r="MQH35" s="99"/>
      <c r="MQI35" s="99"/>
      <c r="MQJ35" s="99"/>
      <c r="MQK35" s="99"/>
      <c r="MQL35" s="99"/>
      <c r="MQM35" s="99"/>
      <c r="MQN35" s="99"/>
      <c r="MQO35" s="99"/>
      <c r="MQP35" s="99"/>
      <c r="MQQ35" s="99"/>
      <c r="MQR35" s="99"/>
      <c r="MQS35" s="99"/>
      <c r="MQT35" s="99"/>
      <c r="MQU35" s="99"/>
      <c r="MQV35" s="99"/>
      <c r="MQW35" s="99"/>
      <c r="MQX35" s="99"/>
      <c r="MQY35" s="99"/>
      <c r="MQZ35" s="99"/>
      <c r="MRA35" s="99"/>
      <c r="MRB35" s="99"/>
      <c r="MRC35" s="99"/>
      <c r="MRD35" s="99"/>
      <c r="MRE35" s="99"/>
      <c r="MRF35" s="99"/>
      <c r="MRG35" s="99"/>
      <c r="MRH35" s="99"/>
      <c r="MRI35" s="99"/>
      <c r="MRJ35" s="99"/>
      <c r="MRK35" s="99"/>
      <c r="MRL35" s="99"/>
      <c r="MRM35" s="99"/>
      <c r="MRN35" s="99"/>
      <c r="MRO35" s="99"/>
      <c r="MRP35" s="99"/>
      <c r="MRQ35" s="99"/>
      <c r="MRR35" s="99"/>
      <c r="MRS35" s="99"/>
      <c r="MRT35" s="99"/>
      <c r="MRU35" s="99"/>
      <c r="MRV35" s="99"/>
      <c r="MRW35" s="99"/>
      <c r="MRX35" s="99"/>
      <c r="MRY35" s="99"/>
      <c r="MRZ35" s="99"/>
      <c r="MSA35" s="99"/>
      <c r="MSB35" s="99"/>
      <c r="MSC35" s="99"/>
      <c r="MSD35" s="99"/>
      <c r="MSE35" s="99"/>
      <c r="MSF35" s="99"/>
      <c r="MSG35" s="99"/>
      <c r="MSH35" s="99"/>
      <c r="MSI35" s="99"/>
      <c r="MSJ35" s="99"/>
      <c r="MSK35" s="99"/>
      <c r="MSL35" s="99"/>
      <c r="MSM35" s="99"/>
      <c r="MSN35" s="99"/>
      <c r="MSO35" s="99"/>
      <c r="MSP35" s="99"/>
      <c r="MSQ35" s="99"/>
      <c r="MSR35" s="99"/>
      <c r="MSS35" s="99"/>
      <c r="MST35" s="99"/>
      <c r="MSU35" s="99"/>
      <c r="MSV35" s="99"/>
      <c r="MSW35" s="99"/>
      <c r="MSX35" s="99"/>
      <c r="MSY35" s="99"/>
      <c r="MSZ35" s="99"/>
      <c r="MTA35" s="99"/>
      <c r="MTB35" s="99"/>
      <c r="MTC35" s="99"/>
      <c r="MTD35" s="99"/>
      <c r="MTE35" s="99"/>
      <c r="MTF35" s="99"/>
      <c r="MTG35" s="99"/>
      <c r="MTH35" s="99"/>
      <c r="MTI35" s="99"/>
      <c r="MTJ35" s="99"/>
      <c r="MTK35" s="99"/>
      <c r="MTL35" s="99"/>
      <c r="MTM35" s="99"/>
      <c r="MTN35" s="99"/>
      <c r="MTO35" s="99"/>
      <c r="MTP35" s="99"/>
      <c r="MTQ35" s="99"/>
      <c r="MTR35" s="99"/>
      <c r="MTS35" s="99"/>
      <c r="MTT35" s="99"/>
      <c r="MTU35" s="99"/>
      <c r="MTV35" s="99"/>
      <c r="MTW35" s="99"/>
      <c r="MTX35" s="99"/>
      <c r="MTY35" s="99"/>
      <c r="MTZ35" s="99"/>
      <c r="MUA35" s="99"/>
      <c r="MUB35" s="99"/>
      <c r="MUC35" s="99"/>
      <c r="MUD35" s="99"/>
      <c r="MUE35" s="99"/>
      <c r="MUF35" s="99"/>
      <c r="MUG35" s="99"/>
      <c r="MUH35" s="99"/>
      <c r="MUI35" s="99"/>
      <c r="MUJ35" s="99"/>
      <c r="MUK35" s="99"/>
      <c r="MUL35" s="99"/>
      <c r="MUM35" s="99"/>
      <c r="MUN35" s="99"/>
      <c r="MUO35" s="99"/>
      <c r="MUP35" s="99"/>
      <c r="MUQ35" s="99"/>
      <c r="MUR35" s="99"/>
      <c r="MUS35" s="99"/>
      <c r="MUT35" s="99"/>
      <c r="MUU35" s="99"/>
      <c r="MUV35" s="99"/>
      <c r="MUW35" s="99"/>
      <c r="MUX35" s="99"/>
      <c r="MUY35" s="99"/>
      <c r="MUZ35" s="99"/>
      <c r="MVA35" s="99"/>
      <c r="MVB35" s="99"/>
      <c r="MVC35" s="99"/>
      <c r="MVD35" s="99"/>
      <c r="MVE35" s="99"/>
      <c r="MVF35" s="99"/>
      <c r="MVG35" s="99"/>
      <c r="MVH35" s="99"/>
      <c r="MVI35" s="99"/>
      <c r="MVJ35" s="99"/>
      <c r="MVK35" s="99"/>
      <c r="MVL35" s="99"/>
      <c r="MVM35" s="99"/>
      <c r="MVN35" s="99"/>
      <c r="MVO35" s="99"/>
      <c r="MVP35" s="99"/>
      <c r="MVQ35" s="99"/>
      <c r="MVR35" s="99"/>
      <c r="MVS35" s="99"/>
      <c r="MVT35" s="99"/>
      <c r="MVU35" s="99"/>
      <c r="MVV35" s="99"/>
      <c r="MVW35" s="99"/>
      <c r="MVX35" s="99"/>
      <c r="MVY35" s="99"/>
      <c r="MVZ35" s="99"/>
      <c r="MWA35" s="99"/>
      <c r="MWB35" s="99"/>
      <c r="MWC35" s="99"/>
      <c r="MWD35" s="99"/>
      <c r="MWE35" s="99"/>
      <c r="MWF35" s="99"/>
      <c r="MWG35" s="99"/>
      <c r="MWH35" s="99"/>
      <c r="MWI35" s="99"/>
      <c r="MWJ35" s="99"/>
      <c r="MWK35" s="99"/>
      <c r="MWL35" s="99"/>
      <c r="MWM35" s="99"/>
      <c r="MWN35" s="99"/>
      <c r="MWO35" s="99"/>
      <c r="MWP35" s="99"/>
      <c r="MWQ35" s="99"/>
      <c r="MWR35" s="99"/>
      <c r="MWS35" s="99"/>
      <c r="MWT35" s="99"/>
      <c r="MWU35" s="99"/>
      <c r="MWV35" s="99"/>
      <c r="MWW35" s="99"/>
      <c r="MWX35" s="99"/>
      <c r="MWY35" s="99"/>
      <c r="MWZ35" s="99"/>
      <c r="MXA35" s="99"/>
      <c r="MXB35" s="99"/>
      <c r="MXC35" s="99"/>
      <c r="MXD35" s="99"/>
      <c r="MXE35" s="99"/>
      <c r="MXF35" s="99"/>
      <c r="MXG35" s="99"/>
      <c r="MXH35" s="99"/>
      <c r="MXI35" s="99"/>
      <c r="MXJ35" s="99"/>
      <c r="MXK35" s="99"/>
      <c r="MXL35" s="99"/>
      <c r="MXM35" s="99"/>
      <c r="MXN35" s="99"/>
      <c r="MXO35" s="99"/>
      <c r="MXP35" s="99"/>
      <c r="MXQ35" s="99"/>
      <c r="MXR35" s="99"/>
      <c r="MXS35" s="99"/>
      <c r="MXT35" s="99"/>
      <c r="MXU35" s="99"/>
      <c r="MXV35" s="99"/>
      <c r="MXW35" s="99"/>
      <c r="MXX35" s="99"/>
      <c r="MXY35" s="99"/>
      <c r="MXZ35" s="99"/>
      <c r="MYA35" s="99"/>
      <c r="MYB35" s="99"/>
      <c r="MYC35" s="99"/>
      <c r="MYD35" s="99"/>
      <c r="MYE35" s="99"/>
      <c r="MYF35" s="99"/>
      <c r="MYG35" s="99"/>
      <c r="MYH35" s="99"/>
      <c r="MYI35" s="99"/>
      <c r="MYJ35" s="99"/>
      <c r="MYK35" s="99"/>
      <c r="MYL35" s="99"/>
      <c r="MYM35" s="99"/>
      <c r="MYN35" s="99"/>
      <c r="MYO35" s="99"/>
      <c r="MYP35" s="99"/>
      <c r="MYQ35" s="99"/>
      <c r="MYR35" s="99"/>
      <c r="MYS35" s="99"/>
      <c r="MYT35" s="99"/>
      <c r="MYU35" s="99"/>
      <c r="MYV35" s="99"/>
      <c r="MYW35" s="99"/>
      <c r="MYX35" s="99"/>
      <c r="MYY35" s="99"/>
      <c r="MYZ35" s="99"/>
      <c r="MZA35" s="99"/>
      <c r="MZB35" s="99"/>
      <c r="MZC35" s="99"/>
      <c r="MZD35" s="99"/>
      <c r="MZE35" s="99"/>
      <c r="MZF35" s="99"/>
      <c r="MZG35" s="99"/>
      <c r="MZH35" s="99"/>
      <c r="MZI35" s="99"/>
      <c r="MZJ35" s="99"/>
      <c r="MZK35" s="99"/>
      <c r="MZL35" s="99"/>
      <c r="MZM35" s="99"/>
      <c r="MZN35" s="99"/>
      <c r="MZO35" s="99"/>
      <c r="MZP35" s="99"/>
      <c r="MZQ35" s="99"/>
      <c r="MZR35" s="99"/>
      <c r="MZS35" s="99"/>
      <c r="MZT35" s="99"/>
      <c r="MZU35" s="99"/>
      <c r="MZV35" s="99"/>
      <c r="MZW35" s="99"/>
      <c r="MZX35" s="99"/>
      <c r="MZY35" s="99"/>
      <c r="MZZ35" s="99"/>
      <c r="NAA35" s="99"/>
      <c r="NAB35" s="99"/>
      <c r="NAC35" s="99"/>
      <c r="NAD35" s="99"/>
      <c r="NAE35" s="99"/>
      <c r="NAF35" s="99"/>
      <c r="NAG35" s="99"/>
      <c r="NAH35" s="99"/>
      <c r="NAI35" s="99"/>
      <c r="NAJ35" s="99"/>
      <c r="NAK35" s="99"/>
      <c r="NAL35" s="99"/>
      <c r="NAM35" s="99"/>
      <c r="NAN35" s="99"/>
      <c r="NAO35" s="99"/>
      <c r="NAP35" s="99"/>
      <c r="NAQ35" s="99"/>
      <c r="NAR35" s="99"/>
      <c r="NAS35" s="99"/>
      <c r="NAT35" s="99"/>
      <c r="NAU35" s="99"/>
      <c r="NAV35" s="99"/>
      <c r="NAW35" s="99"/>
      <c r="NAX35" s="99"/>
      <c r="NAY35" s="99"/>
      <c r="NAZ35" s="99"/>
      <c r="NBA35" s="99"/>
      <c r="NBB35" s="99"/>
      <c r="NBC35" s="99"/>
      <c r="NBD35" s="99"/>
      <c r="NBE35" s="99"/>
      <c r="NBF35" s="99"/>
      <c r="NBG35" s="99"/>
      <c r="NBH35" s="99"/>
      <c r="NBI35" s="99"/>
      <c r="NBJ35" s="99"/>
      <c r="NBK35" s="99"/>
      <c r="NBL35" s="99"/>
      <c r="NBM35" s="99"/>
      <c r="NBN35" s="99"/>
      <c r="NBO35" s="99"/>
      <c r="NBP35" s="99"/>
      <c r="NBQ35" s="99"/>
      <c r="NBR35" s="99"/>
      <c r="NBS35" s="99"/>
      <c r="NBT35" s="99"/>
      <c r="NBU35" s="99"/>
      <c r="NBV35" s="99"/>
      <c r="NBW35" s="99"/>
      <c r="NBX35" s="99"/>
      <c r="NBY35" s="99"/>
      <c r="NBZ35" s="99"/>
      <c r="NCA35" s="99"/>
      <c r="NCB35" s="99"/>
      <c r="NCC35" s="99"/>
      <c r="NCD35" s="99"/>
      <c r="NCE35" s="99"/>
      <c r="NCF35" s="99"/>
      <c r="NCG35" s="99"/>
      <c r="NCH35" s="99"/>
      <c r="NCI35" s="99"/>
      <c r="NCJ35" s="99"/>
      <c r="NCK35" s="99"/>
      <c r="NCL35" s="99"/>
      <c r="NCM35" s="99"/>
      <c r="NCN35" s="99"/>
      <c r="NCO35" s="99"/>
      <c r="NCP35" s="99"/>
      <c r="NCQ35" s="99"/>
      <c r="NCR35" s="99"/>
      <c r="NCS35" s="99"/>
      <c r="NCT35" s="99"/>
      <c r="NCU35" s="99"/>
      <c r="NCV35" s="99"/>
      <c r="NCW35" s="99"/>
      <c r="NCX35" s="99"/>
      <c r="NCY35" s="99"/>
      <c r="NCZ35" s="99"/>
      <c r="NDA35" s="99"/>
      <c r="NDB35" s="99"/>
      <c r="NDC35" s="99"/>
      <c r="NDD35" s="99"/>
      <c r="NDE35" s="99"/>
      <c r="NDF35" s="99"/>
      <c r="NDG35" s="99"/>
      <c r="NDH35" s="99"/>
      <c r="NDI35" s="99"/>
      <c r="NDJ35" s="99"/>
      <c r="NDK35" s="99"/>
      <c r="NDL35" s="99"/>
      <c r="NDM35" s="99"/>
      <c r="NDN35" s="99"/>
      <c r="NDO35" s="99"/>
      <c r="NDP35" s="99"/>
      <c r="NDQ35" s="99"/>
      <c r="NDR35" s="99"/>
      <c r="NDS35" s="99"/>
      <c r="NDT35" s="99"/>
      <c r="NDU35" s="99"/>
      <c r="NDV35" s="99"/>
      <c r="NDW35" s="99"/>
      <c r="NDX35" s="99"/>
      <c r="NDY35" s="99"/>
      <c r="NDZ35" s="99"/>
      <c r="NEA35" s="99"/>
      <c r="NEB35" s="99"/>
      <c r="NEC35" s="99"/>
      <c r="NED35" s="99"/>
      <c r="NEE35" s="99"/>
      <c r="NEF35" s="99"/>
      <c r="NEG35" s="99"/>
      <c r="NEH35" s="99"/>
      <c r="NEI35" s="99"/>
      <c r="NEJ35" s="99"/>
      <c r="NEK35" s="99"/>
      <c r="NEL35" s="99"/>
      <c r="NEM35" s="99"/>
      <c r="NEN35" s="99"/>
      <c r="NEO35" s="99"/>
      <c r="NEP35" s="99"/>
      <c r="NEQ35" s="99"/>
      <c r="NER35" s="99"/>
      <c r="NES35" s="99"/>
      <c r="NET35" s="99"/>
      <c r="NEU35" s="99"/>
      <c r="NEV35" s="99"/>
      <c r="NEW35" s="99"/>
      <c r="NEX35" s="99"/>
      <c r="NEY35" s="99"/>
      <c r="NEZ35" s="99"/>
      <c r="NFA35" s="99"/>
      <c r="NFB35" s="99"/>
      <c r="NFC35" s="99"/>
      <c r="NFD35" s="99"/>
      <c r="NFE35" s="99"/>
      <c r="NFF35" s="99"/>
      <c r="NFG35" s="99"/>
      <c r="NFH35" s="99"/>
      <c r="NFI35" s="99"/>
      <c r="NFJ35" s="99"/>
      <c r="NFK35" s="99"/>
      <c r="NFL35" s="99"/>
      <c r="NFM35" s="99"/>
      <c r="NFN35" s="99"/>
      <c r="NFO35" s="99"/>
      <c r="NFP35" s="99"/>
      <c r="NFQ35" s="99"/>
      <c r="NFR35" s="99"/>
      <c r="NFS35" s="99"/>
      <c r="NFT35" s="99"/>
      <c r="NFU35" s="99"/>
      <c r="NFV35" s="99"/>
      <c r="NFW35" s="99"/>
      <c r="NFX35" s="99"/>
      <c r="NFY35" s="99"/>
      <c r="NFZ35" s="99"/>
      <c r="NGA35" s="99"/>
      <c r="NGB35" s="99"/>
      <c r="NGC35" s="99"/>
      <c r="NGD35" s="99"/>
      <c r="NGE35" s="99"/>
      <c r="NGF35" s="99"/>
      <c r="NGG35" s="99"/>
      <c r="NGH35" s="99"/>
      <c r="NGI35" s="99"/>
      <c r="NGJ35" s="99"/>
      <c r="NGK35" s="99"/>
      <c r="NGL35" s="99"/>
      <c r="NGM35" s="99"/>
      <c r="NGN35" s="99"/>
      <c r="NGO35" s="99"/>
      <c r="NGP35" s="99"/>
      <c r="NGQ35" s="99"/>
      <c r="NGR35" s="99"/>
      <c r="NGS35" s="99"/>
      <c r="NGT35" s="99"/>
      <c r="NGU35" s="99"/>
      <c r="NGV35" s="99"/>
      <c r="NGW35" s="99"/>
      <c r="NGX35" s="99"/>
      <c r="NGY35" s="99"/>
      <c r="NGZ35" s="99"/>
      <c r="NHA35" s="99"/>
      <c r="NHB35" s="99"/>
      <c r="NHC35" s="99"/>
      <c r="NHD35" s="99"/>
      <c r="NHE35" s="99"/>
      <c r="NHF35" s="99"/>
      <c r="NHG35" s="99"/>
      <c r="NHH35" s="99"/>
      <c r="NHI35" s="99"/>
      <c r="NHJ35" s="99"/>
      <c r="NHK35" s="99"/>
      <c r="NHL35" s="99"/>
      <c r="NHM35" s="99"/>
      <c r="NHN35" s="99"/>
      <c r="NHO35" s="99"/>
      <c r="NHP35" s="99"/>
      <c r="NHQ35" s="99"/>
      <c r="NHR35" s="99"/>
      <c r="NHS35" s="99"/>
      <c r="NHT35" s="99"/>
      <c r="NHU35" s="99"/>
      <c r="NHV35" s="99"/>
      <c r="NHW35" s="99"/>
      <c r="NHX35" s="99"/>
      <c r="NHY35" s="99"/>
      <c r="NHZ35" s="99"/>
      <c r="NIA35" s="99"/>
      <c r="NIB35" s="99"/>
      <c r="NIC35" s="99"/>
      <c r="NID35" s="99"/>
      <c r="NIE35" s="99"/>
      <c r="NIF35" s="99"/>
      <c r="NIG35" s="99"/>
      <c r="NIH35" s="99"/>
      <c r="NII35" s="99"/>
      <c r="NIJ35" s="99"/>
      <c r="NIK35" s="99"/>
      <c r="NIL35" s="99"/>
      <c r="NIM35" s="99"/>
      <c r="NIN35" s="99"/>
      <c r="NIO35" s="99"/>
      <c r="NIP35" s="99"/>
      <c r="NIQ35" s="99"/>
      <c r="NIR35" s="99"/>
      <c r="NIS35" s="99"/>
      <c r="NIT35" s="99"/>
      <c r="NIU35" s="99"/>
      <c r="NIV35" s="99"/>
      <c r="NIW35" s="99"/>
      <c r="NIX35" s="99"/>
      <c r="NIY35" s="99"/>
      <c r="NIZ35" s="99"/>
      <c r="NJA35" s="99"/>
      <c r="NJB35" s="99"/>
      <c r="NJC35" s="99"/>
      <c r="NJD35" s="99"/>
      <c r="NJE35" s="99"/>
      <c r="NJF35" s="99"/>
      <c r="NJG35" s="99"/>
      <c r="NJH35" s="99"/>
      <c r="NJI35" s="99"/>
      <c r="NJJ35" s="99"/>
      <c r="NJK35" s="99"/>
      <c r="NJL35" s="99"/>
      <c r="NJM35" s="99"/>
      <c r="NJN35" s="99"/>
      <c r="NJO35" s="99"/>
      <c r="NJP35" s="99"/>
      <c r="NJQ35" s="99"/>
      <c r="NJR35" s="99"/>
      <c r="NJS35" s="99"/>
      <c r="NJT35" s="99"/>
      <c r="NJU35" s="99"/>
      <c r="NJV35" s="99"/>
      <c r="NJW35" s="99"/>
      <c r="NJX35" s="99"/>
      <c r="NJY35" s="99"/>
      <c r="NJZ35" s="99"/>
      <c r="NKA35" s="99"/>
      <c r="NKB35" s="99"/>
      <c r="NKC35" s="99"/>
      <c r="NKD35" s="99"/>
      <c r="NKE35" s="99"/>
      <c r="NKF35" s="99"/>
      <c r="NKG35" s="99"/>
      <c r="NKH35" s="99"/>
      <c r="NKI35" s="99"/>
      <c r="NKJ35" s="99"/>
      <c r="NKK35" s="99"/>
      <c r="NKL35" s="99"/>
      <c r="NKM35" s="99"/>
      <c r="NKN35" s="99"/>
      <c r="NKO35" s="99"/>
      <c r="NKP35" s="99"/>
      <c r="NKQ35" s="99"/>
      <c r="NKR35" s="99"/>
      <c r="NKS35" s="99"/>
      <c r="NKT35" s="99"/>
      <c r="NKU35" s="99"/>
      <c r="NKV35" s="99"/>
      <c r="NKW35" s="99"/>
      <c r="NKX35" s="99"/>
      <c r="NKY35" s="99"/>
      <c r="NKZ35" s="99"/>
      <c r="NLA35" s="99"/>
      <c r="NLB35" s="99"/>
      <c r="NLC35" s="99"/>
      <c r="NLD35" s="99"/>
      <c r="NLE35" s="99"/>
      <c r="NLF35" s="99"/>
      <c r="NLG35" s="99"/>
      <c r="NLH35" s="99"/>
      <c r="NLI35" s="99"/>
      <c r="NLJ35" s="99"/>
      <c r="NLK35" s="99"/>
      <c r="NLL35" s="99"/>
      <c r="NLM35" s="99"/>
      <c r="NLN35" s="99"/>
      <c r="NLO35" s="99"/>
      <c r="NLP35" s="99"/>
      <c r="NLQ35" s="99"/>
      <c r="NLR35" s="99"/>
      <c r="NLS35" s="99"/>
      <c r="NLT35" s="99"/>
      <c r="NLU35" s="99"/>
      <c r="NLV35" s="99"/>
      <c r="NLW35" s="99"/>
      <c r="NLX35" s="99"/>
      <c r="NLY35" s="99"/>
      <c r="NLZ35" s="99"/>
      <c r="NMA35" s="99"/>
      <c r="NMB35" s="99"/>
      <c r="NMC35" s="99"/>
      <c r="NMD35" s="99"/>
      <c r="NME35" s="99"/>
      <c r="NMF35" s="99"/>
      <c r="NMG35" s="99"/>
      <c r="NMH35" s="99"/>
      <c r="NMI35" s="99"/>
      <c r="NMJ35" s="99"/>
      <c r="NMK35" s="99"/>
      <c r="NML35" s="99"/>
      <c r="NMM35" s="99"/>
      <c r="NMN35" s="99"/>
      <c r="NMO35" s="99"/>
      <c r="NMP35" s="99"/>
      <c r="NMQ35" s="99"/>
      <c r="NMR35" s="99"/>
      <c r="NMS35" s="99"/>
      <c r="NMT35" s="99"/>
      <c r="NMU35" s="99"/>
      <c r="NMV35" s="99"/>
      <c r="NMW35" s="99"/>
      <c r="NMX35" s="99"/>
      <c r="NMY35" s="99"/>
      <c r="NMZ35" s="99"/>
      <c r="NNA35" s="99"/>
      <c r="NNB35" s="99"/>
      <c r="NNC35" s="99"/>
      <c r="NND35" s="99"/>
      <c r="NNE35" s="99"/>
      <c r="NNF35" s="99"/>
      <c r="NNG35" s="99"/>
      <c r="NNH35" s="99"/>
      <c r="NNI35" s="99"/>
      <c r="NNJ35" s="99"/>
      <c r="NNK35" s="99"/>
      <c r="NNL35" s="99"/>
      <c r="NNM35" s="99"/>
      <c r="NNN35" s="99"/>
      <c r="NNO35" s="99"/>
      <c r="NNP35" s="99"/>
      <c r="NNQ35" s="99"/>
      <c r="NNR35" s="99"/>
      <c r="NNS35" s="99"/>
      <c r="NNT35" s="99"/>
      <c r="NNU35" s="99"/>
      <c r="NNV35" s="99"/>
      <c r="NNW35" s="99"/>
      <c r="NNX35" s="99"/>
      <c r="NNY35" s="99"/>
      <c r="NNZ35" s="99"/>
      <c r="NOA35" s="99"/>
      <c r="NOB35" s="99"/>
      <c r="NOC35" s="99"/>
      <c r="NOD35" s="99"/>
      <c r="NOE35" s="99"/>
      <c r="NOF35" s="99"/>
      <c r="NOG35" s="99"/>
      <c r="NOH35" s="99"/>
      <c r="NOI35" s="99"/>
      <c r="NOJ35" s="99"/>
      <c r="NOK35" s="99"/>
      <c r="NOL35" s="99"/>
      <c r="NOM35" s="99"/>
      <c r="NON35" s="99"/>
      <c r="NOO35" s="99"/>
      <c r="NOP35" s="99"/>
      <c r="NOQ35" s="99"/>
      <c r="NOR35" s="99"/>
      <c r="NOS35" s="99"/>
      <c r="NOT35" s="99"/>
      <c r="NOU35" s="99"/>
      <c r="NOV35" s="99"/>
      <c r="NOW35" s="99"/>
      <c r="NOX35" s="99"/>
      <c r="NOY35" s="99"/>
      <c r="NOZ35" s="99"/>
      <c r="NPA35" s="99"/>
      <c r="NPB35" s="99"/>
      <c r="NPC35" s="99"/>
      <c r="NPD35" s="99"/>
      <c r="NPE35" s="99"/>
      <c r="NPF35" s="99"/>
      <c r="NPG35" s="99"/>
      <c r="NPH35" s="99"/>
      <c r="NPI35" s="99"/>
      <c r="NPJ35" s="99"/>
      <c r="NPK35" s="99"/>
      <c r="NPL35" s="99"/>
      <c r="NPM35" s="99"/>
      <c r="NPN35" s="99"/>
      <c r="NPO35" s="99"/>
      <c r="NPP35" s="99"/>
      <c r="NPQ35" s="99"/>
      <c r="NPR35" s="99"/>
      <c r="NPS35" s="99"/>
      <c r="NPT35" s="99"/>
      <c r="NPU35" s="99"/>
      <c r="NPV35" s="99"/>
      <c r="NPW35" s="99"/>
      <c r="NPX35" s="99"/>
      <c r="NPY35" s="99"/>
      <c r="NPZ35" s="99"/>
      <c r="NQA35" s="99"/>
      <c r="NQB35" s="99"/>
      <c r="NQC35" s="99"/>
      <c r="NQD35" s="99"/>
      <c r="NQE35" s="99"/>
      <c r="NQF35" s="99"/>
      <c r="NQG35" s="99"/>
      <c r="NQH35" s="99"/>
      <c r="NQI35" s="99"/>
      <c r="NQJ35" s="99"/>
      <c r="NQK35" s="99"/>
      <c r="NQL35" s="99"/>
      <c r="NQM35" s="99"/>
      <c r="NQN35" s="99"/>
      <c r="NQO35" s="99"/>
      <c r="NQP35" s="99"/>
      <c r="NQQ35" s="99"/>
      <c r="NQR35" s="99"/>
      <c r="NQS35" s="99"/>
      <c r="NQT35" s="99"/>
      <c r="NQU35" s="99"/>
      <c r="NQV35" s="99"/>
      <c r="NQW35" s="99"/>
      <c r="NQX35" s="99"/>
      <c r="NQY35" s="99"/>
      <c r="NQZ35" s="99"/>
      <c r="NRA35" s="99"/>
      <c r="NRB35" s="99"/>
      <c r="NRC35" s="99"/>
      <c r="NRD35" s="99"/>
      <c r="NRE35" s="99"/>
      <c r="NRF35" s="99"/>
      <c r="NRG35" s="99"/>
      <c r="NRH35" s="99"/>
      <c r="NRI35" s="99"/>
      <c r="NRJ35" s="99"/>
      <c r="NRK35" s="99"/>
      <c r="NRL35" s="99"/>
      <c r="NRM35" s="99"/>
      <c r="NRN35" s="99"/>
      <c r="NRO35" s="99"/>
      <c r="NRP35" s="99"/>
      <c r="NRQ35" s="99"/>
      <c r="NRR35" s="99"/>
      <c r="NRS35" s="99"/>
      <c r="NRT35" s="99"/>
      <c r="NRU35" s="99"/>
      <c r="NRV35" s="99"/>
      <c r="NRW35" s="99"/>
      <c r="NRX35" s="99"/>
      <c r="NRY35" s="99"/>
      <c r="NRZ35" s="99"/>
      <c r="NSA35" s="99"/>
      <c r="NSB35" s="99"/>
      <c r="NSC35" s="99"/>
      <c r="NSD35" s="99"/>
      <c r="NSE35" s="99"/>
      <c r="NSF35" s="99"/>
      <c r="NSG35" s="99"/>
      <c r="NSH35" s="99"/>
      <c r="NSI35" s="99"/>
      <c r="NSJ35" s="99"/>
      <c r="NSK35" s="99"/>
      <c r="NSL35" s="99"/>
      <c r="NSM35" s="99"/>
      <c r="NSN35" s="99"/>
      <c r="NSO35" s="99"/>
      <c r="NSP35" s="99"/>
      <c r="NSQ35" s="99"/>
      <c r="NSR35" s="99"/>
      <c r="NSS35" s="99"/>
      <c r="NST35" s="99"/>
      <c r="NSU35" s="99"/>
      <c r="NSV35" s="99"/>
      <c r="NSW35" s="99"/>
      <c r="NSX35" s="99"/>
      <c r="NSY35" s="99"/>
      <c r="NSZ35" s="99"/>
      <c r="NTA35" s="99"/>
      <c r="NTB35" s="99"/>
      <c r="NTC35" s="99"/>
      <c r="NTD35" s="99"/>
      <c r="NTE35" s="99"/>
      <c r="NTF35" s="99"/>
      <c r="NTG35" s="99"/>
      <c r="NTH35" s="99"/>
      <c r="NTI35" s="99"/>
      <c r="NTJ35" s="99"/>
      <c r="NTK35" s="99"/>
      <c r="NTL35" s="99"/>
      <c r="NTM35" s="99"/>
      <c r="NTN35" s="99"/>
      <c r="NTO35" s="99"/>
      <c r="NTP35" s="99"/>
      <c r="NTQ35" s="99"/>
      <c r="NTR35" s="99"/>
      <c r="NTS35" s="99"/>
      <c r="NTT35" s="99"/>
      <c r="NTU35" s="99"/>
      <c r="NTV35" s="99"/>
      <c r="NTW35" s="99"/>
      <c r="NTX35" s="99"/>
      <c r="NTY35" s="99"/>
      <c r="NTZ35" s="99"/>
      <c r="NUA35" s="99"/>
      <c r="NUB35" s="99"/>
      <c r="NUC35" s="99"/>
      <c r="NUD35" s="99"/>
      <c r="NUE35" s="99"/>
      <c r="NUF35" s="99"/>
      <c r="NUG35" s="99"/>
      <c r="NUH35" s="99"/>
      <c r="NUI35" s="99"/>
      <c r="NUJ35" s="99"/>
      <c r="NUK35" s="99"/>
      <c r="NUL35" s="99"/>
      <c r="NUM35" s="99"/>
      <c r="NUN35" s="99"/>
      <c r="NUO35" s="99"/>
      <c r="NUP35" s="99"/>
      <c r="NUQ35" s="99"/>
      <c r="NUR35" s="99"/>
      <c r="NUS35" s="99"/>
      <c r="NUT35" s="99"/>
      <c r="NUU35" s="99"/>
      <c r="NUV35" s="99"/>
      <c r="NUW35" s="99"/>
      <c r="NUX35" s="99"/>
      <c r="NUY35" s="99"/>
      <c r="NUZ35" s="99"/>
      <c r="NVA35" s="99"/>
      <c r="NVB35" s="99"/>
      <c r="NVC35" s="99"/>
      <c r="NVD35" s="99"/>
      <c r="NVE35" s="99"/>
      <c r="NVF35" s="99"/>
      <c r="NVG35" s="99"/>
      <c r="NVH35" s="99"/>
      <c r="NVI35" s="99"/>
      <c r="NVJ35" s="99"/>
      <c r="NVK35" s="99"/>
      <c r="NVL35" s="99"/>
      <c r="NVM35" s="99"/>
      <c r="NVN35" s="99"/>
      <c r="NVO35" s="99"/>
      <c r="NVP35" s="99"/>
      <c r="NVQ35" s="99"/>
      <c r="NVR35" s="99"/>
      <c r="NVS35" s="99"/>
      <c r="NVT35" s="99"/>
      <c r="NVU35" s="99"/>
      <c r="NVV35" s="99"/>
      <c r="NVW35" s="99"/>
      <c r="NVX35" s="99"/>
      <c r="NVY35" s="99"/>
      <c r="NVZ35" s="99"/>
      <c r="NWA35" s="99"/>
      <c r="NWB35" s="99"/>
      <c r="NWC35" s="99"/>
      <c r="NWD35" s="99"/>
      <c r="NWE35" s="99"/>
      <c r="NWF35" s="99"/>
      <c r="NWG35" s="99"/>
      <c r="NWH35" s="99"/>
      <c r="NWI35" s="99"/>
      <c r="NWJ35" s="99"/>
      <c r="NWK35" s="99"/>
      <c r="NWL35" s="99"/>
      <c r="NWM35" s="99"/>
      <c r="NWN35" s="99"/>
      <c r="NWO35" s="99"/>
      <c r="NWP35" s="99"/>
      <c r="NWQ35" s="99"/>
      <c r="NWR35" s="99"/>
      <c r="NWS35" s="99"/>
      <c r="NWT35" s="99"/>
      <c r="NWU35" s="99"/>
      <c r="NWV35" s="99"/>
      <c r="NWW35" s="99"/>
      <c r="NWX35" s="99"/>
      <c r="NWY35" s="99"/>
      <c r="NWZ35" s="99"/>
      <c r="NXA35" s="99"/>
      <c r="NXB35" s="99"/>
      <c r="NXC35" s="99"/>
      <c r="NXD35" s="99"/>
      <c r="NXE35" s="99"/>
      <c r="NXF35" s="99"/>
      <c r="NXG35" s="99"/>
      <c r="NXH35" s="99"/>
      <c r="NXI35" s="99"/>
      <c r="NXJ35" s="99"/>
      <c r="NXK35" s="99"/>
      <c r="NXL35" s="99"/>
      <c r="NXM35" s="99"/>
      <c r="NXN35" s="99"/>
      <c r="NXO35" s="99"/>
      <c r="NXP35" s="99"/>
      <c r="NXQ35" s="99"/>
      <c r="NXR35" s="99"/>
      <c r="NXS35" s="99"/>
      <c r="NXT35" s="99"/>
      <c r="NXU35" s="99"/>
      <c r="NXV35" s="99"/>
      <c r="NXW35" s="99"/>
      <c r="NXX35" s="99"/>
      <c r="NXY35" s="99"/>
      <c r="NXZ35" s="99"/>
      <c r="NYA35" s="99"/>
      <c r="NYB35" s="99"/>
      <c r="NYC35" s="99"/>
      <c r="NYD35" s="99"/>
      <c r="NYE35" s="99"/>
      <c r="NYF35" s="99"/>
      <c r="NYG35" s="99"/>
      <c r="NYH35" s="99"/>
      <c r="NYI35" s="99"/>
      <c r="NYJ35" s="99"/>
      <c r="NYK35" s="99"/>
      <c r="NYL35" s="99"/>
      <c r="NYM35" s="99"/>
      <c r="NYN35" s="99"/>
      <c r="NYO35" s="99"/>
      <c r="NYP35" s="99"/>
      <c r="NYQ35" s="99"/>
      <c r="NYR35" s="99"/>
      <c r="NYS35" s="99"/>
      <c r="NYT35" s="99"/>
      <c r="NYU35" s="99"/>
      <c r="NYV35" s="99"/>
      <c r="NYW35" s="99"/>
      <c r="NYX35" s="99"/>
      <c r="NYY35" s="99"/>
      <c r="NYZ35" s="99"/>
      <c r="NZA35" s="99"/>
      <c r="NZB35" s="99"/>
      <c r="NZC35" s="99"/>
      <c r="NZD35" s="99"/>
      <c r="NZE35" s="99"/>
      <c r="NZF35" s="99"/>
      <c r="NZG35" s="99"/>
      <c r="NZH35" s="99"/>
      <c r="NZI35" s="99"/>
      <c r="NZJ35" s="99"/>
      <c r="NZK35" s="99"/>
      <c r="NZL35" s="99"/>
      <c r="NZM35" s="99"/>
      <c r="NZN35" s="99"/>
      <c r="NZO35" s="99"/>
      <c r="NZP35" s="99"/>
      <c r="NZQ35" s="99"/>
      <c r="NZR35" s="99"/>
      <c r="NZS35" s="99"/>
      <c r="NZT35" s="99"/>
      <c r="NZU35" s="99"/>
      <c r="NZV35" s="99"/>
      <c r="NZW35" s="99"/>
      <c r="NZX35" s="99"/>
      <c r="NZY35" s="99"/>
      <c r="NZZ35" s="99"/>
      <c r="OAA35" s="99"/>
      <c r="OAB35" s="99"/>
      <c r="OAC35" s="99"/>
      <c r="OAD35" s="99"/>
      <c r="OAE35" s="99"/>
      <c r="OAF35" s="99"/>
      <c r="OAG35" s="99"/>
      <c r="OAH35" s="99"/>
      <c r="OAI35" s="99"/>
      <c r="OAJ35" s="99"/>
      <c r="OAK35" s="99"/>
      <c r="OAL35" s="99"/>
      <c r="OAM35" s="99"/>
      <c r="OAN35" s="99"/>
      <c r="OAO35" s="99"/>
      <c r="OAP35" s="99"/>
      <c r="OAQ35" s="99"/>
      <c r="OAR35" s="99"/>
      <c r="OAS35" s="99"/>
      <c r="OAT35" s="99"/>
      <c r="OAU35" s="99"/>
      <c r="OAV35" s="99"/>
      <c r="OAW35" s="99"/>
      <c r="OAX35" s="99"/>
      <c r="OAY35" s="99"/>
      <c r="OAZ35" s="99"/>
      <c r="OBA35" s="99"/>
      <c r="OBB35" s="99"/>
      <c r="OBC35" s="99"/>
      <c r="OBD35" s="99"/>
      <c r="OBE35" s="99"/>
      <c r="OBF35" s="99"/>
      <c r="OBG35" s="99"/>
      <c r="OBH35" s="99"/>
      <c r="OBI35" s="99"/>
      <c r="OBJ35" s="99"/>
      <c r="OBK35" s="99"/>
      <c r="OBL35" s="99"/>
      <c r="OBM35" s="99"/>
      <c r="OBN35" s="99"/>
      <c r="OBO35" s="99"/>
      <c r="OBP35" s="99"/>
      <c r="OBQ35" s="99"/>
      <c r="OBR35" s="99"/>
      <c r="OBS35" s="99"/>
      <c r="OBT35" s="99"/>
      <c r="OBU35" s="99"/>
      <c r="OBV35" s="99"/>
      <c r="OBW35" s="99"/>
      <c r="OBX35" s="99"/>
      <c r="OBY35" s="99"/>
      <c r="OBZ35" s="99"/>
      <c r="OCA35" s="99"/>
      <c r="OCB35" s="99"/>
      <c r="OCC35" s="99"/>
      <c r="OCD35" s="99"/>
      <c r="OCE35" s="99"/>
      <c r="OCF35" s="99"/>
      <c r="OCG35" s="99"/>
      <c r="OCH35" s="99"/>
      <c r="OCI35" s="99"/>
      <c r="OCJ35" s="99"/>
      <c r="OCK35" s="99"/>
      <c r="OCL35" s="99"/>
      <c r="OCM35" s="99"/>
      <c r="OCN35" s="99"/>
      <c r="OCO35" s="99"/>
      <c r="OCP35" s="99"/>
      <c r="OCQ35" s="99"/>
      <c r="OCR35" s="99"/>
      <c r="OCS35" s="99"/>
      <c r="OCT35" s="99"/>
      <c r="OCU35" s="99"/>
      <c r="OCV35" s="99"/>
      <c r="OCW35" s="99"/>
      <c r="OCX35" s="99"/>
      <c r="OCY35" s="99"/>
      <c r="OCZ35" s="99"/>
      <c r="ODA35" s="99"/>
      <c r="ODB35" s="99"/>
      <c r="ODC35" s="99"/>
      <c r="ODD35" s="99"/>
      <c r="ODE35" s="99"/>
      <c r="ODF35" s="99"/>
      <c r="ODG35" s="99"/>
      <c r="ODH35" s="99"/>
      <c r="ODI35" s="99"/>
      <c r="ODJ35" s="99"/>
      <c r="ODK35" s="99"/>
      <c r="ODL35" s="99"/>
      <c r="ODM35" s="99"/>
      <c r="ODN35" s="99"/>
      <c r="ODO35" s="99"/>
      <c r="ODP35" s="99"/>
      <c r="ODQ35" s="99"/>
      <c r="ODR35" s="99"/>
      <c r="ODS35" s="99"/>
      <c r="ODT35" s="99"/>
      <c r="ODU35" s="99"/>
      <c r="ODV35" s="99"/>
      <c r="ODW35" s="99"/>
      <c r="ODX35" s="99"/>
      <c r="ODY35" s="99"/>
      <c r="ODZ35" s="99"/>
      <c r="OEA35" s="99"/>
      <c r="OEB35" s="99"/>
      <c r="OEC35" s="99"/>
      <c r="OED35" s="99"/>
      <c r="OEE35" s="99"/>
      <c r="OEF35" s="99"/>
      <c r="OEG35" s="99"/>
      <c r="OEH35" s="99"/>
      <c r="OEI35" s="99"/>
      <c r="OEJ35" s="99"/>
      <c r="OEK35" s="99"/>
      <c r="OEL35" s="99"/>
      <c r="OEM35" s="99"/>
      <c r="OEN35" s="99"/>
      <c r="OEO35" s="99"/>
      <c r="OEP35" s="99"/>
      <c r="OEQ35" s="99"/>
      <c r="OER35" s="99"/>
      <c r="OES35" s="99"/>
      <c r="OET35" s="99"/>
      <c r="OEU35" s="99"/>
      <c r="OEV35" s="99"/>
      <c r="OEW35" s="99"/>
      <c r="OEX35" s="99"/>
      <c r="OEY35" s="99"/>
      <c r="OEZ35" s="99"/>
      <c r="OFA35" s="99"/>
      <c r="OFB35" s="99"/>
      <c r="OFC35" s="99"/>
      <c r="OFD35" s="99"/>
      <c r="OFE35" s="99"/>
      <c r="OFF35" s="99"/>
      <c r="OFG35" s="99"/>
      <c r="OFH35" s="99"/>
      <c r="OFI35" s="99"/>
      <c r="OFJ35" s="99"/>
      <c r="OFK35" s="99"/>
      <c r="OFL35" s="99"/>
      <c r="OFM35" s="99"/>
      <c r="OFN35" s="99"/>
      <c r="OFO35" s="99"/>
      <c r="OFP35" s="99"/>
      <c r="OFQ35" s="99"/>
      <c r="OFR35" s="99"/>
      <c r="OFS35" s="99"/>
      <c r="OFT35" s="99"/>
      <c r="OFU35" s="99"/>
      <c r="OFV35" s="99"/>
      <c r="OFW35" s="99"/>
      <c r="OFX35" s="99"/>
      <c r="OFY35" s="99"/>
      <c r="OFZ35" s="99"/>
      <c r="OGA35" s="99"/>
      <c r="OGB35" s="99"/>
      <c r="OGC35" s="99"/>
      <c r="OGD35" s="99"/>
      <c r="OGE35" s="99"/>
      <c r="OGF35" s="99"/>
      <c r="OGG35" s="99"/>
      <c r="OGH35" s="99"/>
      <c r="OGI35" s="99"/>
      <c r="OGJ35" s="99"/>
      <c r="OGK35" s="99"/>
      <c r="OGL35" s="99"/>
      <c r="OGM35" s="99"/>
      <c r="OGN35" s="99"/>
      <c r="OGO35" s="99"/>
      <c r="OGP35" s="99"/>
      <c r="OGQ35" s="99"/>
      <c r="OGR35" s="99"/>
      <c r="OGS35" s="99"/>
      <c r="OGT35" s="99"/>
      <c r="OGU35" s="99"/>
      <c r="OGV35" s="99"/>
      <c r="OGW35" s="99"/>
      <c r="OGX35" s="99"/>
      <c r="OGY35" s="99"/>
      <c r="OGZ35" s="99"/>
      <c r="OHA35" s="99"/>
      <c r="OHB35" s="99"/>
      <c r="OHC35" s="99"/>
      <c r="OHD35" s="99"/>
      <c r="OHE35" s="99"/>
      <c r="OHF35" s="99"/>
      <c r="OHG35" s="99"/>
      <c r="OHH35" s="99"/>
      <c r="OHI35" s="99"/>
      <c r="OHJ35" s="99"/>
      <c r="OHK35" s="99"/>
      <c r="OHL35" s="99"/>
      <c r="OHM35" s="99"/>
      <c r="OHN35" s="99"/>
      <c r="OHO35" s="99"/>
      <c r="OHP35" s="99"/>
      <c r="OHQ35" s="99"/>
      <c r="OHR35" s="99"/>
      <c r="OHS35" s="99"/>
      <c r="OHT35" s="99"/>
      <c r="OHU35" s="99"/>
      <c r="OHV35" s="99"/>
      <c r="OHW35" s="99"/>
      <c r="OHX35" s="99"/>
      <c r="OHY35" s="99"/>
      <c r="OHZ35" s="99"/>
      <c r="OIA35" s="99"/>
      <c r="OIB35" s="99"/>
      <c r="OIC35" s="99"/>
      <c r="OID35" s="99"/>
      <c r="OIE35" s="99"/>
      <c r="OIF35" s="99"/>
      <c r="OIG35" s="99"/>
      <c r="OIH35" s="99"/>
      <c r="OII35" s="99"/>
      <c r="OIJ35" s="99"/>
      <c r="OIK35" s="99"/>
      <c r="OIL35" s="99"/>
      <c r="OIM35" s="99"/>
      <c r="OIN35" s="99"/>
      <c r="OIO35" s="99"/>
      <c r="OIP35" s="99"/>
      <c r="OIQ35" s="99"/>
      <c r="OIR35" s="99"/>
      <c r="OIS35" s="99"/>
      <c r="OIT35" s="99"/>
      <c r="OIU35" s="99"/>
      <c r="OIV35" s="99"/>
      <c r="OIW35" s="99"/>
      <c r="OIX35" s="99"/>
      <c r="OIY35" s="99"/>
      <c r="OIZ35" s="99"/>
      <c r="OJA35" s="99"/>
      <c r="OJB35" s="99"/>
      <c r="OJC35" s="99"/>
      <c r="OJD35" s="99"/>
      <c r="OJE35" s="99"/>
      <c r="OJF35" s="99"/>
      <c r="OJG35" s="99"/>
      <c r="OJH35" s="99"/>
      <c r="OJI35" s="99"/>
      <c r="OJJ35" s="99"/>
      <c r="OJK35" s="99"/>
      <c r="OJL35" s="99"/>
      <c r="OJM35" s="99"/>
      <c r="OJN35" s="99"/>
      <c r="OJO35" s="99"/>
      <c r="OJP35" s="99"/>
      <c r="OJQ35" s="99"/>
      <c r="OJR35" s="99"/>
      <c r="OJS35" s="99"/>
      <c r="OJT35" s="99"/>
      <c r="OJU35" s="99"/>
      <c r="OJV35" s="99"/>
      <c r="OJW35" s="99"/>
      <c r="OJX35" s="99"/>
      <c r="OJY35" s="99"/>
      <c r="OJZ35" s="99"/>
      <c r="OKA35" s="99"/>
      <c r="OKB35" s="99"/>
      <c r="OKC35" s="99"/>
      <c r="OKD35" s="99"/>
      <c r="OKE35" s="99"/>
      <c r="OKF35" s="99"/>
      <c r="OKG35" s="99"/>
      <c r="OKH35" s="99"/>
      <c r="OKI35" s="99"/>
      <c r="OKJ35" s="99"/>
      <c r="OKK35" s="99"/>
      <c r="OKL35" s="99"/>
      <c r="OKM35" s="99"/>
      <c r="OKN35" s="99"/>
      <c r="OKO35" s="99"/>
      <c r="OKP35" s="99"/>
      <c r="OKQ35" s="99"/>
      <c r="OKR35" s="99"/>
      <c r="OKS35" s="99"/>
      <c r="OKT35" s="99"/>
      <c r="OKU35" s="99"/>
      <c r="OKV35" s="99"/>
      <c r="OKW35" s="99"/>
      <c r="OKX35" s="99"/>
      <c r="OKY35" s="99"/>
      <c r="OKZ35" s="99"/>
      <c r="OLA35" s="99"/>
      <c r="OLB35" s="99"/>
      <c r="OLC35" s="99"/>
      <c r="OLD35" s="99"/>
      <c r="OLE35" s="99"/>
      <c r="OLF35" s="99"/>
      <c r="OLG35" s="99"/>
      <c r="OLH35" s="99"/>
      <c r="OLI35" s="99"/>
      <c r="OLJ35" s="99"/>
      <c r="OLK35" s="99"/>
      <c r="OLL35" s="99"/>
      <c r="OLM35" s="99"/>
      <c r="OLN35" s="99"/>
      <c r="OLO35" s="99"/>
      <c r="OLP35" s="99"/>
      <c r="OLQ35" s="99"/>
      <c r="OLR35" s="99"/>
      <c r="OLS35" s="99"/>
      <c r="OLT35" s="99"/>
      <c r="OLU35" s="99"/>
      <c r="OLV35" s="99"/>
      <c r="OLW35" s="99"/>
      <c r="OLX35" s="99"/>
      <c r="OLY35" s="99"/>
      <c r="OLZ35" s="99"/>
      <c r="OMA35" s="99"/>
      <c r="OMB35" s="99"/>
      <c r="OMC35" s="99"/>
      <c r="OMD35" s="99"/>
      <c r="OME35" s="99"/>
      <c r="OMF35" s="99"/>
      <c r="OMG35" s="99"/>
      <c r="OMH35" s="99"/>
      <c r="OMI35" s="99"/>
      <c r="OMJ35" s="99"/>
      <c r="OMK35" s="99"/>
      <c r="OML35" s="99"/>
      <c r="OMM35" s="99"/>
      <c r="OMN35" s="99"/>
      <c r="OMO35" s="99"/>
      <c r="OMP35" s="99"/>
      <c r="OMQ35" s="99"/>
      <c r="OMR35" s="99"/>
      <c r="OMS35" s="99"/>
      <c r="OMT35" s="99"/>
      <c r="OMU35" s="99"/>
      <c r="OMV35" s="99"/>
      <c r="OMW35" s="99"/>
      <c r="OMX35" s="99"/>
      <c r="OMY35" s="99"/>
      <c r="OMZ35" s="99"/>
      <c r="ONA35" s="99"/>
      <c r="ONB35" s="99"/>
      <c r="ONC35" s="99"/>
      <c r="OND35" s="99"/>
      <c r="ONE35" s="99"/>
      <c r="ONF35" s="99"/>
      <c r="ONG35" s="99"/>
      <c r="ONH35" s="99"/>
      <c r="ONI35" s="99"/>
      <c r="ONJ35" s="99"/>
      <c r="ONK35" s="99"/>
      <c r="ONL35" s="99"/>
      <c r="ONM35" s="99"/>
      <c r="ONN35" s="99"/>
      <c r="ONO35" s="99"/>
      <c r="ONP35" s="99"/>
      <c r="ONQ35" s="99"/>
      <c r="ONR35" s="99"/>
      <c r="ONS35" s="99"/>
      <c r="ONT35" s="99"/>
      <c r="ONU35" s="99"/>
      <c r="ONV35" s="99"/>
      <c r="ONW35" s="99"/>
      <c r="ONX35" s="99"/>
      <c r="ONY35" s="99"/>
      <c r="ONZ35" s="99"/>
      <c r="OOA35" s="99"/>
      <c r="OOB35" s="99"/>
      <c r="OOC35" s="99"/>
      <c r="OOD35" s="99"/>
      <c r="OOE35" s="99"/>
      <c r="OOF35" s="99"/>
      <c r="OOG35" s="99"/>
      <c r="OOH35" s="99"/>
      <c r="OOI35" s="99"/>
      <c r="OOJ35" s="99"/>
      <c r="OOK35" s="99"/>
      <c r="OOL35" s="99"/>
      <c r="OOM35" s="99"/>
      <c r="OON35" s="99"/>
      <c r="OOO35" s="99"/>
      <c r="OOP35" s="99"/>
      <c r="OOQ35" s="99"/>
      <c r="OOR35" s="99"/>
      <c r="OOS35" s="99"/>
      <c r="OOT35" s="99"/>
      <c r="OOU35" s="99"/>
      <c r="OOV35" s="99"/>
      <c r="OOW35" s="99"/>
      <c r="OOX35" s="99"/>
      <c r="OOY35" s="99"/>
      <c r="OOZ35" s="99"/>
      <c r="OPA35" s="99"/>
      <c r="OPB35" s="99"/>
      <c r="OPC35" s="99"/>
      <c r="OPD35" s="99"/>
      <c r="OPE35" s="99"/>
      <c r="OPF35" s="99"/>
      <c r="OPG35" s="99"/>
      <c r="OPH35" s="99"/>
      <c r="OPI35" s="99"/>
      <c r="OPJ35" s="99"/>
      <c r="OPK35" s="99"/>
      <c r="OPL35" s="99"/>
      <c r="OPM35" s="99"/>
      <c r="OPN35" s="99"/>
      <c r="OPO35" s="99"/>
      <c r="OPP35" s="99"/>
      <c r="OPQ35" s="99"/>
      <c r="OPR35" s="99"/>
      <c r="OPS35" s="99"/>
      <c r="OPT35" s="99"/>
      <c r="OPU35" s="99"/>
      <c r="OPV35" s="99"/>
      <c r="OPW35" s="99"/>
      <c r="OPX35" s="99"/>
      <c r="OPY35" s="99"/>
      <c r="OPZ35" s="99"/>
      <c r="OQA35" s="99"/>
      <c r="OQB35" s="99"/>
      <c r="OQC35" s="99"/>
      <c r="OQD35" s="99"/>
      <c r="OQE35" s="99"/>
      <c r="OQF35" s="99"/>
      <c r="OQG35" s="99"/>
      <c r="OQH35" s="99"/>
      <c r="OQI35" s="99"/>
      <c r="OQJ35" s="99"/>
      <c r="OQK35" s="99"/>
      <c r="OQL35" s="99"/>
      <c r="OQM35" s="99"/>
      <c r="OQN35" s="99"/>
      <c r="OQO35" s="99"/>
      <c r="OQP35" s="99"/>
      <c r="OQQ35" s="99"/>
      <c r="OQR35" s="99"/>
      <c r="OQS35" s="99"/>
      <c r="OQT35" s="99"/>
      <c r="OQU35" s="99"/>
      <c r="OQV35" s="99"/>
      <c r="OQW35" s="99"/>
      <c r="OQX35" s="99"/>
      <c r="OQY35" s="99"/>
      <c r="OQZ35" s="99"/>
      <c r="ORA35" s="99"/>
      <c r="ORB35" s="99"/>
      <c r="ORC35" s="99"/>
      <c r="ORD35" s="99"/>
      <c r="ORE35" s="99"/>
      <c r="ORF35" s="99"/>
      <c r="ORG35" s="99"/>
      <c r="ORH35" s="99"/>
      <c r="ORI35" s="99"/>
      <c r="ORJ35" s="99"/>
      <c r="ORK35" s="99"/>
      <c r="ORL35" s="99"/>
      <c r="ORM35" s="99"/>
      <c r="ORN35" s="99"/>
      <c r="ORO35" s="99"/>
      <c r="ORP35" s="99"/>
      <c r="ORQ35" s="99"/>
      <c r="ORR35" s="99"/>
      <c r="ORS35" s="99"/>
      <c r="ORT35" s="99"/>
      <c r="ORU35" s="99"/>
      <c r="ORV35" s="99"/>
      <c r="ORW35" s="99"/>
      <c r="ORX35" s="99"/>
      <c r="ORY35" s="99"/>
      <c r="ORZ35" s="99"/>
      <c r="OSA35" s="99"/>
      <c r="OSB35" s="99"/>
      <c r="OSC35" s="99"/>
      <c r="OSD35" s="99"/>
      <c r="OSE35" s="99"/>
      <c r="OSF35" s="99"/>
      <c r="OSG35" s="99"/>
      <c r="OSH35" s="99"/>
      <c r="OSI35" s="99"/>
      <c r="OSJ35" s="99"/>
      <c r="OSK35" s="99"/>
      <c r="OSL35" s="99"/>
      <c r="OSM35" s="99"/>
      <c r="OSN35" s="99"/>
      <c r="OSO35" s="99"/>
      <c r="OSP35" s="99"/>
      <c r="OSQ35" s="99"/>
      <c r="OSR35" s="99"/>
      <c r="OSS35" s="99"/>
      <c r="OST35" s="99"/>
      <c r="OSU35" s="99"/>
      <c r="OSV35" s="99"/>
      <c r="OSW35" s="99"/>
      <c r="OSX35" s="99"/>
      <c r="OSY35" s="99"/>
      <c r="OSZ35" s="99"/>
      <c r="OTA35" s="99"/>
      <c r="OTB35" s="99"/>
      <c r="OTC35" s="99"/>
      <c r="OTD35" s="99"/>
      <c r="OTE35" s="99"/>
      <c r="OTF35" s="99"/>
      <c r="OTG35" s="99"/>
      <c r="OTH35" s="99"/>
      <c r="OTI35" s="99"/>
      <c r="OTJ35" s="99"/>
      <c r="OTK35" s="99"/>
      <c r="OTL35" s="99"/>
      <c r="OTM35" s="99"/>
      <c r="OTN35" s="99"/>
      <c r="OTO35" s="99"/>
      <c r="OTP35" s="99"/>
      <c r="OTQ35" s="99"/>
      <c r="OTR35" s="99"/>
      <c r="OTS35" s="99"/>
      <c r="OTT35" s="99"/>
      <c r="OTU35" s="99"/>
      <c r="OTV35" s="99"/>
      <c r="OTW35" s="99"/>
      <c r="OTX35" s="99"/>
      <c r="OTY35" s="99"/>
      <c r="OTZ35" s="99"/>
      <c r="OUA35" s="99"/>
      <c r="OUB35" s="99"/>
      <c r="OUC35" s="99"/>
      <c r="OUD35" s="99"/>
      <c r="OUE35" s="99"/>
      <c r="OUF35" s="99"/>
      <c r="OUG35" s="99"/>
      <c r="OUH35" s="99"/>
      <c r="OUI35" s="99"/>
      <c r="OUJ35" s="99"/>
      <c r="OUK35" s="99"/>
      <c r="OUL35" s="99"/>
      <c r="OUM35" s="99"/>
      <c r="OUN35" s="99"/>
      <c r="OUO35" s="99"/>
      <c r="OUP35" s="99"/>
      <c r="OUQ35" s="99"/>
      <c r="OUR35" s="99"/>
      <c r="OUS35" s="99"/>
      <c r="OUT35" s="99"/>
      <c r="OUU35" s="99"/>
      <c r="OUV35" s="99"/>
      <c r="OUW35" s="99"/>
      <c r="OUX35" s="99"/>
      <c r="OUY35" s="99"/>
      <c r="OUZ35" s="99"/>
      <c r="OVA35" s="99"/>
      <c r="OVB35" s="99"/>
      <c r="OVC35" s="99"/>
      <c r="OVD35" s="99"/>
      <c r="OVE35" s="99"/>
      <c r="OVF35" s="99"/>
      <c r="OVG35" s="99"/>
      <c r="OVH35" s="99"/>
      <c r="OVI35" s="99"/>
      <c r="OVJ35" s="99"/>
      <c r="OVK35" s="99"/>
      <c r="OVL35" s="99"/>
      <c r="OVM35" s="99"/>
      <c r="OVN35" s="99"/>
      <c r="OVO35" s="99"/>
      <c r="OVP35" s="99"/>
      <c r="OVQ35" s="99"/>
      <c r="OVR35" s="99"/>
      <c r="OVS35" s="99"/>
      <c r="OVT35" s="99"/>
      <c r="OVU35" s="99"/>
      <c r="OVV35" s="99"/>
      <c r="OVW35" s="99"/>
      <c r="OVX35" s="99"/>
      <c r="OVY35" s="99"/>
      <c r="OVZ35" s="99"/>
      <c r="OWA35" s="99"/>
      <c r="OWB35" s="99"/>
      <c r="OWC35" s="99"/>
      <c r="OWD35" s="99"/>
      <c r="OWE35" s="99"/>
      <c r="OWF35" s="99"/>
      <c r="OWG35" s="99"/>
      <c r="OWH35" s="99"/>
      <c r="OWI35" s="99"/>
      <c r="OWJ35" s="99"/>
      <c r="OWK35" s="99"/>
      <c r="OWL35" s="99"/>
      <c r="OWM35" s="99"/>
      <c r="OWN35" s="99"/>
      <c r="OWO35" s="99"/>
      <c r="OWP35" s="99"/>
      <c r="OWQ35" s="99"/>
      <c r="OWR35" s="99"/>
      <c r="OWS35" s="99"/>
      <c r="OWT35" s="99"/>
      <c r="OWU35" s="99"/>
      <c r="OWV35" s="99"/>
      <c r="OWW35" s="99"/>
      <c r="OWX35" s="99"/>
      <c r="OWY35" s="99"/>
      <c r="OWZ35" s="99"/>
      <c r="OXA35" s="99"/>
      <c r="OXB35" s="99"/>
      <c r="OXC35" s="99"/>
      <c r="OXD35" s="99"/>
      <c r="OXE35" s="99"/>
      <c r="OXF35" s="99"/>
      <c r="OXG35" s="99"/>
      <c r="OXH35" s="99"/>
      <c r="OXI35" s="99"/>
      <c r="OXJ35" s="99"/>
      <c r="OXK35" s="99"/>
      <c r="OXL35" s="99"/>
      <c r="OXM35" s="99"/>
      <c r="OXN35" s="99"/>
      <c r="OXO35" s="99"/>
      <c r="OXP35" s="99"/>
      <c r="OXQ35" s="99"/>
      <c r="OXR35" s="99"/>
      <c r="OXS35" s="99"/>
      <c r="OXT35" s="99"/>
      <c r="OXU35" s="99"/>
      <c r="OXV35" s="99"/>
      <c r="OXW35" s="99"/>
      <c r="OXX35" s="99"/>
      <c r="OXY35" s="99"/>
      <c r="OXZ35" s="99"/>
      <c r="OYA35" s="99"/>
      <c r="OYB35" s="99"/>
      <c r="OYC35" s="99"/>
      <c r="OYD35" s="99"/>
      <c r="OYE35" s="99"/>
      <c r="OYF35" s="99"/>
      <c r="OYG35" s="99"/>
      <c r="OYH35" s="99"/>
      <c r="OYI35" s="99"/>
      <c r="OYJ35" s="99"/>
      <c r="OYK35" s="99"/>
      <c r="OYL35" s="99"/>
      <c r="OYM35" s="99"/>
      <c r="OYN35" s="99"/>
      <c r="OYO35" s="99"/>
      <c r="OYP35" s="99"/>
      <c r="OYQ35" s="99"/>
      <c r="OYR35" s="99"/>
      <c r="OYS35" s="99"/>
      <c r="OYT35" s="99"/>
      <c r="OYU35" s="99"/>
      <c r="OYV35" s="99"/>
      <c r="OYW35" s="99"/>
      <c r="OYX35" s="99"/>
      <c r="OYY35" s="99"/>
      <c r="OYZ35" s="99"/>
      <c r="OZA35" s="99"/>
      <c r="OZB35" s="99"/>
      <c r="OZC35" s="99"/>
      <c r="OZD35" s="99"/>
      <c r="OZE35" s="99"/>
      <c r="OZF35" s="99"/>
      <c r="OZG35" s="99"/>
      <c r="OZH35" s="99"/>
      <c r="OZI35" s="99"/>
      <c r="OZJ35" s="99"/>
      <c r="OZK35" s="99"/>
      <c r="OZL35" s="99"/>
      <c r="OZM35" s="99"/>
      <c r="OZN35" s="99"/>
      <c r="OZO35" s="99"/>
      <c r="OZP35" s="99"/>
      <c r="OZQ35" s="99"/>
      <c r="OZR35" s="99"/>
      <c r="OZS35" s="99"/>
      <c r="OZT35" s="99"/>
      <c r="OZU35" s="99"/>
      <c r="OZV35" s="99"/>
      <c r="OZW35" s="99"/>
      <c r="OZX35" s="99"/>
      <c r="OZY35" s="99"/>
      <c r="OZZ35" s="99"/>
      <c r="PAA35" s="99"/>
      <c r="PAB35" s="99"/>
      <c r="PAC35" s="99"/>
      <c r="PAD35" s="99"/>
      <c r="PAE35" s="99"/>
      <c r="PAF35" s="99"/>
      <c r="PAG35" s="99"/>
      <c r="PAH35" s="99"/>
      <c r="PAI35" s="99"/>
      <c r="PAJ35" s="99"/>
      <c r="PAK35" s="99"/>
      <c r="PAL35" s="99"/>
      <c r="PAM35" s="99"/>
      <c r="PAN35" s="99"/>
      <c r="PAO35" s="99"/>
      <c r="PAP35" s="99"/>
      <c r="PAQ35" s="99"/>
      <c r="PAR35" s="99"/>
      <c r="PAS35" s="99"/>
      <c r="PAT35" s="99"/>
      <c r="PAU35" s="99"/>
      <c r="PAV35" s="99"/>
      <c r="PAW35" s="99"/>
      <c r="PAX35" s="99"/>
      <c r="PAY35" s="99"/>
      <c r="PAZ35" s="99"/>
      <c r="PBA35" s="99"/>
      <c r="PBB35" s="99"/>
      <c r="PBC35" s="99"/>
      <c r="PBD35" s="99"/>
      <c r="PBE35" s="99"/>
      <c r="PBF35" s="99"/>
      <c r="PBG35" s="99"/>
      <c r="PBH35" s="99"/>
      <c r="PBI35" s="99"/>
      <c r="PBJ35" s="99"/>
      <c r="PBK35" s="99"/>
      <c r="PBL35" s="99"/>
      <c r="PBM35" s="99"/>
      <c r="PBN35" s="99"/>
      <c r="PBO35" s="99"/>
      <c r="PBP35" s="99"/>
      <c r="PBQ35" s="99"/>
      <c r="PBR35" s="99"/>
      <c r="PBS35" s="99"/>
      <c r="PBT35" s="99"/>
      <c r="PBU35" s="99"/>
      <c r="PBV35" s="99"/>
      <c r="PBW35" s="99"/>
      <c r="PBX35" s="99"/>
      <c r="PBY35" s="99"/>
      <c r="PBZ35" s="99"/>
      <c r="PCA35" s="99"/>
      <c r="PCB35" s="99"/>
      <c r="PCC35" s="99"/>
      <c r="PCD35" s="99"/>
      <c r="PCE35" s="99"/>
      <c r="PCF35" s="99"/>
      <c r="PCG35" s="99"/>
      <c r="PCH35" s="99"/>
      <c r="PCI35" s="99"/>
      <c r="PCJ35" s="99"/>
      <c r="PCK35" s="99"/>
      <c r="PCL35" s="99"/>
      <c r="PCM35" s="99"/>
      <c r="PCN35" s="99"/>
      <c r="PCO35" s="99"/>
      <c r="PCP35" s="99"/>
      <c r="PCQ35" s="99"/>
      <c r="PCR35" s="99"/>
      <c r="PCS35" s="99"/>
      <c r="PCT35" s="99"/>
      <c r="PCU35" s="99"/>
      <c r="PCV35" s="99"/>
      <c r="PCW35" s="99"/>
      <c r="PCX35" s="99"/>
      <c r="PCY35" s="99"/>
      <c r="PCZ35" s="99"/>
      <c r="PDA35" s="99"/>
      <c r="PDB35" s="99"/>
      <c r="PDC35" s="99"/>
      <c r="PDD35" s="99"/>
      <c r="PDE35" s="99"/>
      <c r="PDF35" s="99"/>
      <c r="PDG35" s="99"/>
      <c r="PDH35" s="99"/>
      <c r="PDI35" s="99"/>
      <c r="PDJ35" s="99"/>
      <c r="PDK35" s="99"/>
      <c r="PDL35" s="99"/>
      <c r="PDM35" s="99"/>
      <c r="PDN35" s="99"/>
      <c r="PDO35" s="99"/>
      <c r="PDP35" s="99"/>
      <c r="PDQ35" s="99"/>
      <c r="PDR35" s="99"/>
      <c r="PDS35" s="99"/>
      <c r="PDT35" s="99"/>
      <c r="PDU35" s="99"/>
      <c r="PDV35" s="99"/>
      <c r="PDW35" s="99"/>
      <c r="PDX35" s="99"/>
      <c r="PDY35" s="99"/>
      <c r="PDZ35" s="99"/>
      <c r="PEA35" s="99"/>
      <c r="PEB35" s="99"/>
      <c r="PEC35" s="99"/>
      <c r="PED35" s="99"/>
      <c r="PEE35" s="99"/>
      <c r="PEF35" s="99"/>
      <c r="PEG35" s="99"/>
      <c r="PEH35" s="99"/>
      <c r="PEI35" s="99"/>
      <c r="PEJ35" s="99"/>
      <c r="PEK35" s="99"/>
      <c r="PEL35" s="99"/>
      <c r="PEM35" s="99"/>
      <c r="PEN35" s="99"/>
      <c r="PEO35" s="99"/>
      <c r="PEP35" s="99"/>
      <c r="PEQ35" s="99"/>
      <c r="PER35" s="99"/>
      <c r="PES35" s="99"/>
      <c r="PET35" s="99"/>
      <c r="PEU35" s="99"/>
      <c r="PEV35" s="99"/>
      <c r="PEW35" s="99"/>
      <c r="PEX35" s="99"/>
      <c r="PEY35" s="99"/>
      <c r="PEZ35" s="99"/>
      <c r="PFA35" s="99"/>
      <c r="PFB35" s="99"/>
      <c r="PFC35" s="99"/>
      <c r="PFD35" s="99"/>
      <c r="PFE35" s="99"/>
      <c r="PFF35" s="99"/>
      <c r="PFG35" s="99"/>
      <c r="PFH35" s="99"/>
      <c r="PFI35" s="99"/>
      <c r="PFJ35" s="99"/>
      <c r="PFK35" s="99"/>
      <c r="PFL35" s="99"/>
      <c r="PFM35" s="99"/>
      <c r="PFN35" s="99"/>
      <c r="PFO35" s="99"/>
      <c r="PFP35" s="99"/>
      <c r="PFQ35" s="99"/>
      <c r="PFR35" s="99"/>
      <c r="PFS35" s="99"/>
      <c r="PFT35" s="99"/>
      <c r="PFU35" s="99"/>
      <c r="PFV35" s="99"/>
      <c r="PFW35" s="99"/>
      <c r="PFX35" s="99"/>
      <c r="PFY35" s="99"/>
      <c r="PFZ35" s="99"/>
      <c r="PGA35" s="99"/>
      <c r="PGB35" s="99"/>
      <c r="PGC35" s="99"/>
      <c r="PGD35" s="99"/>
      <c r="PGE35" s="99"/>
      <c r="PGF35" s="99"/>
      <c r="PGG35" s="99"/>
      <c r="PGH35" s="99"/>
      <c r="PGI35" s="99"/>
      <c r="PGJ35" s="99"/>
      <c r="PGK35" s="99"/>
      <c r="PGL35" s="99"/>
      <c r="PGM35" s="99"/>
      <c r="PGN35" s="99"/>
      <c r="PGO35" s="99"/>
      <c r="PGP35" s="99"/>
      <c r="PGQ35" s="99"/>
      <c r="PGR35" s="99"/>
      <c r="PGS35" s="99"/>
      <c r="PGT35" s="99"/>
      <c r="PGU35" s="99"/>
      <c r="PGV35" s="99"/>
      <c r="PGW35" s="99"/>
      <c r="PGX35" s="99"/>
      <c r="PGY35" s="99"/>
      <c r="PGZ35" s="99"/>
      <c r="PHA35" s="99"/>
      <c r="PHB35" s="99"/>
      <c r="PHC35" s="99"/>
      <c r="PHD35" s="99"/>
      <c r="PHE35" s="99"/>
      <c r="PHF35" s="99"/>
      <c r="PHG35" s="99"/>
      <c r="PHH35" s="99"/>
      <c r="PHI35" s="99"/>
      <c r="PHJ35" s="99"/>
      <c r="PHK35" s="99"/>
      <c r="PHL35" s="99"/>
      <c r="PHM35" s="99"/>
      <c r="PHN35" s="99"/>
      <c r="PHO35" s="99"/>
      <c r="PHP35" s="99"/>
      <c r="PHQ35" s="99"/>
      <c r="PHR35" s="99"/>
      <c r="PHS35" s="99"/>
      <c r="PHT35" s="99"/>
      <c r="PHU35" s="99"/>
      <c r="PHV35" s="99"/>
      <c r="PHW35" s="99"/>
      <c r="PHX35" s="99"/>
      <c r="PHY35" s="99"/>
      <c r="PHZ35" s="99"/>
      <c r="PIA35" s="99"/>
      <c r="PIB35" s="99"/>
      <c r="PIC35" s="99"/>
      <c r="PID35" s="99"/>
      <c r="PIE35" s="99"/>
      <c r="PIF35" s="99"/>
      <c r="PIG35" s="99"/>
      <c r="PIH35" s="99"/>
      <c r="PII35" s="99"/>
      <c r="PIJ35" s="99"/>
      <c r="PIK35" s="99"/>
      <c r="PIL35" s="99"/>
      <c r="PIM35" s="99"/>
      <c r="PIN35" s="99"/>
      <c r="PIO35" s="99"/>
      <c r="PIP35" s="99"/>
      <c r="PIQ35" s="99"/>
      <c r="PIR35" s="99"/>
      <c r="PIS35" s="99"/>
      <c r="PIT35" s="99"/>
      <c r="PIU35" s="99"/>
      <c r="PIV35" s="99"/>
      <c r="PIW35" s="99"/>
      <c r="PIX35" s="99"/>
      <c r="PIY35" s="99"/>
      <c r="PIZ35" s="99"/>
      <c r="PJA35" s="99"/>
      <c r="PJB35" s="99"/>
      <c r="PJC35" s="99"/>
      <c r="PJD35" s="99"/>
      <c r="PJE35" s="99"/>
      <c r="PJF35" s="99"/>
      <c r="PJG35" s="99"/>
      <c r="PJH35" s="99"/>
      <c r="PJI35" s="99"/>
      <c r="PJJ35" s="99"/>
      <c r="PJK35" s="99"/>
      <c r="PJL35" s="99"/>
      <c r="PJM35" s="99"/>
      <c r="PJN35" s="99"/>
      <c r="PJO35" s="99"/>
      <c r="PJP35" s="99"/>
      <c r="PJQ35" s="99"/>
      <c r="PJR35" s="99"/>
      <c r="PJS35" s="99"/>
      <c r="PJT35" s="99"/>
      <c r="PJU35" s="99"/>
      <c r="PJV35" s="99"/>
      <c r="PJW35" s="99"/>
      <c r="PJX35" s="99"/>
      <c r="PJY35" s="99"/>
      <c r="PJZ35" s="99"/>
      <c r="PKA35" s="99"/>
      <c r="PKB35" s="99"/>
      <c r="PKC35" s="99"/>
      <c r="PKD35" s="99"/>
      <c r="PKE35" s="99"/>
      <c r="PKF35" s="99"/>
      <c r="PKG35" s="99"/>
      <c r="PKH35" s="99"/>
      <c r="PKI35" s="99"/>
      <c r="PKJ35" s="99"/>
      <c r="PKK35" s="99"/>
      <c r="PKL35" s="99"/>
      <c r="PKM35" s="99"/>
      <c r="PKN35" s="99"/>
      <c r="PKO35" s="99"/>
      <c r="PKP35" s="99"/>
      <c r="PKQ35" s="99"/>
      <c r="PKR35" s="99"/>
      <c r="PKS35" s="99"/>
      <c r="PKT35" s="99"/>
      <c r="PKU35" s="99"/>
      <c r="PKV35" s="99"/>
      <c r="PKW35" s="99"/>
      <c r="PKX35" s="99"/>
      <c r="PKY35" s="99"/>
      <c r="PKZ35" s="99"/>
      <c r="PLA35" s="99"/>
      <c r="PLB35" s="99"/>
      <c r="PLC35" s="99"/>
      <c r="PLD35" s="99"/>
      <c r="PLE35" s="99"/>
      <c r="PLF35" s="99"/>
      <c r="PLG35" s="99"/>
      <c r="PLH35" s="99"/>
      <c r="PLI35" s="99"/>
      <c r="PLJ35" s="99"/>
      <c r="PLK35" s="99"/>
      <c r="PLL35" s="99"/>
      <c r="PLM35" s="99"/>
      <c r="PLN35" s="99"/>
      <c r="PLO35" s="99"/>
      <c r="PLP35" s="99"/>
      <c r="PLQ35" s="99"/>
      <c r="PLR35" s="99"/>
      <c r="PLS35" s="99"/>
      <c r="PLT35" s="99"/>
      <c r="PLU35" s="99"/>
      <c r="PLV35" s="99"/>
      <c r="PLW35" s="99"/>
      <c r="PLX35" s="99"/>
      <c r="PLY35" s="99"/>
      <c r="PLZ35" s="99"/>
      <c r="PMA35" s="99"/>
      <c r="PMB35" s="99"/>
      <c r="PMC35" s="99"/>
      <c r="PMD35" s="99"/>
      <c r="PME35" s="99"/>
      <c r="PMF35" s="99"/>
      <c r="PMG35" s="99"/>
      <c r="PMH35" s="99"/>
      <c r="PMI35" s="99"/>
      <c r="PMJ35" s="99"/>
      <c r="PMK35" s="99"/>
      <c r="PML35" s="99"/>
      <c r="PMM35" s="99"/>
      <c r="PMN35" s="99"/>
      <c r="PMO35" s="99"/>
      <c r="PMP35" s="99"/>
      <c r="PMQ35" s="99"/>
      <c r="PMR35" s="99"/>
      <c r="PMS35" s="99"/>
      <c r="PMT35" s="99"/>
      <c r="PMU35" s="99"/>
      <c r="PMV35" s="99"/>
      <c r="PMW35" s="99"/>
      <c r="PMX35" s="99"/>
      <c r="PMY35" s="99"/>
      <c r="PMZ35" s="99"/>
      <c r="PNA35" s="99"/>
      <c r="PNB35" s="99"/>
      <c r="PNC35" s="99"/>
      <c r="PND35" s="99"/>
      <c r="PNE35" s="99"/>
      <c r="PNF35" s="99"/>
      <c r="PNG35" s="99"/>
      <c r="PNH35" s="99"/>
      <c r="PNI35" s="99"/>
      <c r="PNJ35" s="99"/>
      <c r="PNK35" s="99"/>
      <c r="PNL35" s="99"/>
      <c r="PNM35" s="99"/>
      <c r="PNN35" s="99"/>
      <c r="PNO35" s="99"/>
      <c r="PNP35" s="99"/>
      <c r="PNQ35" s="99"/>
      <c r="PNR35" s="99"/>
      <c r="PNS35" s="99"/>
      <c r="PNT35" s="99"/>
      <c r="PNU35" s="99"/>
      <c r="PNV35" s="99"/>
      <c r="PNW35" s="99"/>
      <c r="PNX35" s="99"/>
      <c r="PNY35" s="99"/>
      <c r="PNZ35" s="99"/>
      <c r="POA35" s="99"/>
      <c r="POB35" s="99"/>
      <c r="POC35" s="99"/>
      <c r="POD35" s="99"/>
      <c r="POE35" s="99"/>
      <c r="POF35" s="99"/>
      <c r="POG35" s="99"/>
      <c r="POH35" s="99"/>
      <c r="POI35" s="99"/>
      <c r="POJ35" s="99"/>
      <c r="POK35" s="99"/>
      <c r="POL35" s="99"/>
      <c r="POM35" s="99"/>
      <c r="PON35" s="99"/>
      <c r="POO35" s="99"/>
      <c r="POP35" s="99"/>
      <c r="POQ35" s="99"/>
      <c r="POR35" s="99"/>
      <c r="POS35" s="99"/>
      <c r="POT35" s="99"/>
      <c r="POU35" s="99"/>
      <c r="POV35" s="99"/>
      <c r="POW35" s="99"/>
      <c r="POX35" s="99"/>
      <c r="POY35" s="99"/>
      <c r="POZ35" s="99"/>
      <c r="PPA35" s="99"/>
      <c r="PPB35" s="99"/>
      <c r="PPC35" s="99"/>
      <c r="PPD35" s="99"/>
      <c r="PPE35" s="99"/>
      <c r="PPF35" s="99"/>
      <c r="PPG35" s="99"/>
      <c r="PPH35" s="99"/>
      <c r="PPI35" s="99"/>
      <c r="PPJ35" s="99"/>
      <c r="PPK35" s="99"/>
      <c r="PPL35" s="99"/>
      <c r="PPM35" s="99"/>
      <c r="PPN35" s="99"/>
      <c r="PPO35" s="99"/>
      <c r="PPP35" s="99"/>
      <c r="PPQ35" s="99"/>
      <c r="PPR35" s="99"/>
      <c r="PPS35" s="99"/>
      <c r="PPT35" s="99"/>
      <c r="PPU35" s="99"/>
      <c r="PPV35" s="99"/>
      <c r="PPW35" s="99"/>
      <c r="PPX35" s="99"/>
      <c r="PPY35" s="99"/>
      <c r="PPZ35" s="99"/>
      <c r="PQA35" s="99"/>
      <c r="PQB35" s="99"/>
      <c r="PQC35" s="99"/>
      <c r="PQD35" s="99"/>
      <c r="PQE35" s="99"/>
      <c r="PQF35" s="99"/>
      <c r="PQG35" s="99"/>
      <c r="PQH35" s="99"/>
      <c r="PQI35" s="99"/>
      <c r="PQJ35" s="99"/>
      <c r="PQK35" s="99"/>
      <c r="PQL35" s="99"/>
      <c r="PQM35" s="99"/>
      <c r="PQN35" s="99"/>
      <c r="PQO35" s="99"/>
      <c r="PQP35" s="99"/>
      <c r="PQQ35" s="99"/>
      <c r="PQR35" s="99"/>
      <c r="PQS35" s="99"/>
      <c r="PQT35" s="99"/>
      <c r="PQU35" s="99"/>
      <c r="PQV35" s="99"/>
      <c r="PQW35" s="99"/>
      <c r="PQX35" s="99"/>
      <c r="PQY35" s="99"/>
      <c r="PQZ35" s="99"/>
      <c r="PRA35" s="99"/>
      <c r="PRB35" s="99"/>
      <c r="PRC35" s="99"/>
      <c r="PRD35" s="99"/>
      <c r="PRE35" s="99"/>
      <c r="PRF35" s="99"/>
      <c r="PRG35" s="99"/>
      <c r="PRH35" s="99"/>
      <c r="PRI35" s="99"/>
      <c r="PRJ35" s="99"/>
      <c r="PRK35" s="99"/>
      <c r="PRL35" s="99"/>
      <c r="PRM35" s="99"/>
      <c r="PRN35" s="99"/>
      <c r="PRO35" s="99"/>
      <c r="PRP35" s="99"/>
      <c r="PRQ35" s="99"/>
      <c r="PRR35" s="99"/>
      <c r="PRS35" s="99"/>
      <c r="PRT35" s="99"/>
      <c r="PRU35" s="99"/>
      <c r="PRV35" s="99"/>
      <c r="PRW35" s="99"/>
      <c r="PRX35" s="99"/>
      <c r="PRY35" s="99"/>
      <c r="PRZ35" s="99"/>
      <c r="PSA35" s="99"/>
      <c r="PSB35" s="99"/>
      <c r="PSC35" s="99"/>
      <c r="PSD35" s="99"/>
      <c r="PSE35" s="99"/>
      <c r="PSF35" s="99"/>
      <c r="PSG35" s="99"/>
      <c r="PSH35" s="99"/>
      <c r="PSI35" s="99"/>
      <c r="PSJ35" s="99"/>
      <c r="PSK35" s="99"/>
      <c r="PSL35" s="99"/>
      <c r="PSM35" s="99"/>
      <c r="PSN35" s="99"/>
      <c r="PSO35" s="99"/>
      <c r="PSP35" s="99"/>
      <c r="PSQ35" s="99"/>
      <c r="PSR35" s="99"/>
      <c r="PSS35" s="99"/>
      <c r="PST35" s="99"/>
      <c r="PSU35" s="99"/>
      <c r="PSV35" s="99"/>
      <c r="PSW35" s="99"/>
      <c r="PSX35" s="99"/>
      <c r="PSY35" s="99"/>
      <c r="PSZ35" s="99"/>
      <c r="PTA35" s="99"/>
      <c r="PTB35" s="99"/>
      <c r="PTC35" s="99"/>
      <c r="PTD35" s="99"/>
      <c r="PTE35" s="99"/>
      <c r="PTF35" s="99"/>
      <c r="PTG35" s="99"/>
      <c r="PTH35" s="99"/>
      <c r="PTI35" s="99"/>
      <c r="PTJ35" s="99"/>
      <c r="PTK35" s="99"/>
      <c r="PTL35" s="99"/>
      <c r="PTM35" s="99"/>
      <c r="PTN35" s="99"/>
      <c r="PTO35" s="99"/>
      <c r="PTP35" s="99"/>
      <c r="PTQ35" s="99"/>
      <c r="PTR35" s="99"/>
      <c r="PTS35" s="99"/>
      <c r="PTT35" s="99"/>
      <c r="PTU35" s="99"/>
      <c r="PTV35" s="99"/>
      <c r="PTW35" s="99"/>
      <c r="PTX35" s="99"/>
      <c r="PTY35" s="99"/>
      <c r="PTZ35" s="99"/>
      <c r="PUA35" s="99"/>
      <c r="PUB35" s="99"/>
      <c r="PUC35" s="99"/>
      <c r="PUD35" s="99"/>
      <c r="PUE35" s="99"/>
      <c r="PUF35" s="99"/>
      <c r="PUG35" s="99"/>
      <c r="PUH35" s="99"/>
      <c r="PUI35" s="99"/>
      <c r="PUJ35" s="99"/>
      <c r="PUK35" s="99"/>
      <c r="PUL35" s="99"/>
      <c r="PUM35" s="99"/>
      <c r="PUN35" s="99"/>
      <c r="PUO35" s="99"/>
      <c r="PUP35" s="99"/>
      <c r="PUQ35" s="99"/>
      <c r="PUR35" s="99"/>
      <c r="PUS35" s="99"/>
      <c r="PUT35" s="99"/>
      <c r="PUU35" s="99"/>
      <c r="PUV35" s="99"/>
      <c r="PUW35" s="99"/>
      <c r="PUX35" s="99"/>
      <c r="PUY35" s="99"/>
      <c r="PUZ35" s="99"/>
      <c r="PVA35" s="99"/>
      <c r="PVB35" s="99"/>
      <c r="PVC35" s="99"/>
      <c r="PVD35" s="99"/>
      <c r="PVE35" s="99"/>
      <c r="PVF35" s="99"/>
      <c r="PVG35" s="99"/>
      <c r="PVH35" s="99"/>
      <c r="PVI35" s="99"/>
      <c r="PVJ35" s="99"/>
      <c r="PVK35" s="99"/>
      <c r="PVL35" s="99"/>
      <c r="PVM35" s="99"/>
      <c r="PVN35" s="99"/>
      <c r="PVO35" s="99"/>
      <c r="PVP35" s="99"/>
      <c r="PVQ35" s="99"/>
      <c r="PVR35" s="99"/>
      <c r="PVS35" s="99"/>
      <c r="PVT35" s="99"/>
      <c r="PVU35" s="99"/>
      <c r="PVV35" s="99"/>
      <c r="PVW35" s="99"/>
      <c r="PVX35" s="99"/>
      <c r="PVY35" s="99"/>
      <c r="PVZ35" s="99"/>
      <c r="PWA35" s="99"/>
      <c r="PWB35" s="99"/>
      <c r="PWC35" s="99"/>
      <c r="PWD35" s="99"/>
      <c r="PWE35" s="99"/>
      <c r="PWF35" s="99"/>
      <c r="PWG35" s="99"/>
      <c r="PWH35" s="99"/>
      <c r="PWI35" s="99"/>
      <c r="PWJ35" s="99"/>
      <c r="PWK35" s="99"/>
      <c r="PWL35" s="99"/>
      <c r="PWM35" s="99"/>
      <c r="PWN35" s="99"/>
      <c r="PWO35" s="99"/>
      <c r="PWP35" s="99"/>
      <c r="PWQ35" s="99"/>
      <c r="PWR35" s="99"/>
      <c r="PWS35" s="99"/>
      <c r="PWT35" s="99"/>
      <c r="PWU35" s="99"/>
      <c r="PWV35" s="99"/>
      <c r="PWW35" s="99"/>
      <c r="PWX35" s="99"/>
      <c r="PWY35" s="99"/>
      <c r="PWZ35" s="99"/>
      <c r="PXA35" s="99"/>
      <c r="PXB35" s="99"/>
      <c r="PXC35" s="99"/>
      <c r="PXD35" s="99"/>
      <c r="PXE35" s="99"/>
      <c r="PXF35" s="99"/>
      <c r="PXG35" s="99"/>
      <c r="PXH35" s="99"/>
      <c r="PXI35" s="99"/>
      <c r="PXJ35" s="99"/>
      <c r="PXK35" s="99"/>
      <c r="PXL35" s="99"/>
      <c r="PXM35" s="99"/>
      <c r="PXN35" s="99"/>
      <c r="PXO35" s="99"/>
      <c r="PXP35" s="99"/>
      <c r="PXQ35" s="99"/>
      <c r="PXR35" s="99"/>
      <c r="PXS35" s="99"/>
      <c r="PXT35" s="99"/>
      <c r="PXU35" s="99"/>
      <c r="PXV35" s="99"/>
      <c r="PXW35" s="99"/>
      <c r="PXX35" s="99"/>
      <c r="PXY35" s="99"/>
      <c r="PXZ35" s="99"/>
      <c r="PYA35" s="99"/>
      <c r="PYB35" s="99"/>
      <c r="PYC35" s="99"/>
      <c r="PYD35" s="99"/>
      <c r="PYE35" s="99"/>
      <c r="PYF35" s="99"/>
      <c r="PYG35" s="99"/>
      <c r="PYH35" s="99"/>
      <c r="PYI35" s="99"/>
      <c r="PYJ35" s="99"/>
      <c r="PYK35" s="99"/>
      <c r="PYL35" s="99"/>
      <c r="PYM35" s="99"/>
      <c r="PYN35" s="99"/>
      <c r="PYO35" s="99"/>
      <c r="PYP35" s="99"/>
      <c r="PYQ35" s="99"/>
      <c r="PYR35" s="99"/>
      <c r="PYS35" s="99"/>
      <c r="PYT35" s="99"/>
      <c r="PYU35" s="99"/>
      <c r="PYV35" s="99"/>
      <c r="PYW35" s="99"/>
      <c r="PYX35" s="99"/>
      <c r="PYY35" s="99"/>
      <c r="PYZ35" s="99"/>
      <c r="PZA35" s="99"/>
      <c r="PZB35" s="99"/>
      <c r="PZC35" s="99"/>
      <c r="PZD35" s="99"/>
      <c r="PZE35" s="99"/>
      <c r="PZF35" s="99"/>
      <c r="PZG35" s="99"/>
      <c r="PZH35" s="99"/>
      <c r="PZI35" s="99"/>
      <c r="PZJ35" s="99"/>
      <c r="PZK35" s="99"/>
      <c r="PZL35" s="99"/>
      <c r="PZM35" s="99"/>
      <c r="PZN35" s="99"/>
      <c r="PZO35" s="99"/>
      <c r="PZP35" s="99"/>
      <c r="PZQ35" s="99"/>
      <c r="PZR35" s="99"/>
      <c r="PZS35" s="99"/>
      <c r="PZT35" s="99"/>
      <c r="PZU35" s="99"/>
      <c r="PZV35" s="99"/>
      <c r="PZW35" s="99"/>
      <c r="PZX35" s="99"/>
      <c r="PZY35" s="99"/>
      <c r="PZZ35" s="99"/>
      <c r="QAA35" s="99"/>
      <c r="QAB35" s="99"/>
      <c r="QAC35" s="99"/>
      <c r="QAD35" s="99"/>
      <c r="QAE35" s="99"/>
      <c r="QAF35" s="99"/>
      <c r="QAG35" s="99"/>
      <c r="QAH35" s="99"/>
      <c r="QAI35" s="99"/>
      <c r="QAJ35" s="99"/>
      <c r="QAK35" s="99"/>
      <c r="QAL35" s="99"/>
      <c r="QAM35" s="99"/>
      <c r="QAN35" s="99"/>
      <c r="QAO35" s="99"/>
      <c r="QAP35" s="99"/>
      <c r="QAQ35" s="99"/>
      <c r="QAR35" s="99"/>
      <c r="QAS35" s="99"/>
      <c r="QAT35" s="99"/>
      <c r="QAU35" s="99"/>
      <c r="QAV35" s="99"/>
      <c r="QAW35" s="99"/>
      <c r="QAX35" s="99"/>
      <c r="QAY35" s="99"/>
      <c r="QAZ35" s="99"/>
    </row>
    <row r="36" spans="1:11544" s="120" customFormat="1" x14ac:dyDescent="0.25">
      <c r="A36" s="153" t="s">
        <v>1231</v>
      </c>
      <c r="B36" s="175" t="s">
        <v>782</v>
      </c>
      <c r="C36" s="160" t="s">
        <v>783</v>
      </c>
      <c r="D36" s="189">
        <v>2019</v>
      </c>
      <c r="E36" s="189">
        <v>2019</v>
      </c>
      <c r="F36" s="95">
        <f t="shared" si="3"/>
        <v>0.8</v>
      </c>
      <c r="G36" s="95"/>
      <c r="H36" s="95">
        <f t="shared" si="9"/>
        <v>0.32000000000000006</v>
      </c>
      <c r="I36" s="95">
        <f t="shared" si="10"/>
        <v>0.48</v>
      </c>
      <c r="J36" s="95"/>
      <c r="K36" s="95">
        <f t="shared" si="4"/>
        <v>0.19277108433734938</v>
      </c>
      <c r="L36" s="95">
        <f t="shared" si="5"/>
        <v>0.8</v>
      </c>
      <c r="M36" s="95"/>
      <c r="N36" s="218"/>
      <c r="O36" s="95">
        <v>0.8</v>
      </c>
      <c r="P36" s="95"/>
      <c r="Q36" s="95"/>
      <c r="R36" s="95">
        <f t="shared" si="8"/>
        <v>0.8</v>
      </c>
      <c r="S36" s="99"/>
      <c r="T36" s="99"/>
      <c r="U36" s="125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  <c r="IZ36" s="99"/>
      <c r="JA36" s="99"/>
      <c r="JB36" s="99"/>
      <c r="JC36" s="99"/>
      <c r="JD36" s="99"/>
      <c r="JE36" s="99"/>
      <c r="JF36" s="99"/>
      <c r="JG36" s="99"/>
      <c r="JH36" s="99"/>
      <c r="JI36" s="99"/>
      <c r="JJ36" s="99"/>
      <c r="JK36" s="99"/>
      <c r="JL36" s="99"/>
      <c r="JM36" s="99"/>
      <c r="JN36" s="99"/>
      <c r="JO36" s="99"/>
      <c r="JP36" s="99"/>
      <c r="JQ36" s="99"/>
      <c r="JR36" s="99"/>
      <c r="JS36" s="99"/>
      <c r="JT36" s="99"/>
      <c r="JU36" s="99"/>
      <c r="JV36" s="99"/>
      <c r="JW36" s="99"/>
      <c r="JX36" s="99"/>
      <c r="JY36" s="99"/>
      <c r="JZ36" s="99"/>
      <c r="KA36" s="99"/>
      <c r="KB36" s="99"/>
      <c r="KC36" s="99"/>
      <c r="KD36" s="99"/>
      <c r="KE36" s="99"/>
      <c r="KF36" s="99"/>
      <c r="KG36" s="99"/>
      <c r="KH36" s="99"/>
      <c r="KI36" s="99"/>
      <c r="KJ36" s="99"/>
      <c r="KK36" s="99"/>
      <c r="KL36" s="99"/>
      <c r="KM36" s="99"/>
      <c r="KN36" s="99"/>
      <c r="KO36" s="99"/>
      <c r="KP36" s="99"/>
      <c r="KQ36" s="99"/>
      <c r="KR36" s="99"/>
      <c r="KS36" s="99"/>
      <c r="KT36" s="99"/>
      <c r="KU36" s="99"/>
      <c r="KV36" s="99"/>
      <c r="KW36" s="99"/>
      <c r="KX36" s="99"/>
      <c r="KY36" s="99"/>
      <c r="KZ36" s="99"/>
      <c r="LA36" s="99"/>
      <c r="LB36" s="99"/>
      <c r="LC36" s="99"/>
      <c r="LD36" s="99"/>
      <c r="LE36" s="99"/>
      <c r="LF36" s="99"/>
      <c r="LG36" s="99"/>
      <c r="LH36" s="99"/>
      <c r="LI36" s="99"/>
      <c r="LJ36" s="99"/>
      <c r="LK36" s="99"/>
      <c r="LL36" s="99"/>
      <c r="LM36" s="99"/>
      <c r="LN36" s="99"/>
      <c r="LO36" s="99"/>
      <c r="LP36" s="99"/>
      <c r="LQ36" s="99"/>
      <c r="LR36" s="99"/>
      <c r="LS36" s="99"/>
      <c r="LT36" s="99"/>
      <c r="LU36" s="99"/>
      <c r="LV36" s="99"/>
      <c r="LW36" s="99"/>
      <c r="LX36" s="99"/>
      <c r="LY36" s="99"/>
      <c r="LZ36" s="99"/>
      <c r="MA36" s="99"/>
      <c r="MB36" s="99"/>
      <c r="MC36" s="99"/>
      <c r="MD36" s="99"/>
      <c r="ME36" s="99"/>
      <c r="MF36" s="99"/>
      <c r="MG36" s="99"/>
      <c r="MH36" s="99"/>
      <c r="MI36" s="99"/>
      <c r="MJ36" s="99"/>
      <c r="MK36" s="99"/>
      <c r="ML36" s="99"/>
      <c r="MM36" s="99"/>
      <c r="MN36" s="99"/>
      <c r="MO36" s="99"/>
      <c r="MP36" s="99"/>
      <c r="MQ36" s="99"/>
      <c r="MR36" s="99"/>
      <c r="MS36" s="99"/>
      <c r="MT36" s="99"/>
      <c r="MU36" s="99"/>
      <c r="MV36" s="99"/>
      <c r="MW36" s="99"/>
      <c r="MX36" s="99"/>
      <c r="MY36" s="99"/>
      <c r="MZ36" s="99"/>
      <c r="NA36" s="99"/>
      <c r="NB36" s="99"/>
      <c r="NC36" s="99"/>
      <c r="ND36" s="99"/>
      <c r="NE36" s="99"/>
      <c r="NF36" s="99"/>
      <c r="NG36" s="99"/>
      <c r="NH36" s="99"/>
      <c r="NI36" s="99"/>
      <c r="NJ36" s="99"/>
      <c r="NK36" s="99"/>
      <c r="NL36" s="99"/>
      <c r="NM36" s="99"/>
      <c r="NN36" s="99"/>
      <c r="NO36" s="99"/>
      <c r="NP36" s="99"/>
      <c r="NQ36" s="99"/>
      <c r="NR36" s="99"/>
      <c r="NS36" s="99"/>
      <c r="NT36" s="99"/>
      <c r="NU36" s="99"/>
      <c r="NV36" s="99"/>
      <c r="NW36" s="99"/>
      <c r="NX36" s="99"/>
      <c r="NY36" s="99"/>
      <c r="NZ36" s="99"/>
      <c r="OA36" s="99"/>
      <c r="OB36" s="99"/>
      <c r="OC36" s="99"/>
      <c r="OD36" s="99"/>
      <c r="OE36" s="99"/>
      <c r="OF36" s="99"/>
      <c r="OG36" s="99"/>
      <c r="OH36" s="99"/>
      <c r="OI36" s="99"/>
      <c r="OJ36" s="99"/>
      <c r="OK36" s="99"/>
      <c r="OL36" s="99"/>
      <c r="OM36" s="99"/>
      <c r="ON36" s="99"/>
      <c r="OO36" s="99"/>
      <c r="OP36" s="99"/>
      <c r="OQ36" s="99"/>
      <c r="OR36" s="99"/>
      <c r="OS36" s="99"/>
      <c r="OT36" s="99"/>
      <c r="OU36" s="99"/>
      <c r="OV36" s="99"/>
      <c r="OW36" s="99"/>
      <c r="OX36" s="99"/>
      <c r="OY36" s="99"/>
      <c r="OZ36" s="99"/>
      <c r="PA36" s="99"/>
      <c r="PB36" s="99"/>
      <c r="PC36" s="99"/>
      <c r="PD36" s="99"/>
      <c r="PE36" s="99"/>
      <c r="PF36" s="99"/>
      <c r="PG36" s="99"/>
      <c r="PH36" s="99"/>
      <c r="PI36" s="99"/>
      <c r="PJ36" s="99"/>
      <c r="PK36" s="99"/>
      <c r="PL36" s="99"/>
      <c r="PM36" s="99"/>
      <c r="PN36" s="99"/>
      <c r="PO36" s="99"/>
      <c r="PP36" s="99"/>
      <c r="PQ36" s="99"/>
      <c r="PR36" s="99"/>
      <c r="PS36" s="99"/>
      <c r="PT36" s="99"/>
      <c r="PU36" s="99"/>
      <c r="PV36" s="99"/>
      <c r="PW36" s="99"/>
      <c r="PX36" s="99"/>
      <c r="PY36" s="99"/>
      <c r="PZ36" s="99"/>
      <c r="QA36" s="99"/>
      <c r="QB36" s="99"/>
      <c r="QC36" s="99"/>
      <c r="QD36" s="99"/>
      <c r="QE36" s="99"/>
      <c r="QF36" s="99"/>
      <c r="QG36" s="99"/>
      <c r="QH36" s="99"/>
      <c r="QI36" s="99"/>
      <c r="QJ36" s="99"/>
      <c r="QK36" s="99"/>
      <c r="QL36" s="99"/>
      <c r="QM36" s="99"/>
      <c r="QN36" s="99"/>
      <c r="QO36" s="99"/>
      <c r="QP36" s="99"/>
      <c r="QQ36" s="99"/>
      <c r="QR36" s="99"/>
      <c r="QS36" s="99"/>
      <c r="QT36" s="99"/>
      <c r="QU36" s="99"/>
      <c r="QV36" s="99"/>
      <c r="QW36" s="99"/>
      <c r="QX36" s="99"/>
      <c r="QY36" s="99"/>
      <c r="QZ36" s="99"/>
      <c r="RA36" s="99"/>
      <c r="RB36" s="99"/>
      <c r="RC36" s="99"/>
      <c r="RD36" s="99"/>
      <c r="RE36" s="99"/>
      <c r="RF36" s="99"/>
      <c r="RG36" s="99"/>
      <c r="RH36" s="99"/>
      <c r="RI36" s="99"/>
      <c r="RJ36" s="99"/>
      <c r="RK36" s="99"/>
      <c r="RL36" s="99"/>
      <c r="RM36" s="99"/>
      <c r="RN36" s="99"/>
      <c r="RO36" s="99"/>
      <c r="RP36" s="99"/>
      <c r="RQ36" s="99"/>
      <c r="RR36" s="99"/>
      <c r="RS36" s="99"/>
      <c r="RT36" s="99"/>
      <c r="RU36" s="99"/>
      <c r="RV36" s="99"/>
      <c r="RW36" s="99"/>
      <c r="RX36" s="99"/>
      <c r="RY36" s="99"/>
      <c r="RZ36" s="99"/>
      <c r="SA36" s="99"/>
      <c r="SB36" s="99"/>
      <c r="SC36" s="99"/>
      <c r="SD36" s="99"/>
      <c r="SE36" s="99"/>
      <c r="SF36" s="99"/>
      <c r="SG36" s="99"/>
      <c r="SH36" s="99"/>
      <c r="SI36" s="99"/>
      <c r="SJ36" s="99"/>
      <c r="SK36" s="99"/>
      <c r="SL36" s="99"/>
      <c r="SM36" s="99"/>
      <c r="SN36" s="99"/>
      <c r="SO36" s="99"/>
      <c r="SP36" s="99"/>
      <c r="SQ36" s="99"/>
      <c r="SR36" s="99"/>
      <c r="SS36" s="99"/>
      <c r="ST36" s="99"/>
      <c r="SU36" s="99"/>
      <c r="SV36" s="99"/>
      <c r="SW36" s="99"/>
      <c r="SX36" s="99"/>
      <c r="SY36" s="99"/>
      <c r="SZ36" s="99"/>
      <c r="TA36" s="99"/>
      <c r="TB36" s="99"/>
      <c r="TC36" s="99"/>
      <c r="TD36" s="99"/>
      <c r="TE36" s="99"/>
      <c r="TF36" s="99"/>
      <c r="TG36" s="99"/>
      <c r="TH36" s="99"/>
      <c r="TI36" s="99"/>
      <c r="TJ36" s="99"/>
      <c r="TK36" s="99"/>
      <c r="TL36" s="99"/>
      <c r="TM36" s="99"/>
      <c r="TN36" s="99"/>
      <c r="TO36" s="99"/>
      <c r="TP36" s="99"/>
      <c r="TQ36" s="99"/>
      <c r="TR36" s="99"/>
      <c r="TS36" s="99"/>
      <c r="TT36" s="99"/>
      <c r="TU36" s="99"/>
      <c r="TV36" s="99"/>
      <c r="TW36" s="99"/>
      <c r="TX36" s="99"/>
      <c r="TY36" s="99"/>
      <c r="TZ36" s="99"/>
      <c r="UA36" s="99"/>
      <c r="UB36" s="99"/>
      <c r="UC36" s="99"/>
      <c r="UD36" s="99"/>
      <c r="UE36" s="99"/>
      <c r="UF36" s="99"/>
      <c r="UG36" s="99"/>
      <c r="UH36" s="99"/>
      <c r="UI36" s="99"/>
      <c r="UJ36" s="99"/>
      <c r="UK36" s="99"/>
      <c r="UL36" s="99"/>
      <c r="UM36" s="99"/>
      <c r="UN36" s="99"/>
      <c r="UO36" s="99"/>
      <c r="UP36" s="99"/>
      <c r="UQ36" s="99"/>
      <c r="UR36" s="99"/>
      <c r="US36" s="99"/>
      <c r="UT36" s="99"/>
      <c r="UU36" s="99"/>
      <c r="UV36" s="99"/>
      <c r="UW36" s="99"/>
      <c r="UX36" s="99"/>
      <c r="UY36" s="99"/>
      <c r="UZ36" s="99"/>
      <c r="VA36" s="99"/>
      <c r="VB36" s="99"/>
      <c r="VC36" s="99"/>
      <c r="VD36" s="99"/>
      <c r="VE36" s="99"/>
      <c r="VF36" s="99"/>
      <c r="VG36" s="99"/>
      <c r="VH36" s="99"/>
      <c r="VI36" s="99"/>
      <c r="VJ36" s="99"/>
      <c r="VK36" s="99"/>
      <c r="VL36" s="99"/>
      <c r="VM36" s="99"/>
      <c r="VN36" s="99"/>
      <c r="VO36" s="99"/>
      <c r="VP36" s="99"/>
      <c r="VQ36" s="99"/>
      <c r="VR36" s="99"/>
      <c r="VS36" s="99"/>
      <c r="VT36" s="99"/>
      <c r="VU36" s="99"/>
      <c r="VV36" s="99"/>
      <c r="VW36" s="99"/>
      <c r="VX36" s="99"/>
      <c r="VY36" s="99"/>
      <c r="VZ36" s="99"/>
      <c r="WA36" s="99"/>
      <c r="WB36" s="99"/>
      <c r="WC36" s="99"/>
      <c r="WD36" s="99"/>
      <c r="WE36" s="99"/>
      <c r="WF36" s="99"/>
      <c r="WG36" s="99"/>
      <c r="WH36" s="99"/>
      <c r="WI36" s="99"/>
      <c r="WJ36" s="99"/>
      <c r="WK36" s="99"/>
      <c r="WL36" s="99"/>
      <c r="WM36" s="99"/>
      <c r="WN36" s="99"/>
      <c r="WO36" s="99"/>
      <c r="WP36" s="99"/>
      <c r="WQ36" s="99"/>
      <c r="WR36" s="99"/>
      <c r="WS36" s="99"/>
      <c r="WT36" s="99"/>
      <c r="WU36" s="99"/>
      <c r="WV36" s="99"/>
      <c r="WW36" s="99"/>
      <c r="WX36" s="99"/>
      <c r="WY36" s="99"/>
      <c r="WZ36" s="99"/>
      <c r="XA36" s="99"/>
      <c r="XB36" s="99"/>
      <c r="XC36" s="99"/>
      <c r="XD36" s="99"/>
      <c r="XE36" s="99"/>
      <c r="XF36" s="99"/>
      <c r="XG36" s="99"/>
      <c r="XH36" s="99"/>
      <c r="XI36" s="99"/>
      <c r="XJ36" s="99"/>
      <c r="XK36" s="99"/>
      <c r="XL36" s="99"/>
      <c r="XM36" s="99"/>
      <c r="XN36" s="99"/>
      <c r="XO36" s="99"/>
      <c r="XP36" s="99"/>
      <c r="XQ36" s="99"/>
      <c r="XR36" s="99"/>
      <c r="XS36" s="99"/>
      <c r="XT36" s="99"/>
      <c r="XU36" s="99"/>
      <c r="XV36" s="99"/>
      <c r="XW36" s="99"/>
      <c r="XX36" s="99"/>
      <c r="XY36" s="99"/>
      <c r="XZ36" s="99"/>
      <c r="YA36" s="99"/>
      <c r="YB36" s="99"/>
      <c r="YC36" s="99"/>
      <c r="YD36" s="99"/>
      <c r="YE36" s="99"/>
      <c r="YF36" s="99"/>
      <c r="YG36" s="99"/>
      <c r="YH36" s="99"/>
      <c r="YI36" s="99"/>
      <c r="YJ36" s="99"/>
      <c r="YK36" s="99"/>
      <c r="YL36" s="99"/>
      <c r="YM36" s="99"/>
      <c r="YN36" s="99"/>
      <c r="YO36" s="99"/>
      <c r="YP36" s="99"/>
      <c r="YQ36" s="99"/>
      <c r="YR36" s="99"/>
      <c r="YS36" s="99"/>
      <c r="YT36" s="99"/>
      <c r="YU36" s="99"/>
      <c r="YV36" s="99"/>
      <c r="YW36" s="99"/>
      <c r="YX36" s="99"/>
      <c r="YY36" s="99"/>
      <c r="YZ36" s="99"/>
      <c r="ZA36" s="99"/>
      <c r="ZB36" s="99"/>
      <c r="ZC36" s="99"/>
      <c r="ZD36" s="99"/>
      <c r="ZE36" s="99"/>
      <c r="ZF36" s="99"/>
      <c r="ZG36" s="99"/>
      <c r="ZH36" s="99"/>
      <c r="ZI36" s="99"/>
      <c r="ZJ36" s="99"/>
      <c r="ZK36" s="99"/>
      <c r="ZL36" s="99"/>
      <c r="ZM36" s="99"/>
      <c r="ZN36" s="99"/>
      <c r="ZO36" s="99"/>
      <c r="ZP36" s="99"/>
      <c r="ZQ36" s="99"/>
      <c r="ZR36" s="99"/>
      <c r="ZS36" s="99"/>
      <c r="ZT36" s="99"/>
      <c r="ZU36" s="99"/>
      <c r="ZV36" s="99"/>
      <c r="ZW36" s="99"/>
      <c r="ZX36" s="99"/>
      <c r="ZY36" s="99"/>
      <c r="ZZ36" s="99"/>
      <c r="AAA36" s="99"/>
      <c r="AAB36" s="99"/>
      <c r="AAC36" s="99"/>
      <c r="AAD36" s="99"/>
      <c r="AAE36" s="99"/>
      <c r="AAF36" s="99"/>
      <c r="AAG36" s="99"/>
      <c r="AAH36" s="99"/>
      <c r="AAI36" s="99"/>
      <c r="AAJ36" s="99"/>
      <c r="AAK36" s="99"/>
      <c r="AAL36" s="99"/>
      <c r="AAM36" s="99"/>
      <c r="AAN36" s="99"/>
      <c r="AAO36" s="99"/>
      <c r="AAP36" s="99"/>
      <c r="AAQ36" s="99"/>
      <c r="AAR36" s="99"/>
      <c r="AAS36" s="99"/>
      <c r="AAT36" s="99"/>
      <c r="AAU36" s="99"/>
      <c r="AAV36" s="99"/>
      <c r="AAW36" s="99"/>
      <c r="AAX36" s="99"/>
      <c r="AAY36" s="99"/>
      <c r="AAZ36" s="99"/>
      <c r="ABA36" s="99"/>
      <c r="ABB36" s="99"/>
      <c r="ABC36" s="99"/>
      <c r="ABD36" s="99"/>
      <c r="ABE36" s="99"/>
      <c r="ABF36" s="99"/>
      <c r="ABG36" s="99"/>
      <c r="ABH36" s="99"/>
      <c r="ABI36" s="99"/>
      <c r="ABJ36" s="99"/>
      <c r="ABK36" s="99"/>
      <c r="ABL36" s="99"/>
      <c r="ABM36" s="99"/>
      <c r="ABN36" s="99"/>
      <c r="ABO36" s="99"/>
      <c r="ABP36" s="99"/>
      <c r="ABQ36" s="99"/>
      <c r="ABR36" s="99"/>
      <c r="ABS36" s="99"/>
      <c r="ABT36" s="99"/>
      <c r="ABU36" s="99"/>
      <c r="ABV36" s="99"/>
      <c r="ABW36" s="99"/>
      <c r="ABX36" s="99"/>
      <c r="ABY36" s="99"/>
      <c r="ABZ36" s="99"/>
      <c r="ACA36" s="99"/>
      <c r="ACB36" s="99"/>
      <c r="ACC36" s="99"/>
      <c r="ACD36" s="99"/>
      <c r="ACE36" s="99"/>
      <c r="ACF36" s="99"/>
      <c r="ACG36" s="99"/>
      <c r="ACH36" s="99"/>
      <c r="ACI36" s="99"/>
      <c r="ACJ36" s="99"/>
      <c r="ACK36" s="99"/>
      <c r="ACL36" s="99"/>
      <c r="ACM36" s="99"/>
      <c r="ACN36" s="99"/>
      <c r="ACO36" s="99"/>
      <c r="ACP36" s="99"/>
      <c r="ACQ36" s="99"/>
      <c r="ACR36" s="99"/>
      <c r="ACS36" s="99"/>
      <c r="ACT36" s="99"/>
      <c r="ACU36" s="99"/>
      <c r="ACV36" s="99"/>
      <c r="ACW36" s="99"/>
      <c r="ACX36" s="99"/>
      <c r="ACY36" s="99"/>
      <c r="ACZ36" s="99"/>
      <c r="ADA36" s="99"/>
      <c r="ADB36" s="99"/>
      <c r="ADC36" s="99"/>
      <c r="ADD36" s="99"/>
      <c r="ADE36" s="99"/>
      <c r="ADF36" s="99"/>
      <c r="ADG36" s="99"/>
      <c r="ADH36" s="99"/>
      <c r="ADI36" s="99"/>
      <c r="ADJ36" s="99"/>
      <c r="ADK36" s="99"/>
      <c r="ADL36" s="99"/>
      <c r="ADM36" s="99"/>
      <c r="ADN36" s="99"/>
      <c r="ADO36" s="99"/>
      <c r="ADP36" s="99"/>
      <c r="ADQ36" s="99"/>
      <c r="ADR36" s="99"/>
      <c r="ADS36" s="99"/>
      <c r="ADT36" s="99"/>
      <c r="ADU36" s="99"/>
      <c r="ADV36" s="99"/>
      <c r="ADW36" s="99"/>
      <c r="ADX36" s="99"/>
      <c r="ADY36" s="99"/>
      <c r="ADZ36" s="99"/>
      <c r="AEA36" s="99"/>
      <c r="AEB36" s="99"/>
      <c r="AEC36" s="99"/>
      <c r="AED36" s="99"/>
      <c r="AEE36" s="99"/>
      <c r="AEF36" s="99"/>
      <c r="AEG36" s="99"/>
      <c r="AEH36" s="99"/>
      <c r="AEI36" s="99"/>
      <c r="AEJ36" s="99"/>
      <c r="AEK36" s="99"/>
      <c r="AEL36" s="99"/>
      <c r="AEM36" s="99"/>
      <c r="AEN36" s="99"/>
      <c r="AEO36" s="99"/>
      <c r="AEP36" s="99"/>
      <c r="AEQ36" s="99"/>
      <c r="AER36" s="99"/>
      <c r="AES36" s="99"/>
      <c r="AET36" s="99"/>
      <c r="AEU36" s="99"/>
      <c r="AEV36" s="99"/>
      <c r="AEW36" s="99"/>
      <c r="AEX36" s="99"/>
      <c r="AEY36" s="99"/>
      <c r="AEZ36" s="99"/>
      <c r="AFA36" s="99"/>
      <c r="AFB36" s="99"/>
      <c r="AFC36" s="99"/>
      <c r="AFD36" s="99"/>
      <c r="AFE36" s="99"/>
      <c r="AFF36" s="99"/>
      <c r="AFG36" s="99"/>
      <c r="AFH36" s="99"/>
      <c r="AFI36" s="99"/>
      <c r="AFJ36" s="99"/>
      <c r="AFK36" s="99"/>
      <c r="AFL36" s="99"/>
      <c r="AFM36" s="99"/>
      <c r="AFN36" s="99"/>
      <c r="AFO36" s="99"/>
      <c r="AFP36" s="99"/>
      <c r="AFQ36" s="99"/>
      <c r="AFR36" s="99"/>
      <c r="AFS36" s="99"/>
      <c r="AFT36" s="99"/>
      <c r="AFU36" s="99"/>
      <c r="AFV36" s="99"/>
      <c r="AFW36" s="99"/>
      <c r="AFX36" s="99"/>
      <c r="AFY36" s="99"/>
      <c r="AFZ36" s="99"/>
      <c r="AGA36" s="99"/>
      <c r="AGB36" s="99"/>
      <c r="AGC36" s="99"/>
      <c r="AGD36" s="99"/>
      <c r="AGE36" s="99"/>
      <c r="AGF36" s="99"/>
      <c r="AGG36" s="99"/>
      <c r="AGH36" s="99"/>
      <c r="AGI36" s="99"/>
      <c r="AGJ36" s="99"/>
      <c r="AGK36" s="99"/>
      <c r="AGL36" s="99"/>
      <c r="AGM36" s="99"/>
      <c r="AGN36" s="99"/>
      <c r="AGO36" s="99"/>
      <c r="AGP36" s="99"/>
      <c r="AGQ36" s="99"/>
      <c r="AGR36" s="99"/>
      <c r="AGS36" s="99"/>
      <c r="AGT36" s="99"/>
      <c r="AGU36" s="99"/>
      <c r="AGV36" s="99"/>
      <c r="AGW36" s="99"/>
      <c r="AGX36" s="99"/>
      <c r="AGY36" s="99"/>
      <c r="AGZ36" s="99"/>
      <c r="AHA36" s="99"/>
      <c r="AHB36" s="99"/>
      <c r="AHC36" s="99"/>
      <c r="AHD36" s="99"/>
      <c r="AHE36" s="99"/>
      <c r="AHF36" s="99"/>
      <c r="AHG36" s="99"/>
      <c r="AHH36" s="99"/>
      <c r="AHI36" s="99"/>
      <c r="AHJ36" s="99"/>
      <c r="AHK36" s="99"/>
      <c r="AHL36" s="99"/>
      <c r="AHM36" s="99"/>
      <c r="AHN36" s="99"/>
      <c r="AHO36" s="99"/>
      <c r="AHP36" s="99"/>
      <c r="AHQ36" s="99"/>
      <c r="AHR36" s="99"/>
      <c r="AHS36" s="99"/>
      <c r="AHT36" s="99"/>
      <c r="AHU36" s="99"/>
      <c r="AHV36" s="99"/>
      <c r="AHW36" s="99"/>
      <c r="AHX36" s="99"/>
      <c r="AHY36" s="99"/>
      <c r="AHZ36" s="99"/>
      <c r="AIA36" s="99"/>
      <c r="AIB36" s="99"/>
      <c r="AIC36" s="99"/>
      <c r="AID36" s="99"/>
      <c r="AIE36" s="99"/>
      <c r="AIF36" s="99"/>
      <c r="AIG36" s="99"/>
      <c r="AIH36" s="99"/>
      <c r="AII36" s="99"/>
      <c r="AIJ36" s="99"/>
      <c r="AIK36" s="99"/>
      <c r="AIL36" s="99"/>
      <c r="AIM36" s="99"/>
      <c r="AIN36" s="99"/>
      <c r="AIO36" s="99"/>
      <c r="AIP36" s="99"/>
      <c r="AIQ36" s="99"/>
      <c r="AIR36" s="99"/>
      <c r="AIS36" s="99"/>
      <c r="AIT36" s="99"/>
      <c r="AIU36" s="99"/>
      <c r="AIV36" s="99"/>
      <c r="AIW36" s="99"/>
      <c r="AIX36" s="99"/>
      <c r="AIY36" s="99"/>
      <c r="AIZ36" s="99"/>
      <c r="AJA36" s="99"/>
      <c r="AJB36" s="99"/>
      <c r="AJC36" s="99"/>
      <c r="AJD36" s="99"/>
      <c r="AJE36" s="99"/>
      <c r="AJF36" s="99"/>
      <c r="AJG36" s="99"/>
      <c r="AJH36" s="99"/>
      <c r="AJI36" s="99"/>
      <c r="AJJ36" s="99"/>
      <c r="AJK36" s="99"/>
      <c r="AJL36" s="99"/>
      <c r="AJM36" s="99"/>
      <c r="AJN36" s="99"/>
      <c r="AJO36" s="99"/>
      <c r="AJP36" s="99"/>
      <c r="AJQ36" s="99"/>
      <c r="AJR36" s="99"/>
      <c r="AJS36" s="99"/>
      <c r="AJT36" s="99"/>
      <c r="AJU36" s="99"/>
      <c r="AJV36" s="99"/>
      <c r="AJW36" s="99"/>
      <c r="AJX36" s="99"/>
      <c r="AJY36" s="99"/>
      <c r="AJZ36" s="99"/>
      <c r="AKA36" s="99"/>
      <c r="AKB36" s="99"/>
      <c r="AKC36" s="99"/>
      <c r="AKD36" s="99"/>
      <c r="AKE36" s="99"/>
      <c r="AKF36" s="99"/>
      <c r="AKG36" s="99"/>
      <c r="AKH36" s="99"/>
      <c r="AKI36" s="99"/>
      <c r="AKJ36" s="99"/>
      <c r="AKK36" s="99"/>
      <c r="AKL36" s="99"/>
      <c r="AKM36" s="99"/>
      <c r="AKN36" s="99"/>
      <c r="AKO36" s="99"/>
      <c r="AKP36" s="99"/>
      <c r="AKQ36" s="99"/>
      <c r="AKR36" s="99"/>
      <c r="AKS36" s="99"/>
      <c r="AKT36" s="99"/>
      <c r="AKU36" s="99"/>
      <c r="AKV36" s="99"/>
      <c r="AKW36" s="99"/>
      <c r="AKX36" s="99"/>
      <c r="AKY36" s="99"/>
      <c r="AKZ36" s="99"/>
      <c r="ALA36" s="99"/>
      <c r="ALB36" s="99"/>
      <c r="ALC36" s="99"/>
      <c r="ALD36" s="99"/>
      <c r="ALE36" s="99"/>
      <c r="ALF36" s="99"/>
      <c r="ALG36" s="99"/>
      <c r="ALH36" s="99"/>
      <c r="ALI36" s="99"/>
      <c r="ALJ36" s="99"/>
      <c r="ALK36" s="99"/>
      <c r="ALL36" s="99"/>
      <c r="ALM36" s="99"/>
      <c r="ALN36" s="99"/>
      <c r="ALO36" s="99"/>
      <c r="ALP36" s="99"/>
      <c r="ALQ36" s="99"/>
      <c r="ALR36" s="99"/>
      <c r="ALS36" s="99"/>
      <c r="ALT36" s="99"/>
      <c r="ALU36" s="99"/>
      <c r="ALV36" s="99"/>
      <c r="ALW36" s="99"/>
      <c r="ALX36" s="99"/>
      <c r="ALY36" s="99"/>
      <c r="ALZ36" s="99"/>
      <c r="AMA36" s="99"/>
      <c r="AMB36" s="99"/>
      <c r="AMC36" s="99"/>
      <c r="AMD36" s="99"/>
      <c r="AME36" s="99"/>
      <c r="AMF36" s="99"/>
      <c r="AMG36" s="99"/>
      <c r="AMH36" s="99"/>
      <c r="AMI36" s="99"/>
      <c r="AMJ36" s="99"/>
      <c r="AMK36" s="99"/>
      <c r="AML36" s="99"/>
      <c r="AMM36" s="99"/>
      <c r="AMN36" s="99"/>
      <c r="AMO36" s="99"/>
      <c r="AMP36" s="99"/>
      <c r="AMQ36" s="99"/>
      <c r="AMR36" s="99"/>
      <c r="AMS36" s="99"/>
      <c r="AMT36" s="99"/>
      <c r="AMU36" s="99"/>
      <c r="AMV36" s="99"/>
      <c r="AMW36" s="99"/>
      <c r="AMX36" s="99"/>
      <c r="AMY36" s="99"/>
      <c r="AMZ36" s="99"/>
      <c r="ANA36" s="99"/>
      <c r="ANB36" s="99"/>
      <c r="ANC36" s="99"/>
      <c r="AND36" s="99"/>
      <c r="ANE36" s="99"/>
      <c r="ANF36" s="99"/>
      <c r="ANG36" s="99"/>
      <c r="ANH36" s="99"/>
      <c r="ANI36" s="99"/>
      <c r="ANJ36" s="99"/>
      <c r="ANK36" s="99"/>
      <c r="ANL36" s="99"/>
      <c r="ANM36" s="99"/>
      <c r="ANN36" s="99"/>
      <c r="ANO36" s="99"/>
      <c r="ANP36" s="99"/>
      <c r="ANQ36" s="99"/>
      <c r="ANR36" s="99"/>
      <c r="ANS36" s="99"/>
      <c r="ANT36" s="99"/>
      <c r="ANU36" s="99"/>
      <c r="ANV36" s="99"/>
      <c r="ANW36" s="99"/>
      <c r="ANX36" s="99"/>
      <c r="ANY36" s="99"/>
      <c r="ANZ36" s="99"/>
      <c r="AOA36" s="99"/>
      <c r="AOB36" s="99"/>
      <c r="AOC36" s="99"/>
      <c r="AOD36" s="99"/>
      <c r="AOE36" s="99"/>
      <c r="AOF36" s="99"/>
      <c r="AOG36" s="99"/>
      <c r="AOH36" s="99"/>
      <c r="AOI36" s="99"/>
      <c r="AOJ36" s="99"/>
      <c r="AOK36" s="99"/>
      <c r="AOL36" s="99"/>
      <c r="AOM36" s="99"/>
      <c r="AON36" s="99"/>
      <c r="AOO36" s="99"/>
      <c r="AOP36" s="99"/>
      <c r="AOQ36" s="99"/>
      <c r="AOR36" s="99"/>
      <c r="AOS36" s="99"/>
      <c r="AOT36" s="99"/>
      <c r="AOU36" s="99"/>
      <c r="AOV36" s="99"/>
      <c r="AOW36" s="99"/>
      <c r="AOX36" s="99"/>
      <c r="AOY36" s="99"/>
      <c r="AOZ36" s="99"/>
      <c r="APA36" s="99"/>
      <c r="APB36" s="99"/>
      <c r="APC36" s="99"/>
      <c r="APD36" s="99"/>
      <c r="APE36" s="99"/>
      <c r="APF36" s="99"/>
      <c r="APG36" s="99"/>
      <c r="APH36" s="99"/>
      <c r="API36" s="99"/>
      <c r="APJ36" s="99"/>
      <c r="APK36" s="99"/>
      <c r="APL36" s="99"/>
      <c r="APM36" s="99"/>
      <c r="APN36" s="99"/>
      <c r="APO36" s="99"/>
      <c r="APP36" s="99"/>
      <c r="APQ36" s="99"/>
      <c r="APR36" s="99"/>
      <c r="APS36" s="99"/>
      <c r="APT36" s="99"/>
      <c r="APU36" s="99"/>
      <c r="APV36" s="99"/>
      <c r="APW36" s="99"/>
      <c r="APX36" s="99"/>
      <c r="APY36" s="99"/>
      <c r="APZ36" s="99"/>
      <c r="AQA36" s="99"/>
      <c r="AQB36" s="99"/>
      <c r="AQC36" s="99"/>
      <c r="AQD36" s="99"/>
      <c r="AQE36" s="99"/>
      <c r="AQF36" s="99"/>
      <c r="AQG36" s="99"/>
      <c r="AQH36" s="99"/>
      <c r="AQI36" s="99"/>
      <c r="AQJ36" s="99"/>
      <c r="AQK36" s="99"/>
      <c r="AQL36" s="99"/>
      <c r="AQM36" s="99"/>
      <c r="AQN36" s="99"/>
      <c r="AQO36" s="99"/>
      <c r="AQP36" s="99"/>
      <c r="AQQ36" s="99"/>
      <c r="AQR36" s="99"/>
      <c r="AQS36" s="99"/>
      <c r="AQT36" s="99"/>
      <c r="AQU36" s="99"/>
      <c r="AQV36" s="99"/>
      <c r="AQW36" s="99"/>
      <c r="AQX36" s="99"/>
      <c r="AQY36" s="99"/>
      <c r="AQZ36" s="99"/>
      <c r="ARA36" s="99"/>
      <c r="ARB36" s="99"/>
      <c r="ARC36" s="99"/>
      <c r="ARD36" s="99"/>
      <c r="ARE36" s="99"/>
      <c r="ARF36" s="99"/>
      <c r="ARG36" s="99"/>
      <c r="ARH36" s="99"/>
      <c r="ARI36" s="99"/>
      <c r="ARJ36" s="99"/>
      <c r="ARK36" s="99"/>
      <c r="ARL36" s="99"/>
      <c r="ARM36" s="99"/>
      <c r="ARN36" s="99"/>
      <c r="ARO36" s="99"/>
      <c r="ARP36" s="99"/>
      <c r="ARQ36" s="99"/>
      <c r="ARR36" s="99"/>
      <c r="ARS36" s="99"/>
      <c r="ART36" s="99"/>
      <c r="ARU36" s="99"/>
      <c r="ARV36" s="99"/>
      <c r="ARW36" s="99"/>
      <c r="ARX36" s="99"/>
      <c r="ARY36" s="99"/>
      <c r="ARZ36" s="99"/>
      <c r="ASA36" s="99"/>
      <c r="ASB36" s="99"/>
      <c r="ASC36" s="99"/>
      <c r="ASD36" s="99"/>
      <c r="ASE36" s="99"/>
      <c r="ASF36" s="99"/>
      <c r="ASG36" s="99"/>
      <c r="ASH36" s="99"/>
      <c r="ASI36" s="99"/>
      <c r="ASJ36" s="99"/>
      <c r="ASK36" s="99"/>
      <c r="ASL36" s="99"/>
      <c r="ASM36" s="99"/>
      <c r="ASN36" s="99"/>
      <c r="ASO36" s="99"/>
      <c r="ASP36" s="99"/>
      <c r="ASQ36" s="99"/>
      <c r="ASR36" s="99"/>
      <c r="ASS36" s="99"/>
      <c r="AST36" s="99"/>
      <c r="ASU36" s="99"/>
      <c r="ASV36" s="99"/>
      <c r="ASW36" s="99"/>
      <c r="ASX36" s="99"/>
      <c r="ASY36" s="99"/>
      <c r="ASZ36" s="99"/>
      <c r="ATA36" s="99"/>
      <c r="ATB36" s="99"/>
      <c r="ATC36" s="99"/>
      <c r="ATD36" s="99"/>
      <c r="ATE36" s="99"/>
      <c r="ATF36" s="99"/>
      <c r="ATG36" s="99"/>
      <c r="ATH36" s="99"/>
      <c r="ATI36" s="99"/>
      <c r="ATJ36" s="99"/>
      <c r="ATK36" s="99"/>
      <c r="ATL36" s="99"/>
      <c r="ATM36" s="99"/>
      <c r="ATN36" s="99"/>
      <c r="ATO36" s="99"/>
      <c r="ATP36" s="99"/>
      <c r="ATQ36" s="99"/>
      <c r="ATR36" s="99"/>
      <c r="ATS36" s="99"/>
      <c r="ATT36" s="99"/>
      <c r="ATU36" s="99"/>
      <c r="ATV36" s="99"/>
      <c r="ATW36" s="99"/>
      <c r="ATX36" s="99"/>
      <c r="ATY36" s="99"/>
      <c r="ATZ36" s="99"/>
      <c r="AUA36" s="99"/>
      <c r="AUB36" s="99"/>
      <c r="AUC36" s="99"/>
      <c r="AUD36" s="99"/>
      <c r="AUE36" s="99"/>
      <c r="AUF36" s="99"/>
      <c r="AUG36" s="99"/>
      <c r="AUH36" s="99"/>
      <c r="AUI36" s="99"/>
      <c r="AUJ36" s="99"/>
      <c r="AUK36" s="99"/>
      <c r="AUL36" s="99"/>
      <c r="AUM36" s="99"/>
      <c r="AUN36" s="99"/>
      <c r="AUO36" s="99"/>
      <c r="AUP36" s="99"/>
      <c r="AUQ36" s="99"/>
      <c r="AUR36" s="99"/>
      <c r="AUS36" s="99"/>
      <c r="AUT36" s="99"/>
      <c r="AUU36" s="99"/>
      <c r="AUV36" s="99"/>
      <c r="AUW36" s="99"/>
      <c r="AUX36" s="99"/>
      <c r="AUY36" s="99"/>
      <c r="AUZ36" s="99"/>
      <c r="AVA36" s="99"/>
      <c r="AVB36" s="99"/>
      <c r="AVC36" s="99"/>
      <c r="AVD36" s="99"/>
      <c r="AVE36" s="99"/>
      <c r="AVF36" s="99"/>
      <c r="AVG36" s="99"/>
      <c r="AVH36" s="99"/>
      <c r="AVI36" s="99"/>
      <c r="AVJ36" s="99"/>
      <c r="AVK36" s="99"/>
      <c r="AVL36" s="99"/>
      <c r="AVM36" s="99"/>
      <c r="AVN36" s="99"/>
      <c r="AVO36" s="99"/>
      <c r="AVP36" s="99"/>
      <c r="AVQ36" s="99"/>
      <c r="AVR36" s="99"/>
      <c r="AVS36" s="99"/>
      <c r="AVT36" s="99"/>
      <c r="AVU36" s="99"/>
      <c r="AVV36" s="99"/>
      <c r="AVW36" s="99"/>
      <c r="AVX36" s="99"/>
      <c r="AVY36" s="99"/>
      <c r="AVZ36" s="99"/>
      <c r="AWA36" s="99"/>
      <c r="AWB36" s="99"/>
      <c r="AWC36" s="99"/>
      <c r="AWD36" s="99"/>
      <c r="AWE36" s="99"/>
      <c r="AWF36" s="99"/>
      <c r="AWG36" s="99"/>
      <c r="AWH36" s="99"/>
      <c r="AWI36" s="99"/>
      <c r="AWJ36" s="99"/>
      <c r="AWK36" s="99"/>
      <c r="AWL36" s="99"/>
      <c r="AWM36" s="99"/>
      <c r="AWN36" s="99"/>
      <c r="AWO36" s="99"/>
      <c r="AWP36" s="99"/>
      <c r="AWQ36" s="99"/>
      <c r="AWR36" s="99"/>
      <c r="AWS36" s="99"/>
      <c r="AWT36" s="99"/>
      <c r="AWU36" s="99"/>
      <c r="AWV36" s="99"/>
      <c r="AWW36" s="99"/>
      <c r="AWX36" s="99"/>
      <c r="AWY36" s="99"/>
      <c r="AWZ36" s="99"/>
      <c r="AXA36" s="99"/>
      <c r="AXB36" s="99"/>
      <c r="AXC36" s="99"/>
      <c r="AXD36" s="99"/>
      <c r="AXE36" s="99"/>
      <c r="AXF36" s="99"/>
      <c r="AXG36" s="99"/>
      <c r="AXH36" s="99"/>
      <c r="AXI36" s="99"/>
      <c r="AXJ36" s="99"/>
      <c r="AXK36" s="99"/>
      <c r="AXL36" s="99"/>
      <c r="AXM36" s="99"/>
      <c r="AXN36" s="99"/>
      <c r="AXO36" s="99"/>
      <c r="AXP36" s="99"/>
      <c r="AXQ36" s="99"/>
      <c r="AXR36" s="99"/>
      <c r="AXS36" s="99"/>
      <c r="AXT36" s="99"/>
      <c r="AXU36" s="99"/>
      <c r="AXV36" s="99"/>
      <c r="AXW36" s="99"/>
      <c r="AXX36" s="99"/>
      <c r="AXY36" s="99"/>
      <c r="AXZ36" s="99"/>
      <c r="AYA36" s="99"/>
      <c r="AYB36" s="99"/>
      <c r="AYC36" s="99"/>
      <c r="AYD36" s="99"/>
      <c r="AYE36" s="99"/>
      <c r="AYF36" s="99"/>
      <c r="AYG36" s="99"/>
      <c r="AYH36" s="99"/>
      <c r="AYI36" s="99"/>
      <c r="AYJ36" s="99"/>
      <c r="AYK36" s="99"/>
      <c r="AYL36" s="99"/>
      <c r="AYM36" s="99"/>
      <c r="AYN36" s="99"/>
      <c r="AYO36" s="99"/>
      <c r="AYP36" s="99"/>
      <c r="AYQ36" s="99"/>
      <c r="AYR36" s="99"/>
      <c r="AYS36" s="99"/>
      <c r="AYT36" s="99"/>
      <c r="AYU36" s="99"/>
      <c r="AYV36" s="99"/>
      <c r="AYW36" s="99"/>
      <c r="AYX36" s="99"/>
      <c r="AYY36" s="99"/>
      <c r="AYZ36" s="99"/>
      <c r="AZA36" s="99"/>
      <c r="AZB36" s="99"/>
      <c r="AZC36" s="99"/>
      <c r="AZD36" s="99"/>
      <c r="AZE36" s="99"/>
      <c r="AZF36" s="99"/>
      <c r="AZG36" s="99"/>
      <c r="AZH36" s="99"/>
      <c r="AZI36" s="99"/>
      <c r="AZJ36" s="99"/>
      <c r="AZK36" s="99"/>
      <c r="AZL36" s="99"/>
      <c r="AZM36" s="99"/>
      <c r="AZN36" s="99"/>
      <c r="AZO36" s="99"/>
      <c r="AZP36" s="99"/>
      <c r="AZQ36" s="99"/>
      <c r="AZR36" s="99"/>
      <c r="AZS36" s="99"/>
      <c r="AZT36" s="99"/>
      <c r="AZU36" s="99"/>
      <c r="AZV36" s="99"/>
      <c r="AZW36" s="99"/>
      <c r="AZX36" s="99"/>
      <c r="AZY36" s="99"/>
      <c r="AZZ36" s="99"/>
      <c r="BAA36" s="99"/>
      <c r="BAB36" s="99"/>
      <c r="BAC36" s="99"/>
      <c r="BAD36" s="99"/>
      <c r="BAE36" s="99"/>
      <c r="BAF36" s="99"/>
      <c r="BAG36" s="99"/>
      <c r="BAH36" s="99"/>
      <c r="BAI36" s="99"/>
      <c r="BAJ36" s="99"/>
      <c r="BAK36" s="99"/>
      <c r="BAL36" s="99"/>
      <c r="BAM36" s="99"/>
      <c r="BAN36" s="99"/>
      <c r="BAO36" s="99"/>
      <c r="BAP36" s="99"/>
      <c r="BAQ36" s="99"/>
      <c r="BAR36" s="99"/>
      <c r="BAS36" s="99"/>
      <c r="BAT36" s="99"/>
      <c r="BAU36" s="99"/>
      <c r="BAV36" s="99"/>
      <c r="BAW36" s="99"/>
      <c r="BAX36" s="99"/>
      <c r="BAY36" s="99"/>
      <c r="BAZ36" s="99"/>
      <c r="BBA36" s="99"/>
      <c r="BBB36" s="99"/>
      <c r="BBC36" s="99"/>
      <c r="BBD36" s="99"/>
      <c r="BBE36" s="99"/>
      <c r="BBF36" s="99"/>
      <c r="BBG36" s="99"/>
      <c r="BBH36" s="99"/>
      <c r="BBI36" s="99"/>
      <c r="BBJ36" s="99"/>
      <c r="BBK36" s="99"/>
      <c r="BBL36" s="99"/>
      <c r="BBM36" s="99"/>
      <c r="BBN36" s="99"/>
      <c r="BBO36" s="99"/>
      <c r="BBP36" s="99"/>
      <c r="BBQ36" s="99"/>
      <c r="BBR36" s="99"/>
      <c r="BBS36" s="99"/>
      <c r="BBT36" s="99"/>
      <c r="BBU36" s="99"/>
      <c r="BBV36" s="99"/>
      <c r="BBW36" s="99"/>
      <c r="BBX36" s="99"/>
      <c r="BBY36" s="99"/>
      <c r="BBZ36" s="99"/>
      <c r="BCA36" s="99"/>
      <c r="BCB36" s="99"/>
      <c r="BCC36" s="99"/>
      <c r="BCD36" s="99"/>
      <c r="BCE36" s="99"/>
      <c r="BCF36" s="99"/>
      <c r="BCG36" s="99"/>
      <c r="BCH36" s="99"/>
      <c r="BCI36" s="99"/>
      <c r="BCJ36" s="99"/>
      <c r="BCK36" s="99"/>
      <c r="BCL36" s="99"/>
      <c r="BCM36" s="99"/>
      <c r="BCN36" s="99"/>
      <c r="BCO36" s="99"/>
      <c r="BCP36" s="99"/>
      <c r="BCQ36" s="99"/>
      <c r="BCR36" s="99"/>
      <c r="BCS36" s="99"/>
      <c r="BCT36" s="99"/>
      <c r="BCU36" s="99"/>
      <c r="BCV36" s="99"/>
      <c r="BCW36" s="99"/>
      <c r="BCX36" s="99"/>
      <c r="BCY36" s="99"/>
      <c r="BCZ36" s="99"/>
      <c r="BDA36" s="99"/>
      <c r="BDB36" s="99"/>
      <c r="BDC36" s="99"/>
      <c r="BDD36" s="99"/>
      <c r="BDE36" s="99"/>
      <c r="BDF36" s="99"/>
      <c r="BDG36" s="99"/>
      <c r="BDH36" s="99"/>
      <c r="BDI36" s="99"/>
      <c r="BDJ36" s="99"/>
      <c r="BDK36" s="99"/>
      <c r="BDL36" s="99"/>
      <c r="BDM36" s="99"/>
      <c r="BDN36" s="99"/>
      <c r="BDO36" s="99"/>
      <c r="BDP36" s="99"/>
      <c r="BDQ36" s="99"/>
      <c r="BDR36" s="99"/>
      <c r="BDS36" s="99"/>
      <c r="BDT36" s="99"/>
      <c r="BDU36" s="99"/>
      <c r="BDV36" s="99"/>
      <c r="BDW36" s="99"/>
      <c r="BDX36" s="99"/>
      <c r="BDY36" s="99"/>
      <c r="BDZ36" s="99"/>
      <c r="BEA36" s="99"/>
      <c r="BEB36" s="99"/>
      <c r="BEC36" s="99"/>
      <c r="BED36" s="99"/>
      <c r="BEE36" s="99"/>
      <c r="BEF36" s="99"/>
      <c r="BEG36" s="99"/>
      <c r="BEH36" s="99"/>
      <c r="BEI36" s="99"/>
      <c r="BEJ36" s="99"/>
      <c r="BEK36" s="99"/>
      <c r="BEL36" s="99"/>
      <c r="BEM36" s="99"/>
      <c r="BEN36" s="99"/>
      <c r="BEO36" s="99"/>
      <c r="BEP36" s="99"/>
      <c r="BEQ36" s="99"/>
      <c r="BER36" s="99"/>
      <c r="BES36" s="99"/>
      <c r="BET36" s="99"/>
      <c r="BEU36" s="99"/>
      <c r="BEV36" s="99"/>
      <c r="BEW36" s="99"/>
      <c r="BEX36" s="99"/>
      <c r="BEY36" s="99"/>
      <c r="BEZ36" s="99"/>
      <c r="BFA36" s="99"/>
      <c r="BFB36" s="99"/>
      <c r="BFC36" s="99"/>
      <c r="BFD36" s="99"/>
      <c r="BFE36" s="99"/>
      <c r="BFF36" s="99"/>
      <c r="BFG36" s="99"/>
      <c r="BFH36" s="99"/>
      <c r="BFI36" s="99"/>
      <c r="BFJ36" s="99"/>
      <c r="BFK36" s="99"/>
      <c r="BFL36" s="99"/>
      <c r="BFM36" s="99"/>
      <c r="BFN36" s="99"/>
      <c r="BFO36" s="99"/>
      <c r="BFP36" s="99"/>
      <c r="BFQ36" s="99"/>
      <c r="BFR36" s="99"/>
      <c r="BFS36" s="99"/>
      <c r="BFT36" s="99"/>
      <c r="BFU36" s="99"/>
      <c r="BFV36" s="99"/>
      <c r="BFW36" s="99"/>
      <c r="BFX36" s="99"/>
      <c r="BFY36" s="99"/>
      <c r="BFZ36" s="99"/>
      <c r="BGA36" s="99"/>
      <c r="BGB36" s="99"/>
      <c r="BGC36" s="99"/>
      <c r="BGD36" s="99"/>
      <c r="BGE36" s="99"/>
      <c r="BGF36" s="99"/>
      <c r="BGG36" s="99"/>
      <c r="BGH36" s="99"/>
      <c r="BGI36" s="99"/>
      <c r="BGJ36" s="99"/>
      <c r="BGK36" s="99"/>
      <c r="BGL36" s="99"/>
      <c r="BGM36" s="99"/>
      <c r="BGN36" s="99"/>
      <c r="BGO36" s="99"/>
      <c r="BGP36" s="99"/>
      <c r="BGQ36" s="99"/>
      <c r="BGR36" s="99"/>
      <c r="BGS36" s="99"/>
      <c r="BGT36" s="99"/>
      <c r="BGU36" s="99"/>
      <c r="BGV36" s="99"/>
      <c r="BGW36" s="99"/>
      <c r="BGX36" s="99"/>
      <c r="BGY36" s="99"/>
      <c r="BGZ36" s="99"/>
      <c r="BHA36" s="99"/>
      <c r="BHB36" s="99"/>
      <c r="BHC36" s="99"/>
      <c r="BHD36" s="99"/>
      <c r="BHE36" s="99"/>
      <c r="BHF36" s="99"/>
      <c r="BHG36" s="99"/>
      <c r="BHH36" s="99"/>
      <c r="BHI36" s="99"/>
      <c r="BHJ36" s="99"/>
      <c r="BHK36" s="99"/>
      <c r="BHL36" s="99"/>
      <c r="BHM36" s="99"/>
      <c r="BHN36" s="99"/>
      <c r="BHO36" s="99"/>
      <c r="BHP36" s="99"/>
      <c r="BHQ36" s="99"/>
      <c r="BHR36" s="99"/>
      <c r="BHS36" s="99"/>
      <c r="BHT36" s="99"/>
      <c r="BHU36" s="99"/>
      <c r="BHV36" s="99"/>
      <c r="BHW36" s="99"/>
      <c r="BHX36" s="99"/>
      <c r="BHY36" s="99"/>
      <c r="BHZ36" s="99"/>
      <c r="BIA36" s="99"/>
      <c r="BIB36" s="99"/>
      <c r="BIC36" s="99"/>
      <c r="BID36" s="99"/>
      <c r="BIE36" s="99"/>
      <c r="BIF36" s="99"/>
      <c r="BIG36" s="99"/>
      <c r="BIH36" s="99"/>
      <c r="BII36" s="99"/>
      <c r="BIJ36" s="99"/>
      <c r="BIK36" s="99"/>
      <c r="BIL36" s="99"/>
      <c r="BIM36" s="99"/>
      <c r="BIN36" s="99"/>
      <c r="BIO36" s="99"/>
      <c r="BIP36" s="99"/>
      <c r="BIQ36" s="99"/>
      <c r="BIR36" s="99"/>
      <c r="BIS36" s="99"/>
      <c r="BIT36" s="99"/>
      <c r="BIU36" s="99"/>
      <c r="BIV36" s="99"/>
      <c r="BIW36" s="99"/>
      <c r="BIX36" s="99"/>
      <c r="BIY36" s="99"/>
      <c r="BIZ36" s="99"/>
      <c r="BJA36" s="99"/>
      <c r="BJB36" s="99"/>
      <c r="BJC36" s="99"/>
      <c r="BJD36" s="99"/>
      <c r="BJE36" s="99"/>
      <c r="BJF36" s="99"/>
      <c r="BJG36" s="99"/>
      <c r="BJH36" s="99"/>
      <c r="BJI36" s="99"/>
      <c r="BJJ36" s="99"/>
      <c r="BJK36" s="99"/>
      <c r="BJL36" s="99"/>
      <c r="BJM36" s="99"/>
      <c r="BJN36" s="99"/>
      <c r="BJO36" s="99"/>
      <c r="BJP36" s="99"/>
      <c r="BJQ36" s="99"/>
      <c r="BJR36" s="99"/>
      <c r="BJS36" s="99"/>
      <c r="BJT36" s="99"/>
      <c r="BJU36" s="99"/>
      <c r="BJV36" s="99"/>
      <c r="BJW36" s="99"/>
      <c r="BJX36" s="99"/>
      <c r="BJY36" s="99"/>
      <c r="BJZ36" s="99"/>
      <c r="BKA36" s="99"/>
      <c r="BKB36" s="99"/>
      <c r="BKC36" s="99"/>
      <c r="BKD36" s="99"/>
      <c r="BKE36" s="99"/>
      <c r="BKF36" s="99"/>
      <c r="BKG36" s="99"/>
      <c r="BKH36" s="99"/>
      <c r="BKI36" s="99"/>
      <c r="BKJ36" s="99"/>
      <c r="BKK36" s="99"/>
      <c r="BKL36" s="99"/>
      <c r="BKM36" s="99"/>
      <c r="BKN36" s="99"/>
      <c r="BKO36" s="99"/>
      <c r="BKP36" s="99"/>
      <c r="BKQ36" s="99"/>
      <c r="BKR36" s="99"/>
      <c r="BKS36" s="99"/>
      <c r="BKT36" s="99"/>
      <c r="BKU36" s="99"/>
      <c r="BKV36" s="99"/>
      <c r="BKW36" s="99"/>
      <c r="BKX36" s="99"/>
      <c r="BKY36" s="99"/>
      <c r="BKZ36" s="99"/>
      <c r="BLA36" s="99"/>
      <c r="BLB36" s="99"/>
      <c r="BLC36" s="99"/>
      <c r="BLD36" s="99"/>
      <c r="BLE36" s="99"/>
      <c r="BLF36" s="99"/>
      <c r="BLG36" s="99"/>
      <c r="BLH36" s="99"/>
      <c r="BLI36" s="99"/>
      <c r="BLJ36" s="99"/>
      <c r="BLK36" s="99"/>
      <c r="BLL36" s="99"/>
      <c r="BLM36" s="99"/>
      <c r="BLN36" s="99"/>
      <c r="BLO36" s="99"/>
      <c r="BLP36" s="99"/>
      <c r="BLQ36" s="99"/>
      <c r="BLR36" s="99"/>
      <c r="BLS36" s="99"/>
      <c r="BLT36" s="99"/>
      <c r="BLU36" s="99"/>
      <c r="BLV36" s="99"/>
      <c r="BLW36" s="99"/>
      <c r="BLX36" s="99"/>
      <c r="BLY36" s="99"/>
      <c r="BLZ36" s="99"/>
      <c r="BMA36" s="99"/>
      <c r="BMB36" s="99"/>
      <c r="BMC36" s="99"/>
      <c r="BMD36" s="99"/>
      <c r="BME36" s="99"/>
      <c r="BMF36" s="99"/>
      <c r="BMG36" s="99"/>
      <c r="BMH36" s="99"/>
      <c r="BMI36" s="99"/>
      <c r="BMJ36" s="99"/>
      <c r="BMK36" s="99"/>
      <c r="BML36" s="99"/>
      <c r="BMM36" s="99"/>
      <c r="BMN36" s="99"/>
      <c r="BMO36" s="99"/>
      <c r="BMP36" s="99"/>
      <c r="BMQ36" s="99"/>
      <c r="BMR36" s="99"/>
      <c r="BMS36" s="99"/>
      <c r="BMT36" s="99"/>
      <c r="BMU36" s="99"/>
      <c r="BMV36" s="99"/>
      <c r="BMW36" s="99"/>
      <c r="BMX36" s="99"/>
      <c r="BMY36" s="99"/>
      <c r="BMZ36" s="99"/>
      <c r="BNA36" s="99"/>
      <c r="BNB36" s="99"/>
      <c r="BNC36" s="99"/>
      <c r="BND36" s="99"/>
      <c r="BNE36" s="99"/>
      <c r="BNF36" s="99"/>
      <c r="BNG36" s="99"/>
      <c r="BNH36" s="99"/>
      <c r="BNI36" s="99"/>
      <c r="BNJ36" s="99"/>
      <c r="BNK36" s="99"/>
      <c r="BNL36" s="99"/>
      <c r="BNM36" s="99"/>
      <c r="BNN36" s="99"/>
      <c r="BNO36" s="99"/>
      <c r="BNP36" s="99"/>
      <c r="BNQ36" s="99"/>
      <c r="BNR36" s="99"/>
      <c r="BNS36" s="99"/>
      <c r="BNT36" s="99"/>
      <c r="BNU36" s="99"/>
      <c r="BNV36" s="99"/>
      <c r="BNW36" s="99"/>
      <c r="BNX36" s="99"/>
      <c r="BNY36" s="99"/>
      <c r="BNZ36" s="99"/>
      <c r="BOA36" s="99"/>
      <c r="BOB36" s="99"/>
      <c r="BOC36" s="99"/>
      <c r="BOD36" s="99"/>
      <c r="BOE36" s="99"/>
      <c r="BOF36" s="99"/>
      <c r="BOG36" s="99"/>
      <c r="BOH36" s="99"/>
      <c r="BOI36" s="99"/>
      <c r="BOJ36" s="99"/>
      <c r="BOK36" s="99"/>
      <c r="BOL36" s="99"/>
      <c r="BOM36" s="99"/>
      <c r="BON36" s="99"/>
      <c r="BOO36" s="99"/>
      <c r="BOP36" s="99"/>
      <c r="BOQ36" s="99"/>
      <c r="BOR36" s="99"/>
      <c r="BOS36" s="99"/>
      <c r="BOT36" s="99"/>
      <c r="BOU36" s="99"/>
      <c r="BOV36" s="99"/>
      <c r="BOW36" s="99"/>
      <c r="BOX36" s="99"/>
      <c r="BOY36" s="99"/>
      <c r="BOZ36" s="99"/>
      <c r="BPA36" s="99"/>
      <c r="BPB36" s="99"/>
      <c r="BPC36" s="99"/>
      <c r="BPD36" s="99"/>
      <c r="BPE36" s="99"/>
      <c r="BPF36" s="99"/>
      <c r="BPG36" s="99"/>
      <c r="BPH36" s="99"/>
      <c r="BPI36" s="99"/>
      <c r="BPJ36" s="99"/>
      <c r="BPK36" s="99"/>
      <c r="BPL36" s="99"/>
      <c r="BPM36" s="99"/>
      <c r="BPN36" s="99"/>
      <c r="BPO36" s="99"/>
      <c r="BPP36" s="99"/>
      <c r="BPQ36" s="99"/>
      <c r="BPR36" s="99"/>
      <c r="BPS36" s="99"/>
      <c r="BPT36" s="99"/>
      <c r="BPU36" s="99"/>
      <c r="BPV36" s="99"/>
      <c r="BPW36" s="99"/>
      <c r="BPX36" s="99"/>
      <c r="BPY36" s="99"/>
      <c r="BPZ36" s="99"/>
      <c r="BQA36" s="99"/>
      <c r="BQB36" s="99"/>
      <c r="BQC36" s="99"/>
      <c r="BQD36" s="99"/>
      <c r="BQE36" s="99"/>
      <c r="BQF36" s="99"/>
      <c r="BQG36" s="99"/>
      <c r="BQH36" s="99"/>
      <c r="BQI36" s="99"/>
      <c r="BQJ36" s="99"/>
      <c r="BQK36" s="99"/>
      <c r="BQL36" s="99"/>
      <c r="BQM36" s="99"/>
      <c r="BQN36" s="99"/>
      <c r="BQO36" s="99"/>
      <c r="BQP36" s="99"/>
      <c r="BQQ36" s="99"/>
      <c r="BQR36" s="99"/>
      <c r="BQS36" s="99"/>
      <c r="BQT36" s="99"/>
      <c r="BQU36" s="99"/>
      <c r="BQV36" s="99"/>
      <c r="BQW36" s="99"/>
      <c r="BQX36" s="99"/>
      <c r="BQY36" s="99"/>
      <c r="BQZ36" s="99"/>
      <c r="BRA36" s="99"/>
      <c r="BRB36" s="99"/>
      <c r="BRC36" s="99"/>
      <c r="BRD36" s="99"/>
      <c r="BRE36" s="99"/>
      <c r="BRF36" s="99"/>
      <c r="BRG36" s="99"/>
      <c r="BRH36" s="99"/>
      <c r="BRI36" s="99"/>
      <c r="BRJ36" s="99"/>
      <c r="BRK36" s="99"/>
      <c r="BRL36" s="99"/>
      <c r="BRM36" s="99"/>
      <c r="BRN36" s="99"/>
      <c r="BRO36" s="99"/>
      <c r="BRP36" s="99"/>
      <c r="BRQ36" s="99"/>
      <c r="BRR36" s="99"/>
      <c r="BRS36" s="99"/>
      <c r="BRT36" s="99"/>
      <c r="BRU36" s="99"/>
      <c r="BRV36" s="99"/>
      <c r="BRW36" s="99"/>
      <c r="BRX36" s="99"/>
      <c r="BRY36" s="99"/>
      <c r="BRZ36" s="99"/>
      <c r="BSA36" s="99"/>
      <c r="BSB36" s="99"/>
      <c r="BSC36" s="99"/>
      <c r="BSD36" s="99"/>
      <c r="BSE36" s="99"/>
      <c r="BSF36" s="99"/>
      <c r="BSG36" s="99"/>
      <c r="BSH36" s="99"/>
      <c r="BSI36" s="99"/>
      <c r="BSJ36" s="99"/>
      <c r="BSK36" s="99"/>
      <c r="BSL36" s="99"/>
      <c r="BSM36" s="99"/>
      <c r="BSN36" s="99"/>
      <c r="BSO36" s="99"/>
      <c r="BSP36" s="99"/>
      <c r="BSQ36" s="99"/>
      <c r="BSR36" s="99"/>
      <c r="BSS36" s="99"/>
      <c r="BST36" s="99"/>
      <c r="BSU36" s="99"/>
      <c r="BSV36" s="99"/>
      <c r="BSW36" s="99"/>
      <c r="BSX36" s="99"/>
      <c r="BSY36" s="99"/>
      <c r="BSZ36" s="99"/>
      <c r="BTA36" s="99"/>
      <c r="BTB36" s="99"/>
      <c r="BTC36" s="99"/>
      <c r="BTD36" s="99"/>
      <c r="BTE36" s="99"/>
      <c r="BTF36" s="99"/>
      <c r="BTG36" s="99"/>
      <c r="BTH36" s="99"/>
      <c r="BTI36" s="99"/>
      <c r="BTJ36" s="99"/>
      <c r="BTK36" s="99"/>
      <c r="BTL36" s="99"/>
      <c r="BTM36" s="99"/>
      <c r="BTN36" s="99"/>
      <c r="BTO36" s="99"/>
      <c r="BTP36" s="99"/>
      <c r="BTQ36" s="99"/>
      <c r="BTR36" s="99"/>
      <c r="BTS36" s="99"/>
      <c r="BTT36" s="99"/>
      <c r="BTU36" s="99"/>
      <c r="BTV36" s="99"/>
      <c r="BTW36" s="99"/>
      <c r="BTX36" s="99"/>
      <c r="BTY36" s="99"/>
      <c r="BTZ36" s="99"/>
      <c r="BUA36" s="99"/>
      <c r="BUB36" s="99"/>
      <c r="BUC36" s="99"/>
      <c r="BUD36" s="99"/>
      <c r="BUE36" s="99"/>
      <c r="BUF36" s="99"/>
      <c r="BUG36" s="99"/>
      <c r="BUH36" s="99"/>
      <c r="BUI36" s="99"/>
      <c r="BUJ36" s="99"/>
      <c r="BUK36" s="99"/>
      <c r="BUL36" s="99"/>
      <c r="BUM36" s="99"/>
      <c r="BUN36" s="99"/>
      <c r="BUO36" s="99"/>
      <c r="BUP36" s="99"/>
      <c r="BUQ36" s="99"/>
      <c r="BUR36" s="99"/>
      <c r="BUS36" s="99"/>
      <c r="BUT36" s="99"/>
      <c r="BUU36" s="99"/>
      <c r="BUV36" s="99"/>
      <c r="BUW36" s="99"/>
      <c r="BUX36" s="99"/>
      <c r="BUY36" s="99"/>
      <c r="BUZ36" s="99"/>
      <c r="BVA36" s="99"/>
      <c r="BVB36" s="99"/>
      <c r="BVC36" s="99"/>
      <c r="BVD36" s="99"/>
      <c r="BVE36" s="99"/>
      <c r="BVF36" s="99"/>
      <c r="BVG36" s="99"/>
      <c r="BVH36" s="99"/>
      <c r="BVI36" s="99"/>
      <c r="BVJ36" s="99"/>
      <c r="BVK36" s="99"/>
      <c r="BVL36" s="99"/>
      <c r="BVM36" s="99"/>
      <c r="BVN36" s="99"/>
      <c r="BVO36" s="99"/>
      <c r="BVP36" s="99"/>
      <c r="BVQ36" s="99"/>
      <c r="BVR36" s="99"/>
      <c r="BVS36" s="99"/>
      <c r="BVT36" s="99"/>
      <c r="BVU36" s="99"/>
      <c r="BVV36" s="99"/>
      <c r="BVW36" s="99"/>
      <c r="BVX36" s="99"/>
      <c r="BVY36" s="99"/>
      <c r="BVZ36" s="99"/>
      <c r="BWA36" s="99"/>
      <c r="BWB36" s="99"/>
      <c r="BWC36" s="99"/>
      <c r="BWD36" s="99"/>
      <c r="BWE36" s="99"/>
      <c r="BWF36" s="99"/>
      <c r="BWG36" s="99"/>
      <c r="BWH36" s="99"/>
      <c r="BWI36" s="99"/>
      <c r="BWJ36" s="99"/>
      <c r="BWK36" s="99"/>
      <c r="BWL36" s="99"/>
      <c r="BWM36" s="99"/>
      <c r="BWN36" s="99"/>
      <c r="BWO36" s="99"/>
      <c r="BWP36" s="99"/>
      <c r="BWQ36" s="99"/>
      <c r="BWR36" s="99"/>
      <c r="BWS36" s="99"/>
      <c r="BWT36" s="99"/>
      <c r="BWU36" s="99"/>
      <c r="BWV36" s="99"/>
      <c r="BWW36" s="99"/>
      <c r="BWX36" s="99"/>
      <c r="BWY36" s="99"/>
      <c r="BWZ36" s="99"/>
      <c r="BXA36" s="99"/>
      <c r="BXB36" s="99"/>
      <c r="BXC36" s="99"/>
      <c r="BXD36" s="99"/>
      <c r="BXE36" s="99"/>
      <c r="BXF36" s="99"/>
      <c r="BXG36" s="99"/>
      <c r="BXH36" s="99"/>
      <c r="BXI36" s="99"/>
      <c r="BXJ36" s="99"/>
      <c r="BXK36" s="99"/>
      <c r="BXL36" s="99"/>
      <c r="BXM36" s="99"/>
      <c r="BXN36" s="99"/>
      <c r="BXO36" s="99"/>
      <c r="BXP36" s="99"/>
      <c r="BXQ36" s="99"/>
      <c r="BXR36" s="99"/>
      <c r="BXS36" s="99"/>
      <c r="BXT36" s="99"/>
      <c r="BXU36" s="99"/>
      <c r="BXV36" s="99"/>
      <c r="BXW36" s="99"/>
      <c r="BXX36" s="99"/>
      <c r="BXY36" s="99"/>
      <c r="BXZ36" s="99"/>
      <c r="BYA36" s="99"/>
      <c r="BYB36" s="99"/>
      <c r="BYC36" s="99"/>
      <c r="BYD36" s="99"/>
      <c r="BYE36" s="99"/>
      <c r="BYF36" s="99"/>
      <c r="BYG36" s="99"/>
      <c r="BYH36" s="99"/>
      <c r="BYI36" s="99"/>
      <c r="BYJ36" s="99"/>
      <c r="BYK36" s="99"/>
      <c r="BYL36" s="99"/>
      <c r="BYM36" s="99"/>
      <c r="BYN36" s="99"/>
      <c r="BYO36" s="99"/>
      <c r="BYP36" s="99"/>
      <c r="BYQ36" s="99"/>
      <c r="BYR36" s="99"/>
      <c r="BYS36" s="99"/>
      <c r="BYT36" s="99"/>
      <c r="BYU36" s="99"/>
      <c r="BYV36" s="99"/>
      <c r="BYW36" s="99"/>
      <c r="BYX36" s="99"/>
      <c r="BYY36" s="99"/>
      <c r="BYZ36" s="99"/>
      <c r="BZA36" s="99"/>
      <c r="BZB36" s="99"/>
      <c r="BZC36" s="99"/>
      <c r="BZD36" s="99"/>
      <c r="BZE36" s="99"/>
      <c r="BZF36" s="99"/>
      <c r="BZG36" s="99"/>
      <c r="BZH36" s="99"/>
      <c r="BZI36" s="99"/>
      <c r="BZJ36" s="99"/>
      <c r="BZK36" s="99"/>
      <c r="BZL36" s="99"/>
      <c r="BZM36" s="99"/>
      <c r="BZN36" s="99"/>
      <c r="BZO36" s="99"/>
      <c r="BZP36" s="99"/>
      <c r="BZQ36" s="99"/>
      <c r="BZR36" s="99"/>
      <c r="BZS36" s="99"/>
      <c r="BZT36" s="99"/>
      <c r="BZU36" s="99"/>
      <c r="BZV36" s="99"/>
      <c r="BZW36" s="99"/>
      <c r="BZX36" s="99"/>
      <c r="BZY36" s="99"/>
      <c r="BZZ36" s="99"/>
      <c r="CAA36" s="99"/>
      <c r="CAB36" s="99"/>
      <c r="CAC36" s="99"/>
      <c r="CAD36" s="99"/>
      <c r="CAE36" s="99"/>
      <c r="CAF36" s="99"/>
      <c r="CAG36" s="99"/>
      <c r="CAH36" s="99"/>
      <c r="CAI36" s="99"/>
      <c r="CAJ36" s="99"/>
      <c r="CAK36" s="99"/>
      <c r="CAL36" s="99"/>
      <c r="CAM36" s="99"/>
      <c r="CAN36" s="99"/>
      <c r="CAO36" s="99"/>
      <c r="CAP36" s="99"/>
      <c r="CAQ36" s="99"/>
      <c r="CAR36" s="99"/>
      <c r="CAS36" s="99"/>
      <c r="CAT36" s="99"/>
      <c r="CAU36" s="99"/>
      <c r="CAV36" s="99"/>
      <c r="CAW36" s="99"/>
      <c r="CAX36" s="99"/>
      <c r="CAY36" s="99"/>
      <c r="CAZ36" s="99"/>
      <c r="CBA36" s="99"/>
      <c r="CBB36" s="99"/>
      <c r="CBC36" s="99"/>
      <c r="CBD36" s="99"/>
      <c r="CBE36" s="99"/>
      <c r="CBF36" s="99"/>
      <c r="CBG36" s="99"/>
      <c r="CBH36" s="99"/>
      <c r="CBI36" s="99"/>
      <c r="CBJ36" s="99"/>
      <c r="CBK36" s="99"/>
      <c r="CBL36" s="99"/>
      <c r="CBM36" s="99"/>
      <c r="CBN36" s="99"/>
      <c r="CBO36" s="99"/>
      <c r="CBP36" s="99"/>
      <c r="CBQ36" s="99"/>
      <c r="CBR36" s="99"/>
      <c r="CBS36" s="99"/>
      <c r="CBT36" s="99"/>
      <c r="CBU36" s="99"/>
      <c r="CBV36" s="99"/>
      <c r="CBW36" s="99"/>
      <c r="CBX36" s="99"/>
      <c r="CBY36" s="99"/>
      <c r="CBZ36" s="99"/>
      <c r="CCA36" s="99"/>
      <c r="CCB36" s="99"/>
      <c r="CCC36" s="99"/>
      <c r="CCD36" s="99"/>
      <c r="CCE36" s="99"/>
      <c r="CCF36" s="99"/>
      <c r="CCG36" s="99"/>
      <c r="CCH36" s="99"/>
      <c r="CCI36" s="99"/>
      <c r="CCJ36" s="99"/>
      <c r="CCK36" s="99"/>
      <c r="CCL36" s="99"/>
      <c r="CCM36" s="99"/>
      <c r="CCN36" s="99"/>
      <c r="CCO36" s="99"/>
      <c r="CCP36" s="99"/>
      <c r="CCQ36" s="99"/>
      <c r="CCR36" s="99"/>
      <c r="CCS36" s="99"/>
      <c r="CCT36" s="99"/>
      <c r="CCU36" s="99"/>
      <c r="CCV36" s="99"/>
      <c r="CCW36" s="99"/>
      <c r="CCX36" s="99"/>
      <c r="CCY36" s="99"/>
      <c r="CCZ36" s="99"/>
      <c r="CDA36" s="99"/>
      <c r="CDB36" s="99"/>
      <c r="CDC36" s="99"/>
      <c r="CDD36" s="99"/>
      <c r="CDE36" s="99"/>
      <c r="CDF36" s="99"/>
      <c r="CDG36" s="99"/>
      <c r="CDH36" s="99"/>
      <c r="CDI36" s="99"/>
      <c r="CDJ36" s="99"/>
      <c r="CDK36" s="99"/>
      <c r="CDL36" s="99"/>
      <c r="CDM36" s="99"/>
      <c r="CDN36" s="99"/>
      <c r="CDO36" s="99"/>
      <c r="CDP36" s="99"/>
      <c r="CDQ36" s="99"/>
      <c r="CDR36" s="99"/>
      <c r="CDS36" s="99"/>
      <c r="CDT36" s="99"/>
      <c r="CDU36" s="99"/>
      <c r="CDV36" s="99"/>
      <c r="CDW36" s="99"/>
      <c r="CDX36" s="99"/>
      <c r="CDY36" s="99"/>
      <c r="CDZ36" s="99"/>
      <c r="CEA36" s="99"/>
      <c r="CEB36" s="99"/>
      <c r="CEC36" s="99"/>
      <c r="CED36" s="99"/>
      <c r="CEE36" s="99"/>
      <c r="CEF36" s="99"/>
      <c r="CEG36" s="99"/>
      <c r="CEH36" s="99"/>
      <c r="CEI36" s="99"/>
      <c r="CEJ36" s="99"/>
      <c r="CEK36" s="99"/>
      <c r="CEL36" s="99"/>
      <c r="CEM36" s="99"/>
      <c r="CEN36" s="99"/>
      <c r="CEO36" s="99"/>
      <c r="CEP36" s="99"/>
      <c r="CEQ36" s="99"/>
      <c r="CER36" s="99"/>
      <c r="CES36" s="99"/>
      <c r="CET36" s="99"/>
      <c r="CEU36" s="99"/>
      <c r="CEV36" s="99"/>
      <c r="CEW36" s="99"/>
      <c r="CEX36" s="99"/>
      <c r="CEY36" s="99"/>
      <c r="CEZ36" s="99"/>
      <c r="CFA36" s="99"/>
      <c r="CFB36" s="99"/>
      <c r="CFC36" s="99"/>
      <c r="CFD36" s="99"/>
      <c r="CFE36" s="99"/>
      <c r="CFF36" s="99"/>
      <c r="CFG36" s="99"/>
      <c r="CFH36" s="99"/>
      <c r="CFI36" s="99"/>
      <c r="CFJ36" s="99"/>
      <c r="CFK36" s="99"/>
      <c r="CFL36" s="99"/>
      <c r="CFM36" s="99"/>
      <c r="CFN36" s="99"/>
      <c r="CFO36" s="99"/>
      <c r="CFP36" s="99"/>
      <c r="CFQ36" s="99"/>
      <c r="CFR36" s="99"/>
      <c r="CFS36" s="99"/>
      <c r="CFT36" s="99"/>
      <c r="CFU36" s="99"/>
      <c r="CFV36" s="99"/>
      <c r="CFW36" s="99"/>
      <c r="CFX36" s="99"/>
      <c r="CFY36" s="99"/>
      <c r="CFZ36" s="99"/>
      <c r="CGA36" s="99"/>
      <c r="CGB36" s="99"/>
      <c r="CGC36" s="99"/>
      <c r="CGD36" s="99"/>
      <c r="CGE36" s="99"/>
      <c r="CGF36" s="99"/>
      <c r="CGG36" s="99"/>
      <c r="CGH36" s="99"/>
      <c r="CGI36" s="99"/>
      <c r="CGJ36" s="99"/>
      <c r="CGK36" s="99"/>
      <c r="CGL36" s="99"/>
      <c r="CGM36" s="99"/>
      <c r="CGN36" s="99"/>
      <c r="CGO36" s="99"/>
      <c r="CGP36" s="99"/>
      <c r="CGQ36" s="99"/>
      <c r="CGR36" s="99"/>
      <c r="CGS36" s="99"/>
      <c r="CGT36" s="99"/>
      <c r="CGU36" s="99"/>
      <c r="CGV36" s="99"/>
      <c r="CGW36" s="99"/>
      <c r="CGX36" s="99"/>
      <c r="CGY36" s="99"/>
      <c r="CGZ36" s="99"/>
      <c r="CHA36" s="99"/>
      <c r="CHB36" s="99"/>
      <c r="CHC36" s="99"/>
      <c r="CHD36" s="99"/>
      <c r="CHE36" s="99"/>
      <c r="CHF36" s="99"/>
      <c r="CHG36" s="99"/>
      <c r="CHH36" s="99"/>
      <c r="CHI36" s="99"/>
      <c r="CHJ36" s="99"/>
      <c r="CHK36" s="99"/>
      <c r="CHL36" s="99"/>
      <c r="CHM36" s="99"/>
      <c r="CHN36" s="99"/>
      <c r="CHO36" s="99"/>
      <c r="CHP36" s="99"/>
      <c r="CHQ36" s="99"/>
      <c r="CHR36" s="99"/>
      <c r="CHS36" s="99"/>
      <c r="CHT36" s="99"/>
      <c r="CHU36" s="99"/>
      <c r="CHV36" s="99"/>
      <c r="CHW36" s="99"/>
      <c r="CHX36" s="99"/>
      <c r="CHY36" s="99"/>
      <c r="CHZ36" s="99"/>
      <c r="CIA36" s="99"/>
      <c r="CIB36" s="99"/>
      <c r="CIC36" s="99"/>
      <c r="CID36" s="99"/>
      <c r="CIE36" s="99"/>
      <c r="CIF36" s="99"/>
      <c r="CIG36" s="99"/>
      <c r="CIH36" s="99"/>
      <c r="CII36" s="99"/>
      <c r="CIJ36" s="99"/>
      <c r="CIK36" s="99"/>
      <c r="CIL36" s="99"/>
      <c r="CIM36" s="99"/>
      <c r="CIN36" s="99"/>
      <c r="CIO36" s="99"/>
      <c r="CIP36" s="99"/>
      <c r="CIQ36" s="99"/>
      <c r="CIR36" s="99"/>
      <c r="CIS36" s="99"/>
      <c r="CIT36" s="99"/>
      <c r="CIU36" s="99"/>
      <c r="CIV36" s="99"/>
      <c r="CIW36" s="99"/>
      <c r="CIX36" s="99"/>
      <c r="CIY36" s="99"/>
      <c r="CIZ36" s="99"/>
      <c r="CJA36" s="99"/>
      <c r="CJB36" s="99"/>
      <c r="CJC36" s="99"/>
      <c r="CJD36" s="99"/>
      <c r="CJE36" s="99"/>
      <c r="CJF36" s="99"/>
      <c r="CJG36" s="99"/>
      <c r="CJH36" s="99"/>
      <c r="CJI36" s="99"/>
      <c r="CJJ36" s="99"/>
      <c r="CJK36" s="99"/>
      <c r="CJL36" s="99"/>
      <c r="CJM36" s="99"/>
      <c r="CJN36" s="99"/>
      <c r="CJO36" s="99"/>
      <c r="CJP36" s="99"/>
      <c r="CJQ36" s="99"/>
      <c r="CJR36" s="99"/>
      <c r="CJS36" s="99"/>
      <c r="CJT36" s="99"/>
      <c r="CJU36" s="99"/>
      <c r="CJV36" s="99"/>
      <c r="CJW36" s="99"/>
      <c r="CJX36" s="99"/>
      <c r="CJY36" s="99"/>
      <c r="CJZ36" s="99"/>
      <c r="CKA36" s="99"/>
      <c r="CKB36" s="99"/>
      <c r="CKC36" s="99"/>
      <c r="CKD36" s="99"/>
      <c r="CKE36" s="99"/>
      <c r="CKF36" s="99"/>
      <c r="CKG36" s="99"/>
      <c r="CKH36" s="99"/>
      <c r="CKI36" s="99"/>
      <c r="CKJ36" s="99"/>
      <c r="CKK36" s="99"/>
      <c r="CKL36" s="99"/>
      <c r="CKM36" s="99"/>
      <c r="CKN36" s="99"/>
      <c r="CKO36" s="99"/>
      <c r="CKP36" s="99"/>
      <c r="CKQ36" s="99"/>
      <c r="CKR36" s="99"/>
      <c r="CKS36" s="99"/>
      <c r="CKT36" s="99"/>
      <c r="CKU36" s="99"/>
      <c r="CKV36" s="99"/>
      <c r="CKW36" s="99"/>
      <c r="CKX36" s="99"/>
      <c r="CKY36" s="99"/>
      <c r="CKZ36" s="99"/>
      <c r="CLA36" s="99"/>
      <c r="CLB36" s="99"/>
      <c r="CLC36" s="99"/>
      <c r="CLD36" s="99"/>
      <c r="CLE36" s="99"/>
      <c r="CLF36" s="99"/>
      <c r="CLG36" s="99"/>
      <c r="CLH36" s="99"/>
      <c r="CLI36" s="99"/>
      <c r="CLJ36" s="99"/>
      <c r="CLK36" s="99"/>
      <c r="CLL36" s="99"/>
      <c r="CLM36" s="99"/>
      <c r="CLN36" s="99"/>
      <c r="CLO36" s="99"/>
      <c r="CLP36" s="99"/>
      <c r="CLQ36" s="99"/>
      <c r="CLR36" s="99"/>
      <c r="CLS36" s="99"/>
      <c r="CLT36" s="99"/>
      <c r="CLU36" s="99"/>
      <c r="CLV36" s="99"/>
      <c r="CLW36" s="99"/>
      <c r="CLX36" s="99"/>
      <c r="CLY36" s="99"/>
      <c r="CLZ36" s="99"/>
      <c r="CMA36" s="99"/>
      <c r="CMB36" s="99"/>
      <c r="CMC36" s="99"/>
      <c r="CMD36" s="99"/>
      <c r="CME36" s="99"/>
      <c r="CMF36" s="99"/>
      <c r="CMG36" s="99"/>
      <c r="CMH36" s="99"/>
      <c r="CMI36" s="99"/>
      <c r="CMJ36" s="99"/>
      <c r="CMK36" s="99"/>
      <c r="CML36" s="99"/>
      <c r="CMM36" s="99"/>
      <c r="CMN36" s="99"/>
      <c r="CMO36" s="99"/>
      <c r="CMP36" s="99"/>
      <c r="CMQ36" s="99"/>
      <c r="CMR36" s="99"/>
      <c r="CMS36" s="99"/>
      <c r="CMT36" s="99"/>
      <c r="CMU36" s="99"/>
      <c r="CMV36" s="99"/>
      <c r="CMW36" s="99"/>
      <c r="CMX36" s="99"/>
      <c r="CMY36" s="99"/>
      <c r="CMZ36" s="99"/>
      <c r="CNA36" s="99"/>
      <c r="CNB36" s="99"/>
      <c r="CNC36" s="99"/>
      <c r="CND36" s="99"/>
      <c r="CNE36" s="99"/>
      <c r="CNF36" s="99"/>
      <c r="CNG36" s="99"/>
      <c r="CNH36" s="99"/>
      <c r="CNI36" s="99"/>
      <c r="CNJ36" s="99"/>
      <c r="CNK36" s="99"/>
      <c r="CNL36" s="99"/>
      <c r="CNM36" s="99"/>
      <c r="CNN36" s="99"/>
      <c r="CNO36" s="99"/>
      <c r="CNP36" s="99"/>
      <c r="CNQ36" s="99"/>
      <c r="CNR36" s="99"/>
      <c r="CNS36" s="99"/>
      <c r="CNT36" s="99"/>
      <c r="CNU36" s="99"/>
      <c r="CNV36" s="99"/>
      <c r="CNW36" s="99"/>
      <c r="CNX36" s="99"/>
      <c r="CNY36" s="99"/>
      <c r="CNZ36" s="99"/>
      <c r="COA36" s="99"/>
      <c r="COB36" s="99"/>
      <c r="COC36" s="99"/>
      <c r="COD36" s="99"/>
      <c r="COE36" s="99"/>
      <c r="COF36" s="99"/>
      <c r="COG36" s="99"/>
      <c r="COH36" s="99"/>
      <c r="COI36" s="99"/>
      <c r="COJ36" s="99"/>
      <c r="COK36" s="99"/>
      <c r="COL36" s="99"/>
      <c r="COM36" s="99"/>
      <c r="CON36" s="99"/>
      <c r="COO36" s="99"/>
      <c r="COP36" s="99"/>
      <c r="COQ36" s="99"/>
      <c r="COR36" s="99"/>
      <c r="COS36" s="99"/>
      <c r="COT36" s="99"/>
      <c r="COU36" s="99"/>
      <c r="COV36" s="99"/>
      <c r="COW36" s="99"/>
      <c r="COX36" s="99"/>
      <c r="COY36" s="99"/>
      <c r="COZ36" s="99"/>
      <c r="CPA36" s="99"/>
      <c r="CPB36" s="99"/>
      <c r="CPC36" s="99"/>
      <c r="CPD36" s="99"/>
      <c r="CPE36" s="99"/>
      <c r="CPF36" s="99"/>
      <c r="CPG36" s="99"/>
      <c r="CPH36" s="99"/>
      <c r="CPI36" s="99"/>
      <c r="CPJ36" s="99"/>
      <c r="CPK36" s="99"/>
      <c r="CPL36" s="99"/>
      <c r="CPM36" s="99"/>
      <c r="CPN36" s="99"/>
      <c r="CPO36" s="99"/>
      <c r="CPP36" s="99"/>
      <c r="CPQ36" s="99"/>
      <c r="CPR36" s="99"/>
      <c r="CPS36" s="99"/>
      <c r="CPT36" s="99"/>
      <c r="CPU36" s="99"/>
      <c r="CPV36" s="99"/>
      <c r="CPW36" s="99"/>
      <c r="CPX36" s="99"/>
      <c r="CPY36" s="99"/>
      <c r="CPZ36" s="99"/>
      <c r="CQA36" s="99"/>
      <c r="CQB36" s="99"/>
      <c r="CQC36" s="99"/>
      <c r="CQD36" s="99"/>
      <c r="CQE36" s="99"/>
      <c r="CQF36" s="99"/>
      <c r="CQG36" s="99"/>
      <c r="CQH36" s="99"/>
      <c r="CQI36" s="99"/>
      <c r="CQJ36" s="99"/>
      <c r="CQK36" s="99"/>
      <c r="CQL36" s="99"/>
      <c r="CQM36" s="99"/>
      <c r="CQN36" s="99"/>
      <c r="CQO36" s="99"/>
      <c r="CQP36" s="99"/>
      <c r="CQQ36" s="99"/>
      <c r="CQR36" s="99"/>
      <c r="CQS36" s="99"/>
      <c r="CQT36" s="99"/>
      <c r="CQU36" s="99"/>
      <c r="CQV36" s="99"/>
      <c r="CQW36" s="99"/>
      <c r="CQX36" s="99"/>
      <c r="CQY36" s="99"/>
      <c r="CQZ36" s="99"/>
      <c r="CRA36" s="99"/>
      <c r="CRB36" s="99"/>
      <c r="CRC36" s="99"/>
      <c r="CRD36" s="99"/>
      <c r="CRE36" s="99"/>
      <c r="CRF36" s="99"/>
      <c r="CRG36" s="99"/>
      <c r="CRH36" s="99"/>
      <c r="CRI36" s="99"/>
      <c r="CRJ36" s="99"/>
      <c r="CRK36" s="99"/>
      <c r="CRL36" s="99"/>
      <c r="CRM36" s="99"/>
      <c r="CRN36" s="99"/>
      <c r="CRO36" s="99"/>
      <c r="CRP36" s="99"/>
      <c r="CRQ36" s="99"/>
      <c r="CRR36" s="99"/>
      <c r="CRS36" s="99"/>
      <c r="CRT36" s="99"/>
      <c r="CRU36" s="99"/>
      <c r="CRV36" s="99"/>
      <c r="CRW36" s="99"/>
      <c r="CRX36" s="99"/>
      <c r="CRY36" s="99"/>
      <c r="CRZ36" s="99"/>
      <c r="CSA36" s="99"/>
      <c r="CSB36" s="99"/>
      <c r="CSC36" s="99"/>
      <c r="CSD36" s="99"/>
      <c r="CSE36" s="99"/>
      <c r="CSF36" s="99"/>
      <c r="CSG36" s="99"/>
      <c r="CSH36" s="99"/>
      <c r="CSI36" s="99"/>
      <c r="CSJ36" s="99"/>
      <c r="CSK36" s="99"/>
      <c r="CSL36" s="99"/>
      <c r="CSM36" s="99"/>
      <c r="CSN36" s="99"/>
      <c r="CSO36" s="99"/>
      <c r="CSP36" s="99"/>
      <c r="CSQ36" s="99"/>
      <c r="CSR36" s="99"/>
      <c r="CSS36" s="99"/>
      <c r="CST36" s="99"/>
      <c r="CSU36" s="99"/>
      <c r="CSV36" s="99"/>
      <c r="CSW36" s="99"/>
      <c r="CSX36" s="99"/>
      <c r="CSY36" s="99"/>
      <c r="CSZ36" s="99"/>
      <c r="CTA36" s="99"/>
      <c r="CTB36" s="99"/>
      <c r="CTC36" s="99"/>
      <c r="CTD36" s="99"/>
      <c r="CTE36" s="99"/>
      <c r="CTF36" s="99"/>
      <c r="CTG36" s="99"/>
      <c r="CTH36" s="99"/>
      <c r="CTI36" s="99"/>
      <c r="CTJ36" s="99"/>
      <c r="CTK36" s="99"/>
      <c r="CTL36" s="99"/>
      <c r="CTM36" s="99"/>
      <c r="CTN36" s="99"/>
      <c r="CTO36" s="99"/>
      <c r="CTP36" s="99"/>
      <c r="CTQ36" s="99"/>
      <c r="CTR36" s="99"/>
      <c r="CTS36" s="99"/>
      <c r="CTT36" s="99"/>
      <c r="CTU36" s="99"/>
      <c r="CTV36" s="99"/>
      <c r="CTW36" s="99"/>
      <c r="CTX36" s="99"/>
      <c r="CTY36" s="99"/>
      <c r="CTZ36" s="99"/>
      <c r="CUA36" s="99"/>
      <c r="CUB36" s="99"/>
      <c r="CUC36" s="99"/>
      <c r="CUD36" s="99"/>
      <c r="CUE36" s="99"/>
      <c r="CUF36" s="99"/>
      <c r="CUG36" s="99"/>
      <c r="CUH36" s="99"/>
      <c r="CUI36" s="99"/>
      <c r="CUJ36" s="99"/>
      <c r="CUK36" s="99"/>
      <c r="CUL36" s="99"/>
      <c r="CUM36" s="99"/>
      <c r="CUN36" s="99"/>
      <c r="CUO36" s="99"/>
      <c r="CUP36" s="99"/>
      <c r="CUQ36" s="99"/>
      <c r="CUR36" s="99"/>
      <c r="CUS36" s="99"/>
      <c r="CUT36" s="99"/>
      <c r="CUU36" s="99"/>
      <c r="CUV36" s="99"/>
      <c r="CUW36" s="99"/>
      <c r="CUX36" s="99"/>
      <c r="CUY36" s="99"/>
      <c r="CUZ36" s="99"/>
      <c r="CVA36" s="99"/>
      <c r="CVB36" s="99"/>
      <c r="CVC36" s="99"/>
      <c r="CVD36" s="99"/>
      <c r="CVE36" s="99"/>
      <c r="CVF36" s="99"/>
      <c r="CVG36" s="99"/>
      <c r="CVH36" s="99"/>
      <c r="CVI36" s="99"/>
      <c r="CVJ36" s="99"/>
      <c r="CVK36" s="99"/>
      <c r="CVL36" s="99"/>
      <c r="CVM36" s="99"/>
      <c r="CVN36" s="99"/>
      <c r="CVO36" s="99"/>
      <c r="CVP36" s="99"/>
      <c r="CVQ36" s="99"/>
      <c r="CVR36" s="99"/>
      <c r="CVS36" s="99"/>
      <c r="CVT36" s="99"/>
      <c r="CVU36" s="99"/>
      <c r="CVV36" s="99"/>
      <c r="CVW36" s="99"/>
      <c r="CVX36" s="99"/>
      <c r="CVY36" s="99"/>
      <c r="CVZ36" s="99"/>
      <c r="CWA36" s="99"/>
      <c r="CWB36" s="99"/>
      <c r="CWC36" s="99"/>
      <c r="CWD36" s="99"/>
      <c r="CWE36" s="99"/>
      <c r="CWF36" s="99"/>
      <c r="CWG36" s="99"/>
      <c r="CWH36" s="99"/>
      <c r="CWI36" s="99"/>
      <c r="CWJ36" s="99"/>
      <c r="CWK36" s="99"/>
      <c r="CWL36" s="99"/>
      <c r="CWM36" s="99"/>
      <c r="CWN36" s="99"/>
      <c r="CWO36" s="99"/>
      <c r="CWP36" s="99"/>
      <c r="CWQ36" s="99"/>
      <c r="CWR36" s="99"/>
      <c r="CWS36" s="99"/>
      <c r="CWT36" s="99"/>
      <c r="CWU36" s="99"/>
      <c r="CWV36" s="99"/>
      <c r="CWW36" s="99"/>
      <c r="CWX36" s="99"/>
      <c r="CWY36" s="99"/>
      <c r="CWZ36" s="99"/>
      <c r="CXA36" s="99"/>
      <c r="CXB36" s="99"/>
      <c r="CXC36" s="99"/>
      <c r="CXD36" s="99"/>
      <c r="CXE36" s="99"/>
      <c r="CXF36" s="99"/>
      <c r="CXG36" s="99"/>
      <c r="CXH36" s="99"/>
      <c r="CXI36" s="99"/>
      <c r="CXJ36" s="99"/>
      <c r="CXK36" s="99"/>
      <c r="CXL36" s="99"/>
      <c r="CXM36" s="99"/>
      <c r="CXN36" s="99"/>
      <c r="CXO36" s="99"/>
      <c r="CXP36" s="99"/>
      <c r="CXQ36" s="99"/>
      <c r="CXR36" s="99"/>
      <c r="CXS36" s="99"/>
      <c r="CXT36" s="99"/>
      <c r="CXU36" s="99"/>
      <c r="CXV36" s="99"/>
      <c r="CXW36" s="99"/>
      <c r="CXX36" s="99"/>
      <c r="CXY36" s="99"/>
      <c r="CXZ36" s="99"/>
      <c r="CYA36" s="99"/>
      <c r="CYB36" s="99"/>
      <c r="CYC36" s="99"/>
      <c r="CYD36" s="99"/>
      <c r="CYE36" s="99"/>
      <c r="CYF36" s="99"/>
      <c r="CYG36" s="99"/>
      <c r="CYH36" s="99"/>
      <c r="CYI36" s="99"/>
      <c r="CYJ36" s="99"/>
      <c r="CYK36" s="99"/>
      <c r="CYL36" s="99"/>
      <c r="CYM36" s="99"/>
      <c r="CYN36" s="99"/>
      <c r="CYO36" s="99"/>
      <c r="CYP36" s="99"/>
      <c r="CYQ36" s="99"/>
      <c r="CYR36" s="99"/>
      <c r="CYS36" s="99"/>
      <c r="CYT36" s="99"/>
      <c r="CYU36" s="99"/>
      <c r="CYV36" s="99"/>
      <c r="CYW36" s="99"/>
      <c r="CYX36" s="99"/>
      <c r="CYY36" s="99"/>
      <c r="CYZ36" s="99"/>
      <c r="CZA36" s="99"/>
      <c r="CZB36" s="99"/>
      <c r="CZC36" s="99"/>
      <c r="CZD36" s="99"/>
      <c r="CZE36" s="99"/>
      <c r="CZF36" s="99"/>
      <c r="CZG36" s="99"/>
      <c r="CZH36" s="99"/>
      <c r="CZI36" s="99"/>
      <c r="CZJ36" s="99"/>
      <c r="CZK36" s="99"/>
      <c r="CZL36" s="99"/>
      <c r="CZM36" s="99"/>
      <c r="CZN36" s="99"/>
      <c r="CZO36" s="99"/>
      <c r="CZP36" s="99"/>
      <c r="CZQ36" s="99"/>
      <c r="CZR36" s="99"/>
      <c r="CZS36" s="99"/>
      <c r="CZT36" s="99"/>
      <c r="CZU36" s="99"/>
      <c r="CZV36" s="99"/>
      <c r="CZW36" s="99"/>
      <c r="CZX36" s="99"/>
      <c r="CZY36" s="99"/>
      <c r="CZZ36" s="99"/>
      <c r="DAA36" s="99"/>
      <c r="DAB36" s="99"/>
      <c r="DAC36" s="99"/>
      <c r="DAD36" s="99"/>
      <c r="DAE36" s="99"/>
      <c r="DAF36" s="99"/>
      <c r="DAG36" s="99"/>
      <c r="DAH36" s="99"/>
      <c r="DAI36" s="99"/>
      <c r="DAJ36" s="99"/>
      <c r="DAK36" s="99"/>
      <c r="DAL36" s="99"/>
      <c r="DAM36" s="99"/>
      <c r="DAN36" s="99"/>
      <c r="DAO36" s="99"/>
      <c r="DAP36" s="99"/>
      <c r="DAQ36" s="99"/>
      <c r="DAR36" s="99"/>
      <c r="DAS36" s="99"/>
      <c r="DAT36" s="99"/>
      <c r="DAU36" s="99"/>
      <c r="DAV36" s="99"/>
      <c r="DAW36" s="99"/>
      <c r="DAX36" s="99"/>
      <c r="DAY36" s="99"/>
      <c r="DAZ36" s="99"/>
      <c r="DBA36" s="99"/>
      <c r="DBB36" s="99"/>
      <c r="DBC36" s="99"/>
      <c r="DBD36" s="99"/>
      <c r="DBE36" s="99"/>
      <c r="DBF36" s="99"/>
      <c r="DBG36" s="99"/>
      <c r="DBH36" s="99"/>
      <c r="DBI36" s="99"/>
      <c r="DBJ36" s="99"/>
      <c r="DBK36" s="99"/>
      <c r="DBL36" s="99"/>
      <c r="DBM36" s="99"/>
      <c r="DBN36" s="99"/>
      <c r="DBO36" s="99"/>
      <c r="DBP36" s="99"/>
      <c r="DBQ36" s="99"/>
      <c r="DBR36" s="99"/>
      <c r="DBS36" s="99"/>
      <c r="DBT36" s="99"/>
      <c r="DBU36" s="99"/>
      <c r="DBV36" s="99"/>
      <c r="DBW36" s="99"/>
      <c r="DBX36" s="99"/>
      <c r="DBY36" s="99"/>
      <c r="DBZ36" s="99"/>
      <c r="DCA36" s="99"/>
      <c r="DCB36" s="99"/>
      <c r="DCC36" s="99"/>
      <c r="DCD36" s="99"/>
      <c r="DCE36" s="99"/>
      <c r="DCF36" s="99"/>
      <c r="DCG36" s="99"/>
      <c r="DCH36" s="99"/>
      <c r="DCI36" s="99"/>
      <c r="DCJ36" s="99"/>
      <c r="DCK36" s="99"/>
      <c r="DCL36" s="99"/>
      <c r="DCM36" s="99"/>
      <c r="DCN36" s="99"/>
      <c r="DCO36" s="99"/>
      <c r="DCP36" s="99"/>
      <c r="DCQ36" s="99"/>
      <c r="DCR36" s="99"/>
      <c r="DCS36" s="99"/>
      <c r="DCT36" s="99"/>
      <c r="DCU36" s="99"/>
      <c r="DCV36" s="99"/>
      <c r="DCW36" s="99"/>
      <c r="DCX36" s="99"/>
      <c r="DCY36" s="99"/>
      <c r="DCZ36" s="99"/>
      <c r="DDA36" s="99"/>
      <c r="DDB36" s="99"/>
      <c r="DDC36" s="99"/>
      <c r="DDD36" s="99"/>
      <c r="DDE36" s="99"/>
      <c r="DDF36" s="99"/>
      <c r="DDG36" s="99"/>
      <c r="DDH36" s="99"/>
      <c r="DDI36" s="99"/>
      <c r="DDJ36" s="99"/>
      <c r="DDK36" s="99"/>
      <c r="DDL36" s="99"/>
      <c r="DDM36" s="99"/>
      <c r="DDN36" s="99"/>
      <c r="DDO36" s="99"/>
      <c r="DDP36" s="99"/>
      <c r="DDQ36" s="99"/>
      <c r="DDR36" s="99"/>
      <c r="DDS36" s="99"/>
      <c r="DDT36" s="99"/>
      <c r="DDU36" s="99"/>
      <c r="DDV36" s="99"/>
      <c r="DDW36" s="99"/>
      <c r="DDX36" s="99"/>
      <c r="DDY36" s="99"/>
      <c r="DDZ36" s="99"/>
      <c r="DEA36" s="99"/>
      <c r="DEB36" s="99"/>
      <c r="DEC36" s="99"/>
      <c r="DED36" s="99"/>
      <c r="DEE36" s="99"/>
      <c r="DEF36" s="99"/>
      <c r="DEG36" s="99"/>
      <c r="DEH36" s="99"/>
      <c r="DEI36" s="99"/>
      <c r="DEJ36" s="99"/>
      <c r="DEK36" s="99"/>
      <c r="DEL36" s="99"/>
      <c r="DEM36" s="99"/>
      <c r="DEN36" s="99"/>
      <c r="DEO36" s="99"/>
      <c r="DEP36" s="99"/>
      <c r="DEQ36" s="99"/>
      <c r="DER36" s="99"/>
      <c r="DES36" s="99"/>
      <c r="DET36" s="99"/>
      <c r="DEU36" s="99"/>
      <c r="DEV36" s="99"/>
      <c r="DEW36" s="99"/>
      <c r="DEX36" s="99"/>
      <c r="DEY36" s="99"/>
      <c r="DEZ36" s="99"/>
      <c r="DFA36" s="99"/>
      <c r="DFB36" s="99"/>
      <c r="DFC36" s="99"/>
      <c r="DFD36" s="99"/>
      <c r="DFE36" s="99"/>
      <c r="DFF36" s="99"/>
      <c r="DFG36" s="99"/>
      <c r="DFH36" s="99"/>
      <c r="DFI36" s="99"/>
      <c r="DFJ36" s="99"/>
      <c r="DFK36" s="99"/>
      <c r="DFL36" s="99"/>
      <c r="DFM36" s="99"/>
      <c r="DFN36" s="99"/>
      <c r="DFO36" s="99"/>
      <c r="DFP36" s="99"/>
      <c r="DFQ36" s="99"/>
      <c r="DFR36" s="99"/>
      <c r="DFS36" s="99"/>
      <c r="DFT36" s="99"/>
      <c r="DFU36" s="99"/>
      <c r="DFV36" s="99"/>
      <c r="DFW36" s="99"/>
      <c r="DFX36" s="99"/>
      <c r="DFY36" s="99"/>
      <c r="DFZ36" s="99"/>
      <c r="DGA36" s="99"/>
      <c r="DGB36" s="99"/>
      <c r="DGC36" s="99"/>
      <c r="DGD36" s="99"/>
      <c r="DGE36" s="99"/>
      <c r="DGF36" s="99"/>
      <c r="DGG36" s="99"/>
      <c r="DGH36" s="99"/>
      <c r="DGI36" s="99"/>
      <c r="DGJ36" s="99"/>
      <c r="DGK36" s="99"/>
      <c r="DGL36" s="99"/>
      <c r="DGM36" s="99"/>
      <c r="DGN36" s="99"/>
      <c r="DGO36" s="99"/>
      <c r="DGP36" s="99"/>
      <c r="DGQ36" s="99"/>
      <c r="DGR36" s="99"/>
      <c r="DGS36" s="99"/>
      <c r="DGT36" s="99"/>
      <c r="DGU36" s="99"/>
      <c r="DGV36" s="99"/>
      <c r="DGW36" s="99"/>
      <c r="DGX36" s="99"/>
      <c r="DGY36" s="99"/>
      <c r="DGZ36" s="99"/>
      <c r="DHA36" s="99"/>
      <c r="DHB36" s="99"/>
      <c r="DHC36" s="99"/>
      <c r="DHD36" s="99"/>
      <c r="DHE36" s="99"/>
      <c r="DHF36" s="99"/>
      <c r="DHG36" s="99"/>
      <c r="DHH36" s="99"/>
      <c r="DHI36" s="99"/>
      <c r="DHJ36" s="99"/>
      <c r="DHK36" s="99"/>
      <c r="DHL36" s="99"/>
      <c r="DHM36" s="99"/>
      <c r="DHN36" s="99"/>
      <c r="DHO36" s="99"/>
      <c r="DHP36" s="99"/>
      <c r="DHQ36" s="99"/>
      <c r="DHR36" s="99"/>
      <c r="DHS36" s="99"/>
      <c r="DHT36" s="99"/>
      <c r="DHU36" s="99"/>
      <c r="DHV36" s="99"/>
      <c r="DHW36" s="99"/>
      <c r="DHX36" s="99"/>
      <c r="DHY36" s="99"/>
      <c r="DHZ36" s="99"/>
      <c r="DIA36" s="99"/>
      <c r="DIB36" s="99"/>
      <c r="DIC36" s="99"/>
      <c r="DID36" s="99"/>
      <c r="DIE36" s="99"/>
      <c r="DIF36" s="99"/>
      <c r="DIG36" s="99"/>
      <c r="DIH36" s="99"/>
      <c r="DII36" s="99"/>
      <c r="DIJ36" s="99"/>
      <c r="DIK36" s="99"/>
      <c r="DIL36" s="99"/>
      <c r="DIM36" s="99"/>
      <c r="DIN36" s="99"/>
      <c r="DIO36" s="99"/>
      <c r="DIP36" s="99"/>
      <c r="DIQ36" s="99"/>
      <c r="DIR36" s="99"/>
      <c r="DIS36" s="99"/>
      <c r="DIT36" s="99"/>
      <c r="DIU36" s="99"/>
      <c r="DIV36" s="99"/>
      <c r="DIW36" s="99"/>
      <c r="DIX36" s="99"/>
      <c r="DIY36" s="99"/>
      <c r="DIZ36" s="99"/>
      <c r="DJA36" s="99"/>
      <c r="DJB36" s="99"/>
      <c r="DJC36" s="99"/>
      <c r="DJD36" s="99"/>
      <c r="DJE36" s="99"/>
      <c r="DJF36" s="99"/>
      <c r="DJG36" s="99"/>
      <c r="DJH36" s="99"/>
      <c r="DJI36" s="99"/>
      <c r="DJJ36" s="99"/>
      <c r="DJK36" s="99"/>
      <c r="DJL36" s="99"/>
      <c r="DJM36" s="99"/>
      <c r="DJN36" s="99"/>
      <c r="DJO36" s="99"/>
      <c r="DJP36" s="99"/>
      <c r="DJQ36" s="99"/>
      <c r="DJR36" s="99"/>
      <c r="DJS36" s="99"/>
      <c r="DJT36" s="99"/>
      <c r="DJU36" s="99"/>
      <c r="DJV36" s="99"/>
      <c r="DJW36" s="99"/>
      <c r="DJX36" s="99"/>
      <c r="DJY36" s="99"/>
      <c r="DJZ36" s="99"/>
      <c r="DKA36" s="99"/>
      <c r="DKB36" s="99"/>
      <c r="DKC36" s="99"/>
      <c r="DKD36" s="99"/>
      <c r="DKE36" s="99"/>
      <c r="DKF36" s="99"/>
      <c r="DKG36" s="99"/>
      <c r="DKH36" s="99"/>
      <c r="DKI36" s="99"/>
      <c r="DKJ36" s="99"/>
      <c r="DKK36" s="99"/>
      <c r="DKL36" s="99"/>
      <c r="DKM36" s="99"/>
      <c r="DKN36" s="99"/>
      <c r="DKO36" s="99"/>
      <c r="DKP36" s="99"/>
      <c r="DKQ36" s="99"/>
      <c r="DKR36" s="99"/>
      <c r="DKS36" s="99"/>
      <c r="DKT36" s="99"/>
      <c r="DKU36" s="99"/>
      <c r="DKV36" s="99"/>
      <c r="DKW36" s="99"/>
      <c r="DKX36" s="99"/>
      <c r="DKY36" s="99"/>
      <c r="DKZ36" s="99"/>
      <c r="DLA36" s="99"/>
      <c r="DLB36" s="99"/>
      <c r="DLC36" s="99"/>
      <c r="DLD36" s="99"/>
      <c r="DLE36" s="99"/>
      <c r="DLF36" s="99"/>
      <c r="DLG36" s="99"/>
      <c r="DLH36" s="99"/>
      <c r="DLI36" s="99"/>
      <c r="DLJ36" s="99"/>
      <c r="DLK36" s="99"/>
      <c r="DLL36" s="99"/>
      <c r="DLM36" s="99"/>
      <c r="DLN36" s="99"/>
      <c r="DLO36" s="99"/>
      <c r="DLP36" s="99"/>
      <c r="DLQ36" s="99"/>
      <c r="DLR36" s="99"/>
      <c r="DLS36" s="99"/>
      <c r="DLT36" s="99"/>
      <c r="DLU36" s="99"/>
      <c r="DLV36" s="99"/>
      <c r="DLW36" s="99"/>
      <c r="DLX36" s="99"/>
      <c r="DLY36" s="99"/>
      <c r="DLZ36" s="99"/>
      <c r="DMA36" s="99"/>
      <c r="DMB36" s="99"/>
      <c r="DMC36" s="99"/>
      <c r="DMD36" s="99"/>
      <c r="DME36" s="99"/>
      <c r="DMF36" s="99"/>
      <c r="DMG36" s="99"/>
      <c r="DMH36" s="99"/>
      <c r="DMI36" s="99"/>
      <c r="DMJ36" s="99"/>
      <c r="DMK36" s="99"/>
      <c r="DML36" s="99"/>
      <c r="DMM36" s="99"/>
      <c r="DMN36" s="99"/>
      <c r="DMO36" s="99"/>
      <c r="DMP36" s="99"/>
      <c r="DMQ36" s="99"/>
      <c r="DMR36" s="99"/>
      <c r="DMS36" s="99"/>
      <c r="DMT36" s="99"/>
      <c r="DMU36" s="99"/>
      <c r="DMV36" s="99"/>
      <c r="DMW36" s="99"/>
      <c r="DMX36" s="99"/>
      <c r="DMY36" s="99"/>
      <c r="DMZ36" s="99"/>
      <c r="DNA36" s="99"/>
      <c r="DNB36" s="99"/>
      <c r="DNC36" s="99"/>
      <c r="DND36" s="99"/>
      <c r="DNE36" s="99"/>
      <c r="DNF36" s="99"/>
      <c r="DNG36" s="99"/>
      <c r="DNH36" s="99"/>
      <c r="DNI36" s="99"/>
      <c r="DNJ36" s="99"/>
      <c r="DNK36" s="99"/>
      <c r="DNL36" s="99"/>
      <c r="DNM36" s="99"/>
      <c r="DNN36" s="99"/>
      <c r="DNO36" s="99"/>
      <c r="DNP36" s="99"/>
      <c r="DNQ36" s="99"/>
      <c r="DNR36" s="99"/>
      <c r="DNS36" s="99"/>
      <c r="DNT36" s="99"/>
      <c r="DNU36" s="99"/>
      <c r="DNV36" s="99"/>
      <c r="DNW36" s="99"/>
      <c r="DNX36" s="99"/>
      <c r="DNY36" s="99"/>
      <c r="DNZ36" s="99"/>
      <c r="DOA36" s="99"/>
      <c r="DOB36" s="99"/>
      <c r="DOC36" s="99"/>
      <c r="DOD36" s="99"/>
      <c r="DOE36" s="99"/>
      <c r="DOF36" s="99"/>
      <c r="DOG36" s="99"/>
      <c r="DOH36" s="99"/>
      <c r="DOI36" s="99"/>
      <c r="DOJ36" s="99"/>
      <c r="DOK36" s="99"/>
      <c r="DOL36" s="99"/>
      <c r="DOM36" s="99"/>
      <c r="DON36" s="99"/>
      <c r="DOO36" s="99"/>
      <c r="DOP36" s="99"/>
      <c r="DOQ36" s="99"/>
      <c r="DOR36" s="99"/>
      <c r="DOS36" s="99"/>
      <c r="DOT36" s="99"/>
      <c r="DOU36" s="99"/>
      <c r="DOV36" s="99"/>
      <c r="DOW36" s="99"/>
      <c r="DOX36" s="99"/>
      <c r="DOY36" s="99"/>
      <c r="DOZ36" s="99"/>
      <c r="DPA36" s="99"/>
      <c r="DPB36" s="99"/>
      <c r="DPC36" s="99"/>
      <c r="DPD36" s="99"/>
      <c r="DPE36" s="99"/>
      <c r="DPF36" s="99"/>
      <c r="DPG36" s="99"/>
      <c r="DPH36" s="99"/>
      <c r="DPI36" s="99"/>
      <c r="DPJ36" s="99"/>
      <c r="DPK36" s="99"/>
      <c r="DPL36" s="99"/>
      <c r="DPM36" s="99"/>
      <c r="DPN36" s="99"/>
      <c r="DPO36" s="99"/>
      <c r="DPP36" s="99"/>
      <c r="DPQ36" s="99"/>
      <c r="DPR36" s="99"/>
      <c r="DPS36" s="99"/>
      <c r="DPT36" s="99"/>
      <c r="DPU36" s="99"/>
      <c r="DPV36" s="99"/>
      <c r="DPW36" s="99"/>
      <c r="DPX36" s="99"/>
      <c r="DPY36" s="99"/>
      <c r="DPZ36" s="99"/>
      <c r="DQA36" s="99"/>
      <c r="DQB36" s="99"/>
      <c r="DQC36" s="99"/>
      <c r="DQD36" s="99"/>
      <c r="DQE36" s="99"/>
      <c r="DQF36" s="99"/>
      <c r="DQG36" s="99"/>
      <c r="DQH36" s="99"/>
      <c r="DQI36" s="99"/>
      <c r="DQJ36" s="99"/>
      <c r="DQK36" s="99"/>
      <c r="DQL36" s="99"/>
      <c r="DQM36" s="99"/>
      <c r="DQN36" s="99"/>
      <c r="DQO36" s="99"/>
      <c r="DQP36" s="99"/>
      <c r="DQQ36" s="99"/>
      <c r="DQR36" s="99"/>
      <c r="DQS36" s="99"/>
      <c r="DQT36" s="99"/>
      <c r="DQU36" s="99"/>
      <c r="DQV36" s="99"/>
      <c r="DQW36" s="99"/>
      <c r="DQX36" s="99"/>
      <c r="DQY36" s="99"/>
      <c r="DQZ36" s="99"/>
      <c r="DRA36" s="99"/>
      <c r="DRB36" s="99"/>
      <c r="DRC36" s="99"/>
      <c r="DRD36" s="99"/>
      <c r="DRE36" s="99"/>
      <c r="DRF36" s="99"/>
      <c r="DRG36" s="99"/>
      <c r="DRH36" s="99"/>
      <c r="DRI36" s="99"/>
      <c r="DRJ36" s="99"/>
      <c r="DRK36" s="99"/>
      <c r="DRL36" s="99"/>
      <c r="DRM36" s="99"/>
      <c r="DRN36" s="99"/>
      <c r="DRO36" s="99"/>
      <c r="DRP36" s="99"/>
      <c r="DRQ36" s="99"/>
      <c r="DRR36" s="99"/>
      <c r="DRS36" s="99"/>
      <c r="DRT36" s="99"/>
      <c r="DRU36" s="99"/>
      <c r="DRV36" s="99"/>
      <c r="DRW36" s="99"/>
      <c r="DRX36" s="99"/>
      <c r="DRY36" s="99"/>
      <c r="DRZ36" s="99"/>
      <c r="DSA36" s="99"/>
      <c r="DSB36" s="99"/>
      <c r="DSC36" s="99"/>
      <c r="DSD36" s="99"/>
      <c r="DSE36" s="99"/>
      <c r="DSF36" s="99"/>
      <c r="DSG36" s="99"/>
      <c r="DSH36" s="99"/>
      <c r="DSI36" s="99"/>
      <c r="DSJ36" s="99"/>
      <c r="DSK36" s="99"/>
      <c r="DSL36" s="99"/>
      <c r="DSM36" s="99"/>
      <c r="DSN36" s="99"/>
      <c r="DSO36" s="99"/>
      <c r="DSP36" s="99"/>
      <c r="DSQ36" s="99"/>
      <c r="DSR36" s="99"/>
      <c r="DSS36" s="99"/>
      <c r="DST36" s="99"/>
      <c r="DSU36" s="99"/>
      <c r="DSV36" s="99"/>
      <c r="DSW36" s="99"/>
      <c r="DSX36" s="99"/>
      <c r="DSY36" s="99"/>
      <c r="DSZ36" s="99"/>
      <c r="DTA36" s="99"/>
      <c r="DTB36" s="99"/>
      <c r="DTC36" s="99"/>
      <c r="DTD36" s="99"/>
      <c r="DTE36" s="99"/>
      <c r="DTF36" s="99"/>
      <c r="DTG36" s="99"/>
      <c r="DTH36" s="99"/>
      <c r="DTI36" s="99"/>
      <c r="DTJ36" s="99"/>
      <c r="DTK36" s="99"/>
      <c r="DTL36" s="99"/>
      <c r="DTM36" s="99"/>
      <c r="DTN36" s="99"/>
      <c r="DTO36" s="99"/>
      <c r="DTP36" s="99"/>
      <c r="DTQ36" s="99"/>
      <c r="DTR36" s="99"/>
      <c r="DTS36" s="99"/>
      <c r="DTT36" s="99"/>
      <c r="DTU36" s="99"/>
      <c r="DTV36" s="99"/>
      <c r="DTW36" s="99"/>
      <c r="DTX36" s="99"/>
      <c r="DTY36" s="99"/>
      <c r="DTZ36" s="99"/>
      <c r="DUA36" s="99"/>
      <c r="DUB36" s="99"/>
      <c r="DUC36" s="99"/>
      <c r="DUD36" s="99"/>
      <c r="DUE36" s="99"/>
      <c r="DUF36" s="99"/>
      <c r="DUG36" s="99"/>
      <c r="DUH36" s="99"/>
      <c r="DUI36" s="99"/>
      <c r="DUJ36" s="99"/>
      <c r="DUK36" s="99"/>
      <c r="DUL36" s="99"/>
      <c r="DUM36" s="99"/>
      <c r="DUN36" s="99"/>
      <c r="DUO36" s="99"/>
      <c r="DUP36" s="99"/>
      <c r="DUQ36" s="99"/>
      <c r="DUR36" s="99"/>
      <c r="DUS36" s="99"/>
      <c r="DUT36" s="99"/>
      <c r="DUU36" s="99"/>
      <c r="DUV36" s="99"/>
      <c r="DUW36" s="99"/>
      <c r="DUX36" s="99"/>
      <c r="DUY36" s="99"/>
      <c r="DUZ36" s="99"/>
      <c r="DVA36" s="99"/>
      <c r="DVB36" s="99"/>
      <c r="DVC36" s="99"/>
      <c r="DVD36" s="99"/>
      <c r="DVE36" s="99"/>
      <c r="DVF36" s="99"/>
      <c r="DVG36" s="99"/>
      <c r="DVH36" s="99"/>
      <c r="DVI36" s="99"/>
      <c r="DVJ36" s="99"/>
      <c r="DVK36" s="99"/>
      <c r="DVL36" s="99"/>
      <c r="DVM36" s="99"/>
      <c r="DVN36" s="99"/>
      <c r="DVO36" s="99"/>
      <c r="DVP36" s="99"/>
      <c r="DVQ36" s="99"/>
      <c r="DVR36" s="99"/>
      <c r="DVS36" s="99"/>
      <c r="DVT36" s="99"/>
      <c r="DVU36" s="99"/>
      <c r="DVV36" s="99"/>
      <c r="DVW36" s="99"/>
      <c r="DVX36" s="99"/>
      <c r="DVY36" s="99"/>
      <c r="DVZ36" s="99"/>
      <c r="DWA36" s="99"/>
      <c r="DWB36" s="99"/>
      <c r="DWC36" s="99"/>
      <c r="DWD36" s="99"/>
      <c r="DWE36" s="99"/>
      <c r="DWF36" s="99"/>
      <c r="DWG36" s="99"/>
      <c r="DWH36" s="99"/>
      <c r="DWI36" s="99"/>
      <c r="DWJ36" s="99"/>
      <c r="DWK36" s="99"/>
      <c r="DWL36" s="99"/>
      <c r="DWM36" s="99"/>
      <c r="DWN36" s="99"/>
      <c r="DWO36" s="99"/>
      <c r="DWP36" s="99"/>
      <c r="DWQ36" s="99"/>
      <c r="DWR36" s="99"/>
      <c r="DWS36" s="99"/>
      <c r="DWT36" s="99"/>
      <c r="DWU36" s="99"/>
      <c r="DWV36" s="99"/>
      <c r="DWW36" s="99"/>
      <c r="DWX36" s="99"/>
      <c r="DWY36" s="99"/>
      <c r="DWZ36" s="99"/>
      <c r="DXA36" s="99"/>
      <c r="DXB36" s="99"/>
      <c r="DXC36" s="99"/>
      <c r="DXD36" s="99"/>
      <c r="DXE36" s="99"/>
      <c r="DXF36" s="99"/>
      <c r="DXG36" s="99"/>
      <c r="DXH36" s="99"/>
      <c r="DXI36" s="99"/>
      <c r="DXJ36" s="99"/>
      <c r="DXK36" s="99"/>
      <c r="DXL36" s="99"/>
      <c r="DXM36" s="99"/>
      <c r="DXN36" s="99"/>
      <c r="DXO36" s="99"/>
      <c r="DXP36" s="99"/>
      <c r="DXQ36" s="99"/>
      <c r="DXR36" s="99"/>
      <c r="DXS36" s="99"/>
      <c r="DXT36" s="99"/>
      <c r="DXU36" s="99"/>
      <c r="DXV36" s="99"/>
      <c r="DXW36" s="99"/>
      <c r="DXX36" s="99"/>
      <c r="DXY36" s="99"/>
      <c r="DXZ36" s="99"/>
      <c r="DYA36" s="99"/>
      <c r="DYB36" s="99"/>
      <c r="DYC36" s="99"/>
      <c r="DYD36" s="99"/>
      <c r="DYE36" s="99"/>
      <c r="DYF36" s="99"/>
      <c r="DYG36" s="99"/>
      <c r="DYH36" s="99"/>
      <c r="DYI36" s="99"/>
      <c r="DYJ36" s="99"/>
      <c r="DYK36" s="99"/>
      <c r="DYL36" s="99"/>
      <c r="DYM36" s="99"/>
      <c r="DYN36" s="99"/>
      <c r="DYO36" s="99"/>
      <c r="DYP36" s="99"/>
      <c r="DYQ36" s="99"/>
      <c r="DYR36" s="99"/>
      <c r="DYS36" s="99"/>
      <c r="DYT36" s="99"/>
      <c r="DYU36" s="99"/>
      <c r="DYV36" s="99"/>
      <c r="DYW36" s="99"/>
      <c r="DYX36" s="99"/>
      <c r="DYY36" s="99"/>
      <c r="DYZ36" s="99"/>
      <c r="DZA36" s="99"/>
      <c r="DZB36" s="99"/>
      <c r="DZC36" s="99"/>
      <c r="DZD36" s="99"/>
      <c r="DZE36" s="99"/>
      <c r="DZF36" s="99"/>
      <c r="DZG36" s="99"/>
      <c r="DZH36" s="99"/>
      <c r="DZI36" s="99"/>
      <c r="DZJ36" s="99"/>
      <c r="DZK36" s="99"/>
      <c r="DZL36" s="99"/>
      <c r="DZM36" s="99"/>
      <c r="DZN36" s="99"/>
      <c r="DZO36" s="99"/>
      <c r="DZP36" s="99"/>
      <c r="DZQ36" s="99"/>
      <c r="DZR36" s="99"/>
      <c r="DZS36" s="99"/>
      <c r="DZT36" s="99"/>
      <c r="DZU36" s="99"/>
      <c r="DZV36" s="99"/>
      <c r="DZW36" s="99"/>
      <c r="DZX36" s="99"/>
      <c r="DZY36" s="99"/>
      <c r="DZZ36" s="99"/>
      <c r="EAA36" s="99"/>
      <c r="EAB36" s="99"/>
      <c r="EAC36" s="99"/>
      <c r="EAD36" s="99"/>
      <c r="EAE36" s="99"/>
      <c r="EAF36" s="99"/>
      <c r="EAG36" s="99"/>
      <c r="EAH36" s="99"/>
      <c r="EAI36" s="99"/>
      <c r="EAJ36" s="99"/>
      <c r="EAK36" s="99"/>
      <c r="EAL36" s="99"/>
      <c r="EAM36" s="99"/>
      <c r="EAN36" s="99"/>
      <c r="EAO36" s="99"/>
      <c r="EAP36" s="99"/>
      <c r="EAQ36" s="99"/>
      <c r="EAR36" s="99"/>
      <c r="EAS36" s="99"/>
      <c r="EAT36" s="99"/>
      <c r="EAU36" s="99"/>
      <c r="EAV36" s="99"/>
      <c r="EAW36" s="99"/>
      <c r="EAX36" s="99"/>
      <c r="EAY36" s="99"/>
      <c r="EAZ36" s="99"/>
      <c r="EBA36" s="99"/>
      <c r="EBB36" s="99"/>
      <c r="EBC36" s="99"/>
      <c r="EBD36" s="99"/>
      <c r="EBE36" s="99"/>
      <c r="EBF36" s="99"/>
      <c r="EBG36" s="99"/>
      <c r="EBH36" s="99"/>
      <c r="EBI36" s="99"/>
      <c r="EBJ36" s="99"/>
      <c r="EBK36" s="99"/>
      <c r="EBL36" s="99"/>
      <c r="EBM36" s="99"/>
      <c r="EBN36" s="99"/>
      <c r="EBO36" s="99"/>
      <c r="EBP36" s="99"/>
      <c r="EBQ36" s="99"/>
      <c r="EBR36" s="99"/>
      <c r="EBS36" s="99"/>
      <c r="EBT36" s="99"/>
      <c r="EBU36" s="99"/>
      <c r="EBV36" s="99"/>
      <c r="EBW36" s="99"/>
      <c r="EBX36" s="99"/>
      <c r="EBY36" s="99"/>
      <c r="EBZ36" s="99"/>
      <c r="ECA36" s="99"/>
      <c r="ECB36" s="99"/>
      <c r="ECC36" s="99"/>
      <c r="ECD36" s="99"/>
      <c r="ECE36" s="99"/>
      <c r="ECF36" s="99"/>
      <c r="ECG36" s="99"/>
      <c r="ECH36" s="99"/>
      <c r="ECI36" s="99"/>
      <c r="ECJ36" s="99"/>
      <c r="ECK36" s="99"/>
      <c r="ECL36" s="99"/>
      <c r="ECM36" s="99"/>
      <c r="ECN36" s="99"/>
      <c r="ECO36" s="99"/>
      <c r="ECP36" s="99"/>
      <c r="ECQ36" s="99"/>
      <c r="ECR36" s="99"/>
      <c r="ECS36" s="99"/>
      <c r="ECT36" s="99"/>
      <c r="ECU36" s="99"/>
      <c r="ECV36" s="99"/>
      <c r="ECW36" s="99"/>
      <c r="ECX36" s="99"/>
      <c r="ECY36" s="99"/>
      <c r="ECZ36" s="99"/>
      <c r="EDA36" s="99"/>
      <c r="EDB36" s="99"/>
      <c r="EDC36" s="99"/>
      <c r="EDD36" s="99"/>
      <c r="EDE36" s="99"/>
      <c r="EDF36" s="99"/>
      <c r="EDG36" s="99"/>
      <c r="EDH36" s="99"/>
      <c r="EDI36" s="99"/>
      <c r="EDJ36" s="99"/>
      <c r="EDK36" s="99"/>
      <c r="EDL36" s="99"/>
      <c r="EDM36" s="99"/>
      <c r="EDN36" s="99"/>
      <c r="EDO36" s="99"/>
      <c r="EDP36" s="99"/>
      <c r="EDQ36" s="99"/>
      <c r="EDR36" s="99"/>
      <c r="EDS36" s="99"/>
      <c r="EDT36" s="99"/>
      <c r="EDU36" s="99"/>
      <c r="EDV36" s="99"/>
      <c r="EDW36" s="99"/>
      <c r="EDX36" s="99"/>
      <c r="EDY36" s="99"/>
      <c r="EDZ36" s="99"/>
      <c r="EEA36" s="99"/>
      <c r="EEB36" s="99"/>
      <c r="EEC36" s="99"/>
      <c r="EED36" s="99"/>
      <c r="EEE36" s="99"/>
      <c r="EEF36" s="99"/>
      <c r="EEG36" s="99"/>
      <c r="EEH36" s="99"/>
      <c r="EEI36" s="99"/>
      <c r="EEJ36" s="99"/>
      <c r="EEK36" s="99"/>
      <c r="EEL36" s="99"/>
      <c r="EEM36" s="99"/>
      <c r="EEN36" s="99"/>
      <c r="EEO36" s="99"/>
      <c r="EEP36" s="99"/>
      <c r="EEQ36" s="99"/>
      <c r="EER36" s="99"/>
      <c r="EES36" s="99"/>
      <c r="EET36" s="99"/>
      <c r="EEU36" s="99"/>
      <c r="EEV36" s="99"/>
      <c r="EEW36" s="99"/>
      <c r="EEX36" s="99"/>
      <c r="EEY36" s="99"/>
      <c r="EEZ36" s="99"/>
      <c r="EFA36" s="99"/>
      <c r="EFB36" s="99"/>
      <c r="EFC36" s="99"/>
      <c r="EFD36" s="99"/>
      <c r="EFE36" s="99"/>
      <c r="EFF36" s="99"/>
      <c r="EFG36" s="99"/>
      <c r="EFH36" s="99"/>
      <c r="EFI36" s="99"/>
      <c r="EFJ36" s="99"/>
      <c r="EFK36" s="99"/>
      <c r="EFL36" s="99"/>
      <c r="EFM36" s="99"/>
      <c r="EFN36" s="99"/>
      <c r="EFO36" s="99"/>
      <c r="EFP36" s="99"/>
      <c r="EFQ36" s="99"/>
      <c r="EFR36" s="99"/>
      <c r="EFS36" s="99"/>
      <c r="EFT36" s="99"/>
      <c r="EFU36" s="99"/>
      <c r="EFV36" s="99"/>
      <c r="EFW36" s="99"/>
      <c r="EFX36" s="99"/>
      <c r="EFY36" s="99"/>
      <c r="EFZ36" s="99"/>
      <c r="EGA36" s="99"/>
      <c r="EGB36" s="99"/>
      <c r="EGC36" s="99"/>
      <c r="EGD36" s="99"/>
      <c r="EGE36" s="99"/>
      <c r="EGF36" s="99"/>
      <c r="EGG36" s="99"/>
      <c r="EGH36" s="99"/>
      <c r="EGI36" s="99"/>
      <c r="EGJ36" s="99"/>
      <c r="EGK36" s="99"/>
      <c r="EGL36" s="99"/>
      <c r="EGM36" s="99"/>
      <c r="EGN36" s="99"/>
      <c r="EGO36" s="99"/>
      <c r="EGP36" s="99"/>
      <c r="EGQ36" s="99"/>
      <c r="EGR36" s="99"/>
      <c r="EGS36" s="99"/>
      <c r="EGT36" s="99"/>
      <c r="EGU36" s="99"/>
      <c r="EGV36" s="99"/>
      <c r="EGW36" s="99"/>
      <c r="EGX36" s="99"/>
      <c r="EGY36" s="99"/>
      <c r="EGZ36" s="99"/>
      <c r="EHA36" s="99"/>
      <c r="EHB36" s="99"/>
      <c r="EHC36" s="99"/>
      <c r="EHD36" s="99"/>
      <c r="EHE36" s="99"/>
      <c r="EHF36" s="99"/>
      <c r="EHG36" s="99"/>
      <c r="EHH36" s="99"/>
      <c r="EHI36" s="99"/>
      <c r="EHJ36" s="99"/>
      <c r="EHK36" s="99"/>
      <c r="EHL36" s="99"/>
      <c r="EHM36" s="99"/>
      <c r="EHN36" s="99"/>
      <c r="EHO36" s="99"/>
      <c r="EHP36" s="99"/>
      <c r="EHQ36" s="99"/>
      <c r="EHR36" s="99"/>
      <c r="EHS36" s="99"/>
      <c r="EHT36" s="99"/>
      <c r="EHU36" s="99"/>
      <c r="EHV36" s="99"/>
      <c r="EHW36" s="99"/>
      <c r="EHX36" s="99"/>
      <c r="EHY36" s="99"/>
      <c r="EHZ36" s="99"/>
      <c r="EIA36" s="99"/>
      <c r="EIB36" s="99"/>
      <c r="EIC36" s="99"/>
      <c r="EID36" s="99"/>
      <c r="EIE36" s="99"/>
      <c r="EIF36" s="99"/>
      <c r="EIG36" s="99"/>
      <c r="EIH36" s="99"/>
      <c r="EII36" s="99"/>
      <c r="EIJ36" s="99"/>
      <c r="EIK36" s="99"/>
      <c r="EIL36" s="99"/>
      <c r="EIM36" s="99"/>
      <c r="EIN36" s="99"/>
      <c r="EIO36" s="99"/>
      <c r="EIP36" s="99"/>
      <c r="EIQ36" s="99"/>
      <c r="EIR36" s="99"/>
      <c r="EIS36" s="99"/>
      <c r="EIT36" s="99"/>
      <c r="EIU36" s="99"/>
      <c r="EIV36" s="99"/>
      <c r="EIW36" s="99"/>
      <c r="EIX36" s="99"/>
      <c r="EIY36" s="99"/>
      <c r="EIZ36" s="99"/>
      <c r="EJA36" s="99"/>
      <c r="EJB36" s="99"/>
      <c r="EJC36" s="99"/>
      <c r="EJD36" s="99"/>
      <c r="EJE36" s="99"/>
      <c r="EJF36" s="99"/>
      <c r="EJG36" s="99"/>
      <c r="EJH36" s="99"/>
      <c r="EJI36" s="99"/>
      <c r="EJJ36" s="99"/>
      <c r="EJK36" s="99"/>
      <c r="EJL36" s="99"/>
      <c r="EJM36" s="99"/>
      <c r="EJN36" s="99"/>
      <c r="EJO36" s="99"/>
      <c r="EJP36" s="99"/>
      <c r="EJQ36" s="99"/>
      <c r="EJR36" s="99"/>
      <c r="EJS36" s="99"/>
      <c r="EJT36" s="99"/>
      <c r="EJU36" s="99"/>
      <c r="EJV36" s="99"/>
      <c r="EJW36" s="99"/>
      <c r="EJX36" s="99"/>
      <c r="EJY36" s="99"/>
      <c r="EJZ36" s="99"/>
      <c r="EKA36" s="99"/>
      <c r="EKB36" s="99"/>
      <c r="EKC36" s="99"/>
      <c r="EKD36" s="99"/>
      <c r="EKE36" s="99"/>
      <c r="EKF36" s="99"/>
      <c r="EKG36" s="99"/>
      <c r="EKH36" s="99"/>
      <c r="EKI36" s="99"/>
      <c r="EKJ36" s="99"/>
      <c r="EKK36" s="99"/>
      <c r="EKL36" s="99"/>
      <c r="EKM36" s="99"/>
      <c r="EKN36" s="99"/>
      <c r="EKO36" s="99"/>
      <c r="EKP36" s="99"/>
      <c r="EKQ36" s="99"/>
      <c r="EKR36" s="99"/>
      <c r="EKS36" s="99"/>
      <c r="EKT36" s="99"/>
      <c r="EKU36" s="99"/>
      <c r="EKV36" s="99"/>
      <c r="EKW36" s="99"/>
      <c r="EKX36" s="99"/>
      <c r="EKY36" s="99"/>
      <c r="EKZ36" s="99"/>
      <c r="ELA36" s="99"/>
      <c r="ELB36" s="99"/>
      <c r="ELC36" s="99"/>
      <c r="ELD36" s="99"/>
      <c r="ELE36" s="99"/>
      <c r="ELF36" s="99"/>
      <c r="ELG36" s="99"/>
      <c r="ELH36" s="99"/>
      <c r="ELI36" s="99"/>
      <c r="ELJ36" s="99"/>
      <c r="ELK36" s="99"/>
      <c r="ELL36" s="99"/>
      <c r="ELM36" s="99"/>
      <c r="ELN36" s="99"/>
      <c r="ELO36" s="99"/>
      <c r="ELP36" s="99"/>
      <c r="ELQ36" s="99"/>
      <c r="ELR36" s="99"/>
      <c r="ELS36" s="99"/>
      <c r="ELT36" s="99"/>
      <c r="ELU36" s="99"/>
      <c r="ELV36" s="99"/>
      <c r="ELW36" s="99"/>
      <c r="ELX36" s="99"/>
      <c r="ELY36" s="99"/>
      <c r="ELZ36" s="99"/>
      <c r="EMA36" s="99"/>
      <c r="EMB36" s="99"/>
      <c r="EMC36" s="99"/>
      <c r="EMD36" s="99"/>
      <c r="EME36" s="99"/>
      <c r="EMF36" s="99"/>
      <c r="EMG36" s="99"/>
      <c r="EMH36" s="99"/>
      <c r="EMI36" s="99"/>
      <c r="EMJ36" s="99"/>
      <c r="EMK36" s="99"/>
      <c r="EML36" s="99"/>
      <c r="EMM36" s="99"/>
      <c r="EMN36" s="99"/>
      <c r="EMO36" s="99"/>
      <c r="EMP36" s="99"/>
      <c r="EMQ36" s="99"/>
      <c r="EMR36" s="99"/>
      <c r="EMS36" s="99"/>
      <c r="EMT36" s="99"/>
      <c r="EMU36" s="99"/>
      <c r="EMV36" s="99"/>
      <c r="EMW36" s="99"/>
      <c r="EMX36" s="99"/>
      <c r="EMY36" s="99"/>
      <c r="EMZ36" s="99"/>
      <c r="ENA36" s="99"/>
      <c r="ENB36" s="99"/>
      <c r="ENC36" s="99"/>
      <c r="END36" s="99"/>
      <c r="ENE36" s="99"/>
      <c r="ENF36" s="99"/>
      <c r="ENG36" s="99"/>
      <c r="ENH36" s="99"/>
      <c r="ENI36" s="99"/>
      <c r="ENJ36" s="99"/>
      <c r="ENK36" s="99"/>
      <c r="ENL36" s="99"/>
      <c r="ENM36" s="99"/>
      <c r="ENN36" s="99"/>
      <c r="ENO36" s="99"/>
      <c r="ENP36" s="99"/>
      <c r="ENQ36" s="99"/>
      <c r="ENR36" s="99"/>
      <c r="ENS36" s="99"/>
      <c r="ENT36" s="99"/>
      <c r="ENU36" s="99"/>
      <c r="ENV36" s="99"/>
      <c r="ENW36" s="99"/>
      <c r="ENX36" s="99"/>
      <c r="ENY36" s="99"/>
      <c r="ENZ36" s="99"/>
      <c r="EOA36" s="99"/>
      <c r="EOB36" s="99"/>
      <c r="EOC36" s="99"/>
      <c r="EOD36" s="99"/>
      <c r="EOE36" s="99"/>
      <c r="EOF36" s="99"/>
      <c r="EOG36" s="99"/>
      <c r="EOH36" s="99"/>
      <c r="EOI36" s="99"/>
      <c r="EOJ36" s="99"/>
      <c r="EOK36" s="99"/>
      <c r="EOL36" s="99"/>
      <c r="EOM36" s="99"/>
      <c r="EON36" s="99"/>
      <c r="EOO36" s="99"/>
      <c r="EOP36" s="99"/>
      <c r="EOQ36" s="99"/>
      <c r="EOR36" s="99"/>
      <c r="EOS36" s="99"/>
      <c r="EOT36" s="99"/>
      <c r="EOU36" s="99"/>
      <c r="EOV36" s="99"/>
      <c r="EOW36" s="99"/>
      <c r="EOX36" s="99"/>
      <c r="EOY36" s="99"/>
      <c r="EOZ36" s="99"/>
      <c r="EPA36" s="99"/>
      <c r="EPB36" s="99"/>
      <c r="EPC36" s="99"/>
      <c r="EPD36" s="99"/>
      <c r="EPE36" s="99"/>
      <c r="EPF36" s="99"/>
      <c r="EPG36" s="99"/>
      <c r="EPH36" s="99"/>
      <c r="EPI36" s="99"/>
      <c r="EPJ36" s="99"/>
      <c r="EPK36" s="99"/>
      <c r="EPL36" s="99"/>
      <c r="EPM36" s="99"/>
      <c r="EPN36" s="99"/>
      <c r="EPO36" s="99"/>
      <c r="EPP36" s="99"/>
      <c r="EPQ36" s="99"/>
      <c r="EPR36" s="99"/>
      <c r="EPS36" s="99"/>
      <c r="EPT36" s="99"/>
      <c r="EPU36" s="99"/>
      <c r="EPV36" s="99"/>
      <c r="EPW36" s="99"/>
      <c r="EPX36" s="99"/>
      <c r="EPY36" s="99"/>
      <c r="EPZ36" s="99"/>
      <c r="EQA36" s="99"/>
      <c r="EQB36" s="99"/>
      <c r="EQC36" s="99"/>
      <c r="EQD36" s="99"/>
      <c r="EQE36" s="99"/>
      <c r="EQF36" s="99"/>
      <c r="EQG36" s="99"/>
      <c r="EQH36" s="99"/>
      <c r="EQI36" s="99"/>
      <c r="EQJ36" s="99"/>
      <c r="EQK36" s="99"/>
      <c r="EQL36" s="99"/>
      <c r="EQM36" s="99"/>
      <c r="EQN36" s="99"/>
      <c r="EQO36" s="99"/>
      <c r="EQP36" s="99"/>
      <c r="EQQ36" s="99"/>
      <c r="EQR36" s="99"/>
      <c r="EQS36" s="99"/>
      <c r="EQT36" s="99"/>
      <c r="EQU36" s="99"/>
      <c r="EQV36" s="99"/>
      <c r="EQW36" s="99"/>
      <c r="EQX36" s="99"/>
      <c r="EQY36" s="99"/>
      <c r="EQZ36" s="99"/>
      <c r="ERA36" s="99"/>
      <c r="ERB36" s="99"/>
      <c r="ERC36" s="99"/>
      <c r="ERD36" s="99"/>
      <c r="ERE36" s="99"/>
      <c r="ERF36" s="99"/>
      <c r="ERG36" s="99"/>
      <c r="ERH36" s="99"/>
      <c r="ERI36" s="99"/>
      <c r="ERJ36" s="99"/>
      <c r="ERK36" s="99"/>
      <c r="ERL36" s="99"/>
      <c r="ERM36" s="99"/>
      <c r="ERN36" s="99"/>
      <c r="ERO36" s="99"/>
      <c r="ERP36" s="99"/>
      <c r="ERQ36" s="99"/>
      <c r="ERR36" s="99"/>
      <c r="ERS36" s="99"/>
      <c r="ERT36" s="99"/>
      <c r="ERU36" s="99"/>
      <c r="ERV36" s="99"/>
      <c r="ERW36" s="99"/>
      <c r="ERX36" s="99"/>
      <c r="ERY36" s="99"/>
      <c r="ERZ36" s="99"/>
      <c r="ESA36" s="99"/>
      <c r="ESB36" s="99"/>
      <c r="ESC36" s="99"/>
      <c r="ESD36" s="99"/>
      <c r="ESE36" s="99"/>
      <c r="ESF36" s="99"/>
      <c r="ESG36" s="99"/>
      <c r="ESH36" s="99"/>
      <c r="ESI36" s="99"/>
      <c r="ESJ36" s="99"/>
      <c r="ESK36" s="99"/>
      <c r="ESL36" s="99"/>
      <c r="ESM36" s="99"/>
      <c r="ESN36" s="99"/>
      <c r="ESO36" s="99"/>
      <c r="ESP36" s="99"/>
      <c r="ESQ36" s="99"/>
      <c r="ESR36" s="99"/>
      <c r="ESS36" s="99"/>
      <c r="EST36" s="99"/>
      <c r="ESU36" s="99"/>
      <c r="ESV36" s="99"/>
      <c r="ESW36" s="99"/>
      <c r="ESX36" s="99"/>
      <c r="ESY36" s="99"/>
      <c r="ESZ36" s="99"/>
      <c r="ETA36" s="99"/>
      <c r="ETB36" s="99"/>
      <c r="ETC36" s="99"/>
      <c r="ETD36" s="99"/>
      <c r="ETE36" s="99"/>
      <c r="ETF36" s="99"/>
      <c r="ETG36" s="99"/>
      <c r="ETH36" s="99"/>
      <c r="ETI36" s="99"/>
      <c r="ETJ36" s="99"/>
      <c r="ETK36" s="99"/>
      <c r="ETL36" s="99"/>
      <c r="ETM36" s="99"/>
      <c r="ETN36" s="99"/>
      <c r="ETO36" s="99"/>
      <c r="ETP36" s="99"/>
      <c r="ETQ36" s="99"/>
      <c r="ETR36" s="99"/>
      <c r="ETS36" s="99"/>
      <c r="ETT36" s="99"/>
      <c r="ETU36" s="99"/>
      <c r="ETV36" s="99"/>
      <c r="ETW36" s="99"/>
      <c r="ETX36" s="99"/>
      <c r="ETY36" s="99"/>
      <c r="ETZ36" s="99"/>
      <c r="EUA36" s="99"/>
      <c r="EUB36" s="99"/>
      <c r="EUC36" s="99"/>
      <c r="EUD36" s="99"/>
      <c r="EUE36" s="99"/>
      <c r="EUF36" s="99"/>
      <c r="EUG36" s="99"/>
      <c r="EUH36" s="99"/>
      <c r="EUI36" s="99"/>
      <c r="EUJ36" s="99"/>
      <c r="EUK36" s="99"/>
      <c r="EUL36" s="99"/>
      <c r="EUM36" s="99"/>
      <c r="EUN36" s="99"/>
      <c r="EUO36" s="99"/>
      <c r="EUP36" s="99"/>
      <c r="EUQ36" s="99"/>
      <c r="EUR36" s="99"/>
      <c r="EUS36" s="99"/>
      <c r="EUT36" s="99"/>
      <c r="EUU36" s="99"/>
      <c r="EUV36" s="99"/>
      <c r="EUW36" s="99"/>
      <c r="EUX36" s="99"/>
      <c r="EUY36" s="99"/>
      <c r="EUZ36" s="99"/>
      <c r="EVA36" s="99"/>
      <c r="EVB36" s="99"/>
      <c r="EVC36" s="99"/>
      <c r="EVD36" s="99"/>
      <c r="EVE36" s="99"/>
      <c r="EVF36" s="99"/>
      <c r="EVG36" s="99"/>
      <c r="EVH36" s="99"/>
      <c r="EVI36" s="99"/>
      <c r="EVJ36" s="99"/>
      <c r="EVK36" s="99"/>
      <c r="EVL36" s="99"/>
      <c r="EVM36" s="99"/>
      <c r="EVN36" s="99"/>
      <c r="EVO36" s="99"/>
      <c r="EVP36" s="99"/>
      <c r="EVQ36" s="99"/>
      <c r="EVR36" s="99"/>
      <c r="EVS36" s="99"/>
      <c r="EVT36" s="99"/>
      <c r="EVU36" s="99"/>
      <c r="EVV36" s="99"/>
      <c r="EVW36" s="99"/>
      <c r="EVX36" s="99"/>
      <c r="EVY36" s="99"/>
      <c r="EVZ36" s="99"/>
      <c r="EWA36" s="99"/>
      <c r="EWB36" s="99"/>
      <c r="EWC36" s="99"/>
      <c r="EWD36" s="99"/>
      <c r="EWE36" s="99"/>
      <c r="EWF36" s="99"/>
      <c r="EWG36" s="99"/>
      <c r="EWH36" s="99"/>
      <c r="EWI36" s="99"/>
      <c r="EWJ36" s="99"/>
      <c r="EWK36" s="99"/>
      <c r="EWL36" s="99"/>
      <c r="EWM36" s="99"/>
      <c r="EWN36" s="99"/>
      <c r="EWO36" s="99"/>
      <c r="EWP36" s="99"/>
      <c r="EWQ36" s="99"/>
      <c r="EWR36" s="99"/>
      <c r="EWS36" s="99"/>
      <c r="EWT36" s="99"/>
      <c r="EWU36" s="99"/>
      <c r="EWV36" s="99"/>
      <c r="EWW36" s="99"/>
      <c r="EWX36" s="99"/>
      <c r="EWY36" s="99"/>
      <c r="EWZ36" s="99"/>
      <c r="EXA36" s="99"/>
      <c r="EXB36" s="99"/>
      <c r="EXC36" s="99"/>
      <c r="EXD36" s="99"/>
      <c r="EXE36" s="99"/>
      <c r="EXF36" s="99"/>
      <c r="EXG36" s="99"/>
      <c r="EXH36" s="99"/>
      <c r="EXI36" s="99"/>
      <c r="EXJ36" s="99"/>
      <c r="EXK36" s="99"/>
      <c r="EXL36" s="99"/>
      <c r="EXM36" s="99"/>
      <c r="EXN36" s="99"/>
      <c r="EXO36" s="99"/>
      <c r="EXP36" s="99"/>
      <c r="EXQ36" s="99"/>
      <c r="EXR36" s="99"/>
      <c r="EXS36" s="99"/>
      <c r="EXT36" s="99"/>
      <c r="EXU36" s="99"/>
      <c r="EXV36" s="99"/>
      <c r="EXW36" s="99"/>
      <c r="EXX36" s="99"/>
      <c r="EXY36" s="99"/>
      <c r="EXZ36" s="99"/>
      <c r="EYA36" s="99"/>
      <c r="EYB36" s="99"/>
      <c r="EYC36" s="99"/>
      <c r="EYD36" s="99"/>
      <c r="EYE36" s="99"/>
      <c r="EYF36" s="99"/>
      <c r="EYG36" s="99"/>
      <c r="EYH36" s="99"/>
      <c r="EYI36" s="99"/>
      <c r="EYJ36" s="99"/>
      <c r="EYK36" s="99"/>
      <c r="EYL36" s="99"/>
      <c r="EYM36" s="99"/>
      <c r="EYN36" s="99"/>
      <c r="EYO36" s="99"/>
      <c r="EYP36" s="99"/>
      <c r="EYQ36" s="99"/>
      <c r="EYR36" s="99"/>
      <c r="EYS36" s="99"/>
      <c r="EYT36" s="99"/>
      <c r="EYU36" s="99"/>
      <c r="EYV36" s="99"/>
      <c r="EYW36" s="99"/>
      <c r="EYX36" s="99"/>
      <c r="EYY36" s="99"/>
      <c r="EYZ36" s="99"/>
      <c r="EZA36" s="99"/>
      <c r="EZB36" s="99"/>
      <c r="EZC36" s="99"/>
      <c r="EZD36" s="99"/>
      <c r="EZE36" s="99"/>
      <c r="EZF36" s="99"/>
      <c r="EZG36" s="99"/>
      <c r="EZH36" s="99"/>
      <c r="EZI36" s="99"/>
      <c r="EZJ36" s="99"/>
      <c r="EZK36" s="99"/>
      <c r="EZL36" s="99"/>
      <c r="EZM36" s="99"/>
      <c r="EZN36" s="99"/>
      <c r="EZO36" s="99"/>
      <c r="EZP36" s="99"/>
      <c r="EZQ36" s="99"/>
      <c r="EZR36" s="99"/>
      <c r="EZS36" s="99"/>
      <c r="EZT36" s="99"/>
      <c r="EZU36" s="99"/>
      <c r="EZV36" s="99"/>
      <c r="EZW36" s="99"/>
      <c r="EZX36" s="99"/>
      <c r="EZY36" s="99"/>
      <c r="EZZ36" s="99"/>
      <c r="FAA36" s="99"/>
      <c r="FAB36" s="99"/>
      <c r="FAC36" s="99"/>
      <c r="FAD36" s="99"/>
      <c r="FAE36" s="99"/>
      <c r="FAF36" s="99"/>
      <c r="FAG36" s="99"/>
      <c r="FAH36" s="99"/>
      <c r="FAI36" s="99"/>
      <c r="FAJ36" s="99"/>
      <c r="FAK36" s="99"/>
      <c r="FAL36" s="99"/>
      <c r="FAM36" s="99"/>
      <c r="FAN36" s="99"/>
      <c r="FAO36" s="99"/>
      <c r="FAP36" s="99"/>
      <c r="FAQ36" s="99"/>
      <c r="FAR36" s="99"/>
      <c r="FAS36" s="99"/>
      <c r="FAT36" s="99"/>
      <c r="FAU36" s="99"/>
      <c r="FAV36" s="99"/>
      <c r="FAW36" s="99"/>
      <c r="FAX36" s="99"/>
      <c r="FAY36" s="99"/>
      <c r="FAZ36" s="99"/>
      <c r="FBA36" s="99"/>
      <c r="FBB36" s="99"/>
      <c r="FBC36" s="99"/>
      <c r="FBD36" s="99"/>
      <c r="FBE36" s="99"/>
      <c r="FBF36" s="99"/>
      <c r="FBG36" s="99"/>
      <c r="FBH36" s="99"/>
      <c r="FBI36" s="99"/>
      <c r="FBJ36" s="99"/>
      <c r="FBK36" s="99"/>
      <c r="FBL36" s="99"/>
      <c r="FBM36" s="99"/>
      <c r="FBN36" s="99"/>
      <c r="FBO36" s="99"/>
      <c r="FBP36" s="99"/>
      <c r="FBQ36" s="99"/>
      <c r="FBR36" s="99"/>
      <c r="FBS36" s="99"/>
      <c r="FBT36" s="99"/>
      <c r="FBU36" s="99"/>
      <c r="FBV36" s="99"/>
      <c r="FBW36" s="99"/>
      <c r="FBX36" s="99"/>
      <c r="FBY36" s="99"/>
      <c r="FBZ36" s="99"/>
      <c r="FCA36" s="99"/>
      <c r="FCB36" s="99"/>
      <c r="FCC36" s="99"/>
      <c r="FCD36" s="99"/>
      <c r="FCE36" s="99"/>
      <c r="FCF36" s="99"/>
      <c r="FCG36" s="99"/>
      <c r="FCH36" s="99"/>
      <c r="FCI36" s="99"/>
      <c r="FCJ36" s="99"/>
      <c r="FCK36" s="99"/>
      <c r="FCL36" s="99"/>
      <c r="FCM36" s="99"/>
      <c r="FCN36" s="99"/>
      <c r="FCO36" s="99"/>
      <c r="FCP36" s="99"/>
      <c r="FCQ36" s="99"/>
      <c r="FCR36" s="99"/>
      <c r="FCS36" s="99"/>
      <c r="FCT36" s="99"/>
      <c r="FCU36" s="99"/>
      <c r="FCV36" s="99"/>
      <c r="FCW36" s="99"/>
      <c r="FCX36" s="99"/>
      <c r="FCY36" s="99"/>
      <c r="FCZ36" s="99"/>
      <c r="FDA36" s="99"/>
      <c r="FDB36" s="99"/>
      <c r="FDC36" s="99"/>
      <c r="FDD36" s="99"/>
      <c r="FDE36" s="99"/>
      <c r="FDF36" s="99"/>
      <c r="FDG36" s="99"/>
      <c r="FDH36" s="99"/>
      <c r="FDI36" s="99"/>
      <c r="FDJ36" s="99"/>
      <c r="FDK36" s="99"/>
      <c r="FDL36" s="99"/>
      <c r="FDM36" s="99"/>
      <c r="FDN36" s="99"/>
      <c r="FDO36" s="99"/>
      <c r="FDP36" s="99"/>
      <c r="FDQ36" s="99"/>
      <c r="FDR36" s="99"/>
      <c r="FDS36" s="99"/>
      <c r="FDT36" s="99"/>
      <c r="FDU36" s="99"/>
      <c r="FDV36" s="99"/>
      <c r="FDW36" s="99"/>
      <c r="FDX36" s="99"/>
      <c r="FDY36" s="99"/>
      <c r="FDZ36" s="99"/>
      <c r="FEA36" s="99"/>
      <c r="FEB36" s="99"/>
      <c r="FEC36" s="99"/>
      <c r="FED36" s="99"/>
      <c r="FEE36" s="99"/>
      <c r="FEF36" s="99"/>
      <c r="FEG36" s="99"/>
      <c r="FEH36" s="99"/>
      <c r="FEI36" s="99"/>
      <c r="FEJ36" s="99"/>
      <c r="FEK36" s="99"/>
      <c r="FEL36" s="99"/>
      <c r="FEM36" s="99"/>
      <c r="FEN36" s="99"/>
      <c r="FEO36" s="99"/>
      <c r="FEP36" s="99"/>
      <c r="FEQ36" s="99"/>
      <c r="FER36" s="99"/>
      <c r="FES36" s="99"/>
      <c r="FET36" s="99"/>
      <c r="FEU36" s="99"/>
      <c r="FEV36" s="99"/>
      <c r="FEW36" s="99"/>
      <c r="FEX36" s="99"/>
      <c r="FEY36" s="99"/>
      <c r="FEZ36" s="99"/>
      <c r="FFA36" s="99"/>
      <c r="FFB36" s="99"/>
      <c r="FFC36" s="99"/>
      <c r="FFD36" s="99"/>
      <c r="FFE36" s="99"/>
      <c r="FFF36" s="99"/>
      <c r="FFG36" s="99"/>
      <c r="FFH36" s="99"/>
      <c r="FFI36" s="99"/>
      <c r="FFJ36" s="99"/>
      <c r="FFK36" s="99"/>
      <c r="FFL36" s="99"/>
      <c r="FFM36" s="99"/>
      <c r="FFN36" s="99"/>
      <c r="FFO36" s="99"/>
      <c r="FFP36" s="99"/>
      <c r="FFQ36" s="99"/>
      <c r="FFR36" s="99"/>
      <c r="FFS36" s="99"/>
      <c r="FFT36" s="99"/>
      <c r="FFU36" s="99"/>
      <c r="FFV36" s="99"/>
      <c r="FFW36" s="99"/>
      <c r="FFX36" s="99"/>
      <c r="FFY36" s="99"/>
      <c r="FFZ36" s="99"/>
      <c r="FGA36" s="99"/>
      <c r="FGB36" s="99"/>
      <c r="FGC36" s="99"/>
      <c r="FGD36" s="99"/>
      <c r="FGE36" s="99"/>
      <c r="FGF36" s="99"/>
      <c r="FGG36" s="99"/>
      <c r="FGH36" s="99"/>
      <c r="FGI36" s="99"/>
      <c r="FGJ36" s="99"/>
      <c r="FGK36" s="99"/>
      <c r="FGL36" s="99"/>
      <c r="FGM36" s="99"/>
      <c r="FGN36" s="99"/>
      <c r="FGO36" s="99"/>
      <c r="FGP36" s="99"/>
      <c r="FGQ36" s="99"/>
      <c r="FGR36" s="99"/>
      <c r="FGS36" s="99"/>
      <c r="FGT36" s="99"/>
      <c r="FGU36" s="99"/>
      <c r="FGV36" s="99"/>
      <c r="FGW36" s="99"/>
      <c r="FGX36" s="99"/>
      <c r="FGY36" s="99"/>
      <c r="FGZ36" s="99"/>
      <c r="FHA36" s="99"/>
      <c r="FHB36" s="99"/>
      <c r="FHC36" s="99"/>
      <c r="FHD36" s="99"/>
      <c r="FHE36" s="99"/>
      <c r="FHF36" s="99"/>
      <c r="FHG36" s="99"/>
      <c r="FHH36" s="99"/>
      <c r="FHI36" s="99"/>
      <c r="FHJ36" s="99"/>
      <c r="FHK36" s="99"/>
      <c r="FHL36" s="99"/>
      <c r="FHM36" s="99"/>
      <c r="FHN36" s="99"/>
      <c r="FHO36" s="99"/>
      <c r="FHP36" s="99"/>
      <c r="FHQ36" s="99"/>
      <c r="FHR36" s="99"/>
      <c r="FHS36" s="99"/>
      <c r="FHT36" s="99"/>
      <c r="FHU36" s="99"/>
      <c r="FHV36" s="99"/>
      <c r="FHW36" s="99"/>
      <c r="FHX36" s="99"/>
      <c r="FHY36" s="99"/>
      <c r="FHZ36" s="99"/>
      <c r="FIA36" s="99"/>
      <c r="FIB36" s="99"/>
      <c r="FIC36" s="99"/>
      <c r="FID36" s="99"/>
      <c r="FIE36" s="99"/>
      <c r="FIF36" s="99"/>
      <c r="FIG36" s="99"/>
      <c r="FIH36" s="99"/>
      <c r="FII36" s="99"/>
      <c r="FIJ36" s="99"/>
      <c r="FIK36" s="99"/>
      <c r="FIL36" s="99"/>
      <c r="FIM36" s="99"/>
      <c r="FIN36" s="99"/>
      <c r="FIO36" s="99"/>
      <c r="FIP36" s="99"/>
      <c r="FIQ36" s="99"/>
      <c r="FIR36" s="99"/>
      <c r="FIS36" s="99"/>
      <c r="FIT36" s="99"/>
      <c r="FIU36" s="99"/>
      <c r="FIV36" s="99"/>
      <c r="FIW36" s="99"/>
      <c r="FIX36" s="99"/>
      <c r="FIY36" s="99"/>
      <c r="FIZ36" s="99"/>
      <c r="FJA36" s="99"/>
      <c r="FJB36" s="99"/>
      <c r="FJC36" s="99"/>
      <c r="FJD36" s="99"/>
      <c r="FJE36" s="99"/>
      <c r="FJF36" s="99"/>
      <c r="FJG36" s="99"/>
      <c r="FJH36" s="99"/>
      <c r="FJI36" s="99"/>
      <c r="FJJ36" s="99"/>
      <c r="FJK36" s="99"/>
      <c r="FJL36" s="99"/>
      <c r="FJM36" s="99"/>
      <c r="FJN36" s="99"/>
      <c r="FJO36" s="99"/>
      <c r="FJP36" s="99"/>
      <c r="FJQ36" s="99"/>
      <c r="FJR36" s="99"/>
      <c r="FJS36" s="99"/>
      <c r="FJT36" s="99"/>
      <c r="FJU36" s="99"/>
      <c r="FJV36" s="99"/>
      <c r="FJW36" s="99"/>
      <c r="FJX36" s="99"/>
      <c r="FJY36" s="99"/>
      <c r="FJZ36" s="99"/>
      <c r="FKA36" s="99"/>
      <c r="FKB36" s="99"/>
      <c r="FKC36" s="99"/>
      <c r="FKD36" s="99"/>
      <c r="FKE36" s="99"/>
      <c r="FKF36" s="99"/>
      <c r="FKG36" s="99"/>
      <c r="FKH36" s="99"/>
      <c r="FKI36" s="99"/>
      <c r="FKJ36" s="99"/>
      <c r="FKK36" s="99"/>
      <c r="FKL36" s="99"/>
      <c r="FKM36" s="99"/>
      <c r="FKN36" s="99"/>
      <c r="FKO36" s="99"/>
      <c r="FKP36" s="99"/>
      <c r="FKQ36" s="99"/>
      <c r="FKR36" s="99"/>
      <c r="FKS36" s="99"/>
      <c r="FKT36" s="99"/>
      <c r="FKU36" s="99"/>
      <c r="FKV36" s="99"/>
      <c r="FKW36" s="99"/>
      <c r="FKX36" s="99"/>
      <c r="FKY36" s="99"/>
      <c r="FKZ36" s="99"/>
      <c r="FLA36" s="99"/>
      <c r="FLB36" s="99"/>
      <c r="FLC36" s="99"/>
      <c r="FLD36" s="99"/>
      <c r="FLE36" s="99"/>
      <c r="FLF36" s="99"/>
      <c r="FLG36" s="99"/>
      <c r="FLH36" s="99"/>
      <c r="FLI36" s="99"/>
      <c r="FLJ36" s="99"/>
      <c r="FLK36" s="99"/>
      <c r="FLL36" s="99"/>
      <c r="FLM36" s="99"/>
      <c r="FLN36" s="99"/>
      <c r="FLO36" s="99"/>
      <c r="FLP36" s="99"/>
      <c r="FLQ36" s="99"/>
      <c r="FLR36" s="99"/>
      <c r="FLS36" s="99"/>
      <c r="FLT36" s="99"/>
      <c r="FLU36" s="99"/>
      <c r="FLV36" s="99"/>
      <c r="FLW36" s="99"/>
      <c r="FLX36" s="99"/>
      <c r="FLY36" s="99"/>
      <c r="FLZ36" s="99"/>
      <c r="FMA36" s="99"/>
      <c r="FMB36" s="99"/>
      <c r="FMC36" s="99"/>
      <c r="FMD36" s="99"/>
      <c r="FME36" s="99"/>
      <c r="FMF36" s="99"/>
      <c r="FMG36" s="99"/>
      <c r="FMH36" s="99"/>
      <c r="FMI36" s="99"/>
      <c r="FMJ36" s="99"/>
      <c r="FMK36" s="99"/>
      <c r="FML36" s="99"/>
      <c r="FMM36" s="99"/>
      <c r="FMN36" s="99"/>
      <c r="FMO36" s="99"/>
      <c r="FMP36" s="99"/>
      <c r="FMQ36" s="99"/>
      <c r="FMR36" s="99"/>
      <c r="FMS36" s="99"/>
      <c r="FMT36" s="99"/>
      <c r="FMU36" s="99"/>
      <c r="FMV36" s="99"/>
      <c r="FMW36" s="99"/>
      <c r="FMX36" s="99"/>
      <c r="FMY36" s="99"/>
      <c r="FMZ36" s="99"/>
      <c r="FNA36" s="99"/>
      <c r="FNB36" s="99"/>
      <c r="FNC36" s="99"/>
      <c r="FND36" s="99"/>
      <c r="FNE36" s="99"/>
      <c r="FNF36" s="99"/>
      <c r="FNG36" s="99"/>
      <c r="FNH36" s="99"/>
      <c r="FNI36" s="99"/>
      <c r="FNJ36" s="99"/>
      <c r="FNK36" s="99"/>
      <c r="FNL36" s="99"/>
      <c r="FNM36" s="99"/>
      <c r="FNN36" s="99"/>
      <c r="FNO36" s="99"/>
      <c r="FNP36" s="99"/>
      <c r="FNQ36" s="99"/>
      <c r="FNR36" s="99"/>
      <c r="FNS36" s="99"/>
      <c r="FNT36" s="99"/>
      <c r="FNU36" s="99"/>
      <c r="FNV36" s="99"/>
      <c r="FNW36" s="99"/>
      <c r="FNX36" s="99"/>
      <c r="FNY36" s="99"/>
      <c r="FNZ36" s="99"/>
      <c r="FOA36" s="99"/>
      <c r="FOB36" s="99"/>
      <c r="FOC36" s="99"/>
      <c r="FOD36" s="99"/>
      <c r="FOE36" s="99"/>
      <c r="FOF36" s="99"/>
      <c r="FOG36" s="99"/>
      <c r="FOH36" s="99"/>
      <c r="FOI36" s="99"/>
      <c r="FOJ36" s="99"/>
      <c r="FOK36" s="99"/>
      <c r="FOL36" s="99"/>
      <c r="FOM36" s="99"/>
      <c r="FON36" s="99"/>
      <c r="FOO36" s="99"/>
      <c r="FOP36" s="99"/>
      <c r="FOQ36" s="99"/>
      <c r="FOR36" s="99"/>
      <c r="FOS36" s="99"/>
      <c r="FOT36" s="99"/>
      <c r="FOU36" s="99"/>
      <c r="FOV36" s="99"/>
      <c r="FOW36" s="99"/>
      <c r="FOX36" s="99"/>
      <c r="FOY36" s="99"/>
      <c r="FOZ36" s="99"/>
      <c r="FPA36" s="99"/>
      <c r="FPB36" s="99"/>
      <c r="FPC36" s="99"/>
      <c r="FPD36" s="99"/>
      <c r="FPE36" s="99"/>
      <c r="FPF36" s="99"/>
      <c r="FPG36" s="99"/>
      <c r="FPH36" s="99"/>
      <c r="FPI36" s="99"/>
      <c r="FPJ36" s="99"/>
      <c r="FPK36" s="99"/>
      <c r="FPL36" s="99"/>
      <c r="FPM36" s="99"/>
      <c r="FPN36" s="99"/>
      <c r="FPO36" s="99"/>
      <c r="FPP36" s="99"/>
      <c r="FPQ36" s="99"/>
      <c r="FPR36" s="99"/>
      <c r="FPS36" s="99"/>
      <c r="FPT36" s="99"/>
      <c r="FPU36" s="99"/>
      <c r="FPV36" s="99"/>
      <c r="FPW36" s="99"/>
      <c r="FPX36" s="99"/>
      <c r="FPY36" s="99"/>
      <c r="FPZ36" s="99"/>
      <c r="FQA36" s="99"/>
      <c r="FQB36" s="99"/>
      <c r="FQC36" s="99"/>
      <c r="FQD36" s="99"/>
      <c r="FQE36" s="99"/>
      <c r="FQF36" s="99"/>
      <c r="FQG36" s="99"/>
      <c r="FQH36" s="99"/>
      <c r="FQI36" s="99"/>
      <c r="FQJ36" s="99"/>
      <c r="FQK36" s="99"/>
      <c r="FQL36" s="99"/>
      <c r="FQM36" s="99"/>
      <c r="FQN36" s="99"/>
      <c r="FQO36" s="99"/>
      <c r="FQP36" s="99"/>
      <c r="FQQ36" s="99"/>
      <c r="FQR36" s="99"/>
      <c r="FQS36" s="99"/>
      <c r="FQT36" s="99"/>
      <c r="FQU36" s="99"/>
      <c r="FQV36" s="99"/>
      <c r="FQW36" s="99"/>
      <c r="FQX36" s="99"/>
      <c r="FQY36" s="99"/>
      <c r="FQZ36" s="99"/>
      <c r="FRA36" s="99"/>
      <c r="FRB36" s="99"/>
      <c r="FRC36" s="99"/>
      <c r="FRD36" s="99"/>
      <c r="FRE36" s="99"/>
      <c r="FRF36" s="99"/>
      <c r="FRG36" s="99"/>
      <c r="FRH36" s="99"/>
      <c r="FRI36" s="99"/>
      <c r="FRJ36" s="99"/>
      <c r="FRK36" s="99"/>
      <c r="FRL36" s="99"/>
      <c r="FRM36" s="99"/>
      <c r="FRN36" s="99"/>
      <c r="FRO36" s="99"/>
      <c r="FRP36" s="99"/>
      <c r="FRQ36" s="99"/>
      <c r="FRR36" s="99"/>
      <c r="FRS36" s="99"/>
      <c r="FRT36" s="99"/>
      <c r="FRU36" s="99"/>
      <c r="FRV36" s="99"/>
      <c r="FRW36" s="99"/>
      <c r="FRX36" s="99"/>
      <c r="FRY36" s="99"/>
      <c r="FRZ36" s="99"/>
      <c r="FSA36" s="99"/>
      <c r="FSB36" s="99"/>
      <c r="FSC36" s="99"/>
      <c r="FSD36" s="99"/>
      <c r="FSE36" s="99"/>
      <c r="FSF36" s="99"/>
      <c r="FSG36" s="99"/>
      <c r="FSH36" s="99"/>
      <c r="FSI36" s="99"/>
      <c r="FSJ36" s="99"/>
      <c r="FSK36" s="99"/>
      <c r="FSL36" s="99"/>
      <c r="FSM36" s="99"/>
      <c r="FSN36" s="99"/>
      <c r="FSO36" s="99"/>
      <c r="FSP36" s="99"/>
      <c r="FSQ36" s="99"/>
      <c r="FSR36" s="99"/>
      <c r="FSS36" s="99"/>
      <c r="FST36" s="99"/>
      <c r="FSU36" s="99"/>
      <c r="FSV36" s="99"/>
      <c r="FSW36" s="99"/>
      <c r="FSX36" s="99"/>
      <c r="FSY36" s="99"/>
      <c r="FSZ36" s="99"/>
      <c r="FTA36" s="99"/>
      <c r="FTB36" s="99"/>
      <c r="FTC36" s="99"/>
      <c r="FTD36" s="99"/>
      <c r="FTE36" s="99"/>
      <c r="FTF36" s="99"/>
      <c r="FTG36" s="99"/>
      <c r="FTH36" s="99"/>
      <c r="FTI36" s="99"/>
      <c r="FTJ36" s="99"/>
      <c r="FTK36" s="99"/>
      <c r="FTL36" s="99"/>
      <c r="FTM36" s="99"/>
      <c r="FTN36" s="99"/>
      <c r="FTO36" s="99"/>
      <c r="FTP36" s="99"/>
      <c r="FTQ36" s="99"/>
      <c r="FTR36" s="99"/>
      <c r="FTS36" s="99"/>
      <c r="FTT36" s="99"/>
      <c r="FTU36" s="99"/>
      <c r="FTV36" s="99"/>
      <c r="FTW36" s="99"/>
      <c r="FTX36" s="99"/>
      <c r="FTY36" s="99"/>
      <c r="FTZ36" s="99"/>
      <c r="FUA36" s="99"/>
      <c r="FUB36" s="99"/>
      <c r="FUC36" s="99"/>
      <c r="FUD36" s="99"/>
      <c r="FUE36" s="99"/>
      <c r="FUF36" s="99"/>
      <c r="FUG36" s="99"/>
      <c r="FUH36" s="99"/>
      <c r="FUI36" s="99"/>
      <c r="FUJ36" s="99"/>
      <c r="FUK36" s="99"/>
      <c r="FUL36" s="99"/>
      <c r="FUM36" s="99"/>
      <c r="FUN36" s="99"/>
      <c r="FUO36" s="99"/>
      <c r="FUP36" s="99"/>
      <c r="FUQ36" s="99"/>
      <c r="FUR36" s="99"/>
      <c r="FUS36" s="99"/>
      <c r="FUT36" s="99"/>
      <c r="FUU36" s="99"/>
      <c r="FUV36" s="99"/>
      <c r="FUW36" s="99"/>
      <c r="FUX36" s="99"/>
      <c r="FUY36" s="99"/>
      <c r="FUZ36" s="99"/>
      <c r="FVA36" s="99"/>
      <c r="FVB36" s="99"/>
      <c r="FVC36" s="99"/>
      <c r="FVD36" s="99"/>
      <c r="FVE36" s="99"/>
      <c r="FVF36" s="99"/>
      <c r="FVG36" s="99"/>
      <c r="FVH36" s="99"/>
      <c r="FVI36" s="99"/>
      <c r="FVJ36" s="99"/>
      <c r="FVK36" s="99"/>
      <c r="FVL36" s="99"/>
      <c r="FVM36" s="99"/>
      <c r="FVN36" s="99"/>
      <c r="FVO36" s="99"/>
      <c r="FVP36" s="99"/>
      <c r="FVQ36" s="99"/>
      <c r="FVR36" s="99"/>
      <c r="FVS36" s="99"/>
      <c r="FVT36" s="99"/>
      <c r="FVU36" s="99"/>
      <c r="FVV36" s="99"/>
      <c r="FVW36" s="99"/>
      <c r="FVX36" s="99"/>
      <c r="FVY36" s="99"/>
      <c r="FVZ36" s="99"/>
      <c r="FWA36" s="99"/>
      <c r="FWB36" s="99"/>
      <c r="FWC36" s="99"/>
      <c r="FWD36" s="99"/>
      <c r="FWE36" s="99"/>
      <c r="FWF36" s="99"/>
      <c r="FWG36" s="99"/>
      <c r="FWH36" s="99"/>
      <c r="FWI36" s="99"/>
      <c r="FWJ36" s="99"/>
      <c r="FWK36" s="99"/>
      <c r="FWL36" s="99"/>
      <c r="FWM36" s="99"/>
      <c r="FWN36" s="99"/>
      <c r="FWO36" s="99"/>
      <c r="FWP36" s="99"/>
      <c r="FWQ36" s="99"/>
      <c r="FWR36" s="99"/>
      <c r="FWS36" s="99"/>
      <c r="FWT36" s="99"/>
      <c r="FWU36" s="99"/>
      <c r="FWV36" s="99"/>
      <c r="FWW36" s="99"/>
      <c r="FWX36" s="99"/>
      <c r="FWY36" s="99"/>
      <c r="FWZ36" s="99"/>
      <c r="FXA36" s="99"/>
      <c r="FXB36" s="99"/>
      <c r="FXC36" s="99"/>
      <c r="FXD36" s="99"/>
      <c r="FXE36" s="99"/>
      <c r="FXF36" s="99"/>
      <c r="FXG36" s="99"/>
      <c r="FXH36" s="99"/>
      <c r="FXI36" s="99"/>
      <c r="FXJ36" s="99"/>
      <c r="FXK36" s="99"/>
      <c r="FXL36" s="99"/>
      <c r="FXM36" s="99"/>
      <c r="FXN36" s="99"/>
      <c r="FXO36" s="99"/>
      <c r="FXP36" s="99"/>
      <c r="FXQ36" s="99"/>
      <c r="FXR36" s="99"/>
      <c r="FXS36" s="99"/>
      <c r="FXT36" s="99"/>
      <c r="FXU36" s="99"/>
      <c r="FXV36" s="99"/>
      <c r="FXW36" s="99"/>
      <c r="FXX36" s="99"/>
      <c r="FXY36" s="99"/>
      <c r="FXZ36" s="99"/>
      <c r="FYA36" s="99"/>
      <c r="FYB36" s="99"/>
      <c r="FYC36" s="99"/>
      <c r="FYD36" s="99"/>
      <c r="FYE36" s="99"/>
      <c r="FYF36" s="99"/>
      <c r="FYG36" s="99"/>
      <c r="FYH36" s="99"/>
      <c r="FYI36" s="99"/>
      <c r="FYJ36" s="99"/>
      <c r="FYK36" s="99"/>
      <c r="FYL36" s="99"/>
      <c r="FYM36" s="99"/>
      <c r="FYN36" s="99"/>
      <c r="FYO36" s="99"/>
      <c r="FYP36" s="99"/>
      <c r="FYQ36" s="99"/>
      <c r="FYR36" s="99"/>
      <c r="FYS36" s="99"/>
      <c r="FYT36" s="99"/>
      <c r="FYU36" s="99"/>
      <c r="FYV36" s="99"/>
      <c r="FYW36" s="99"/>
      <c r="FYX36" s="99"/>
      <c r="FYY36" s="99"/>
      <c r="FYZ36" s="99"/>
      <c r="FZA36" s="99"/>
      <c r="FZB36" s="99"/>
      <c r="FZC36" s="99"/>
      <c r="FZD36" s="99"/>
      <c r="FZE36" s="99"/>
      <c r="FZF36" s="99"/>
      <c r="FZG36" s="99"/>
      <c r="FZH36" s="99"/>
      <c r="FZI36" s="99"/>
      <c r="FZJ36" s="99"/>
      <c r="FZK36" s="99"/>
      <c r="FZL36" s="99"/>
      <c r="FZM36" s="99"/>
      <c r="FZN36" s="99"/>
      <c r="FZO36" s="99"/>
      <c r="FZP36" s="99"/>
      <c r="FZQ36" s="99"/>
      <c r="FZR36" s="99"/>
      <c r="FZS36" s="99"/>
      <c r="FZT36" s="99"/>
      <c r="FZU36" s="99"/>
      <c r="FZV36" s="99"/>
      <c r="FZW36" s="99"/>
      <c r="FZX36" s="99"/>
      <c r="FZY36" s="99"/>
      <c r="FZZ36" s="99"/>
      <c r="GAA36" s="99"/>
      <c r="GAB36" s="99"/>
      <c r="GAC36" s="99"/>
      <c r="GAD36" s="99"/>
      <c r="GAE36" s="99"/>
      <c r="GAF36" s="99"/>
      <c r="GAG36" s="99"/>
      <c r="GAH36" s="99"/>
      <c r="GAI36" s="99"/>
      <c r="GAJ36" s="99"/>
      <c r="GAK36" s="99"/>
      <c r="GAL36" s="99"/>
      <c r="GAM36" s="99"/>
      <c r="GAN36" s="99"/>
      <c r="GAO36" s="99"/>
      <c r="GAP36" s="99"/>
      <c r="GAQ36" s="99"/>
      <c r="GAR36" s="99"/>
      <c r="GAS36" s="99"/>
      <c r="GAT36" s="99"/>
      <c r="GAU36" s="99"/>
      <c r="GAV36" s="99"/>
      <c r="GAW36" s="99"/>
      <c r="GAX36" s="99"/>
      <c r="GAY36" s="99"/>
      <c r="GAZ36" s="99"/>
      <c r="GBA36" s="99"/>
      <c r="GBB36" s="99"/>
      <c r="GBC36" s="99"/>
      <c r="GBD36" s="99"/>
      <c r="GBE36" s="99"/>
      <c r="GBF36" s="99"/>
      <c r="GBG36" s="99"/>
      <c r="GBH36" s="99"/>
      <c r="GBI36" s="99"/>
      <c r="GBJ36" s="99"/>
      <c r="GBK36" s="99"/>
      <c r="GBL36" s="99"/>
      <c r="GBM36" s="99"/>
      <c r="GBN36" s="99"/>
      <c r="GBO36" s="99"/>
      <c r="GBP36" s="99"/>
      <c r="GBQ36" s="99"/>
      <c r="GBR36" s="99"/>
      <c r="GBS36" s="99"/>
      <c r="GBT36" s="99"/>
      <c r="GBU36" s="99"/>
      <c r="GBV36" s="99"/>
      <c r="GBW36" s="99"/>
      <c r="GBX36" s="99"/>
      <c r="GBY36" s="99"/>
      <c r="GBZ36" s="99"/>
      <c r="GCA36" s="99"/>
      <c r="GCB36" s="99"/>
      <c r="GCC36" s="99"/>
      <c r="GCD36" s="99"/>
      <c r="GCE36" s="99"/>
      <c r="GCF36" s="99"/>
      <c r="GCG36" s="99"/>
      <c r="GCH36" s="99"/>
      <c r="GCI36" s="99"/>
      <c r="GCJ36" s="99"/>
      <c r="GCK36" s="99"/>
      <c r="GCL36" s="99"/>
      <c r="GCM36" s="99"/>
      <c r="GCN36" s="99"/>
      <c r="GCO36" s="99"/>
      <c r="GCP36" s="99"/>
      <c r="GCQ36" s="99"/>
      <c r="GCR36" s="99"/>
      <c r="GCS36" s="99"/>
      <c r="GCT36" s="99"/>
      <c r="GCU36" s="99"/>
      <c r="GCV36" s="99"/>
      <c r="GCW36" s="99"/>
      <c r="GCX36" s="99"/>
      <c r="GCY36" s="99"/>
      <c r="GCZ36" s="99"/>
      <c r="GDA36" s="99"/>
      <c r="GDB36" s="99"/>
      <c r="GDC36" s="99"/>
      <c r="GDD36" s="99"/>
      <c r="GDE36" s="99"/>
      <c r="GDF36" s="99"/>
      <c r="GDG36" s="99"/>
      <c r="GDH36" s="99"/>
      <c r="GDI36" s="99"/>
      <c r="GDJ36" s="99"/>
      <c r="GDK36" s="99"/>
      <c r="GDL36" s="99"/>
      <c r="GDM36" s="99"/>
      <c r="GDN36" s="99"/>
      <c r="GDO36" s="99"/>
      <c r="GDP36" s="99"/>
      <c r="GDQ36" s="99"/>
      <c r="GDR36" s="99"/>
      <c r="GDS36" s="99"/>
      <c r="GDT36" s="99"/>
      <c r="GDU36" s="99"/>
      <c r="GDV36" s="99"/>
      <c r="GDW36" s="99"/>
      <c r="GDX36" s="99"/>
      <c r="GDY36" s="99"/>
      <c r="GDZ36" s="99"/>
      <c r="GEA36" s="99"/>
      <c r="GEB36" s="99"/>
      <c r="GEC36" s="99"/>
      <c r="GED36" s="99"/>
      <c r="GEE36" s="99"/>
      <c r="GEF36" s="99"/>
      <c r="GEG36" s="99"/>
      <c r="GEH36" s="99"/>
      <c r="GEI36" s="99"/>
      <c r="GEJ36" s="99"/>
      <c r="GEK36" s="99"/>
      <c r="GEL36" s="99"/>
      <c r="GEM36" s="99"/>
      <c r="GEN36" s="99"/>
      <c r="GEO36" s="99"/>
      <c r="GEP36" s="99"/>
      <c r="GEQ36" s="99"/>
      <c r="GER36" s="99"/>
      <c r="GES36" s="99"/>
      <c r="GET36" s="99"/>
      <c r="GEU36" s="99"/>
      <c r="GEV36" s="99"/>
      <c r="GEW36" s="99"/>
      <c r="GEX36" s="99"/>
      <c r="GEY36" s="99"/>
      <c r="GEZ36" s="99"/>
      <c r="GFA36" s="99"/>
      <c r="GFB36" s="99"/>
      <c r="GFC36" s="99"/>
      <c r="GFD36" s="99"/>
      <c r="GFE36" s="99"/>
      <c r="GFF36" s="99"/>
      <c r="GFG36" s="99"/>
      <c r="GFH36" s="99"/>
      <c r="GFI36" s="99"/>
      <c r="GFJ36" s="99"/>
      <c r="GFK36" s="99"/>
      <c r="GFL36" s="99"/>
      <c r="GFM36" s="99"/>
      <c r="GFN36" s="99"/>
      <c r="GFO36" s="99"/>
      <c r="GFP36" s="99"/>
      <c r="GFQ36" s="99"/>
      <c r="GFR36" s="99"/>
      <c r="GFS36" s="99"/>
      <c r="GFT36" s="99"/>
      <c r="GFU36" s="99"/>
      <c r="GFV36" s="99"/>
      <c r="GFW36" s="99"/>
      <c r="GFX36" s="99"/>
      <c r="GFY36" s="99"/>
      <c r="GFZ36" s="99"/>
      <c r="GGA36" s="99"/>
      <c r="GGB36" s="99"/>
      <c r="GGC36" s="99"/>
      <c r="GGD36" s="99"/>
      <c r="GGE36" s="99"/>
      <c r="GGF36" s="99"/>
      <c r="GGG36" s="99"/>
      <c r="GGH36" s="99"/>
      <c r="GGI36" s="99"/>
      <c r="GGJ36" s="99"/>
      <c r="GGK36" s="99"/>
      <c r="GGL36" s="99"/>
      <c r="GGM36" s="99"/>
      <c r="GGN36" s="99"/>
      <c r="GGO36" s="99"/>
      <c r="GGP36" s="99"/>
      <c r="GGQ36" s="99"/>
      <c r="GGR36" s="99"/>
      <c r="GGS36" s="99"/>
      <c r="GGT36" s="99"/>
      <c r="GGU36" s="99"/>
      <c r="GGV36" s="99"/>
      <c r="GGW36" s="99"/>
      <c r="GGX36" s="99"/>
      <c r="GGY36" s="99"/>
      <c r="GGZ36" s="99"/>
      <c r="GHA36" s="99"/>
      <c r="GHB36" s="99"/>
      <c r="GHC36" s="99"/>
      <c r="GHD36" s="99"/>
      <c r="GHE36" s="99"/>
      <c r="GHF36" s="99"/>
      <c r="GHG36" s="99"/>
      <c r="GHH36" s="99"/>
      <c r="GHI36" s="99"/>
      <c r="GHJ36" s="99"/>
      <c r="GHK36" s="99"/>
      <c r="GHL36" s="99"/>
      <c r="GHM36" s="99"/>
      <c r="GHN36" s="99"/>
      <c r="GHO36" s="99"/>
      <c r="GHP36" s="99"/>
      <c r="GHQ36" s="99"/>
      <c r="GHR36" s="99"/>
      <c r="GHS36" s="99"/>
      <c r="GHT36" s="99"/>
      <c r="GHU36" s="99"/>
      <c r="GHV36" s="99"/>
      <c r="GHW36" s="99"/>
      <c r="GHX36" s="99"/>
      <c r="GHY36" s="99"/>
      <c r="GHZ36" s="99"/>
      <c r="GIA36" s="99"/>
      <c r="GIB36" s="99"/>
      <c r="GIC36" s="99"/>
      <c r="GID36" s="99"/>
      <c r="GIE36" s="99"/>
      <c r="GIF36" s="99"/>
      <c r="GIG36" s="99"/>
      <c r="GIH36" s="99"/>
      <c r="GII36" s="99"/>
      <c r="GIJ36" s="99"/>
      <c r="GIK36" s="99"/>
      <c r="GIL36" s="99"/>
      <c r="GIM36" s="99"/>
      <c r="GIN36" s="99"/>
      <c r="GIO36" s="99"/>
      <c r="GIP36" s="99"/>
      <c r="GIQ36" s="99"/>
      <c r="GIR36" s="99"/>
      <c r="GIS36" s="99"/>
      <c r="GIT36" s="99"/>
      <c r="GIU36" s="99"/>
      <c r="GIV36" s="99"/>
      <c r="GIW36" s="99"/>
      <c r="GIX36" s="99"/>
      <c r="GIY36" s="99"/>
      <c r="GIZ36" s="99"/>
      <c r="GJA36" s="99"/>
      <c r="GJB36" s="99"/>
      <c r="GJC36" s="99"/>
      <c r="GJD36" s="99"/>
      <c r="GJE36" s="99"/>
      <c r="GJF36" s="99"/>
      <c r="GJG36" s="99"/>
      <c r="GJH36" s="99"/>
      <c r="GJI36" s="99"/>
      <c r="GJJ36" s="99"/>
      <c r="GJK36" s="99"/>
      <c r="GJL36" s="99"/>
      <c r="GJM36" s="99"/>
      <c r="GJN36" s="99"/>
      <c r="GJO36" s="99"/>
      <c r="GJP36" s="99"/>
      <c r="GJQ36" s="99"/>
      <c r="GJR36" s="99"/>
      <c r="GJS36" s="99"/>
      <c r="GJT36" s="99"/>
      <c r="GJU36" s="99"/>
      <c r="GJV36" s="99"/>
      <c r="GJW36" s="99"/>
      <c r="GJX36" s="99"/>
      <c r="GJY36" s="99"/>
      <c r="GJZ36" s="99"/>
      <c r="GKA36" s="99"/>
      <c r="GKB36" s="99"/>
      <c r="GKC36" s="99"/>
      <c r="GKD36" s="99"/>
      <c r="GKE36" s="99"/>
      <c r="GKF36" s="99"/>
      <c r="GKG36" s="99"/>
      <c r="GKH36" s="99"/>
      <c r="GKI36" s="99"/>
      <c r="GKJ36" s="99"/>
      <c r="GKK36" s="99"/>
      <c r="GKL36" s="99"/>
      <c r="GKM36" s="99"/>
      <c r="GKN36" s="99"/>
      <c r="GKO36" s="99"/>
      <c r="GKP36" s="99"/>
      <c r="GKQ36" s="99"/>
      <c r="GKR36" s="99"/>
      <c r="GKS36" s="99"/>
      <c r="GKT36" s="99"/>
      <c r="GKU36" s="99"/>
      <c r="GKV36" s="99"/>
      <c r="GKW36" s="99"/>
      <c r="GKX36" s="99"/>
      <c r="GKY36" s="99"/>
      <c r="GKZ36" s="99"/>
      <c r="GLA36" s="99"/>
      <c r="GLB36" s="99"/>
      <c r="GLC36" s="99"/>
      <c r="GLD36" s="99"/>
      <c r="GLE36" s="99"/>
      <c r="GLF36" s="99"/>
      <c r="GLG36" s="99"/>
      <c r="GLH36" s="99"/>
      <c r="GLI36" s="99"/>
      <c r="GLJ36" s="99"/>
      <c r="GLK36" s="99"/>
      <c r="GLL36" s="99"/>
      <c r="GLM36" s="99"/>
      <c r="GLN36" s="99"/>
      <c r="GLO36" s="99"/>
      <c r="GLP36" s="99"/>
      <c r="GLQ36" s="99"/>
      <c r="GLR36" s="99"/>
      <c r="GLS36" s="99"/>
      <c r="GLT36" s="99"/>
      <c r="GLU36" s="99"/>
      <c r="GLV36" s="99"/>
      <c r="GLW36" s="99"/>
      <c r="GLX36" s="99"/>
      <c r="GLY36" s="99"/>
      <c r="GLZ36" s="99"/>
      <c r="GMA36" s="99"/>
      <c r="GMB36" s="99"/>
      <c r="GMC36" s="99"/>
      <c r="GMD36" s="99"/>
      <c r="GME36" s="99"/>
      <c r="GMF36" s="99"/>
      <c r="GMG36" s="99"/>
      <c r="GMH36" s="99"/>
      <c r="GMI36" s="99"/>
      <c r="GMJ36" s="99"/>
      <c r="GMK36" s="99"/>
      <c r="GML36" s="99"/>
      <c r="GMM36" s="99"/>
      <c r="GMN36" s="99"/>
      <c r="GMO36" s="99"/>
      <c r="GMP36" s="99"/>
      <c r="GMQ36" s="99"/>
      <c r="GMR36" s="99"/>
      <c r="GMS36" s="99"/>
      <c r="GMT36" s="99"/>
      <c r="GMU36" s="99"/>
      <c r="GMV36" s="99"/>
      <c r="GMW36" s="99"/>
      <c r="GMX36" s="99"/>
      <c r="GMY36" s="99"/>
      <c r="GMZ36" s="99"/>
      <c r="GNA36" s="99"/>
      <c r="GNB36" s="99"/>
      <c r="GNC36" s="99"/>
      <c r="GND36" s="99"/>
      <c r="GNE36" s="99"/>
      <c r="GNF36" s="99"/>
      <c r="GNG36" s="99"/>
      <c r="GNH36" s="99"/>
      <c r="GNI36" s="99"/>
      <c r="GNJ36" s="99"/>
      <c r="GNK36" s="99"/>
      <c r="GNL36" s="99"/>
      <c r="GNM36" s="99"/>
      <c r="GNN36" s="99"/>
      <c r="GNO36" s="99"/>
      <c r="GNP36" s="99"/>
      <c r="GNQ36" s="99"/>
      <c r="GNR36" s="99"/>
      <c r="GNS36" s="99"/>
      <c r="GNT36" s="99"/>
      <c r="GNU36" s="99"/>
      <c r="GNV36" s="99"/>
      <c r="GNW36" s="99"/>
      <c r="GNX36" s="99"/>
      <c r="GNY36" s="99"/>
      <c r="GNZ36" s="99"/>
      <c r="GOA36" s="99"/>
      <c r="GOB36" s="99"/>
      <c r="GOC36" s="99"/>
      <c r="GOD36" s="99"/>
      <c r="GOE36" s="99"/>
      <c r="GOF36" s="99"/>
      <c r="GOG36" s="99"/>
      <c r="GOH36" s="99"/>
      <c r="GOI36" s="99"/>
      <c r="GOJ36" s="99"/>
      <c r="GOK36" s="99"/>
      <c r="GOL36" s="99"/>
      <c r="GOM36" s="99"/>
      <c r="GON36" s="99"/>
      <c r="GOO36" s="99"/>
      <c r="GOP36" s="99"/>
      <c r="GOQ36" s="99"/>
      <c r="GOR36" s="99"/>
      <c r="GOS36" s="99"/>
      <c r="GOT36" s="99"/>
      <c r="GOU36" s="99"/>
      <c r="GOV36" s="99"/>
      <c r="GOW36" s="99"/>
      <c r="GOX36" s="99"/>
      <c r="GOY36" s="99"/>
      <c r="GOZ36" s="99"/>
      <c r="GPA36" s="99"/>
      <c r="GPB36" s="99"/>
      <c r="GPC36" s="99"/>
      <c r="GPD36" s="99"/>
      <c r="GPE36" s="99"/>
      <c r="GPF36" s="99"/>
      <c r="GPG36" s="99"/>
      <c r="GPH36" s="99"/>
      <c r="GPI36" s="99"/>
      <c r="GPJ36" s="99"/>
      <c r="GPK36" s="99"/>
      <c r="GPL36" s="99"/>
      <c r="GPM36" s="99"/>
      <c r="GPN36" s="99"/>
      <c r="GPO36" s="99"/>
      <c r="GPP36" s="99"/>
      <c r="GPQ36" s="99"/>
      <c r="GPR36" s="99"/>
      <c r="GPS36" s="99"/>
      <c r="GPT36" s="99"/>
      <c r="GPU36" s="99"/>
      <c r="GPV36" s="99"/>
      <c r="GPW36" s="99"/>
      <c r="GPX36" s="99"/>
      <c r="GPY36" s="99"/>
      <c r="GPZ36" s="99"/>
      <c r="GQA36" s="99"/>
      <c r="GQB36" s="99"/>
      <c r="GQC36" s="99"/>
      <c r="GQD36" s="99"/>
      <c r="GQE36" s="99"/>
      <c r="GQF36" s="99"/>
      <c r="GQG36" s="99"/>
      <c r="GQH36" s="99"/>
      <c r="GQI36" s="99"/>
      <c r="GQJ36" s="99"/>
      <c r="GQK36" s="99"/>
      <c r="GQL36" s="99"/>
      <c r="GQM36" s="99"/>
      <c r="GQN36" s="99"/>
      <c r="GQO36" s="99"/>
      <c r="GQP36" s="99"/>
      <c r="GQQ36" s="99"/>
      <c r="GQR36" s="99"/>
      <c r="GQS36" s="99"/>
      <c r="GQT36" s="99"/>
      <c r="GQU36" s="99"/>
      <c r="GQV36" s="99"/>
      <c r="GQW36" s="99"/>
      <c r="GQX36" s="99"/>
      <c r="GQY36" s="99"/>
      <c r="GQZ36" s="99"/>
      <c r="GRA36" s="99"/>
      <c r="GRB36" s="99"/>
      <c r="GRC36" s="99"/>
      <c r="GRD36" s="99"/>
      <c r="GRE36" s="99"/>
      <c r="GRF36" s="99"/>
      <c r="GRG36" s="99"/>
      <c r="GRH36" s="99"/>
      <c r="GRI36" s="99"/>
      <c r="GRJ36" s="99"/>
      <c r="GRK36" s="99"/>
      <c r="GRL36" s="99"/>
      <c r="GRM36" s="99"/>
      <c r="GRN36" s="99"/>
      <c r="GRO36" s="99"/>
      <c r="GRP36" s="99"/>
      <c r="GRQ36" s="99"/>
      <c r="GRR36" s="99"/>
      <c r="GRS36" s="99"/>
      <c r="GRT36" s="99"/>
      <c r="GRU36" s="99"/>
      <c r="GRV36" s="99"/>
      <c r="GRW36" s="99"/>
      <c r="GRX36" s="99"/>
      <c r="GRY36" s="99"/>
      <c r="GRZ36" s="99"/>
      <c r="GSA36" s="99"/>
      <c r="GSB36" s="99"/>
      <c r="GSC36" s="99"/>
      <c r="GSD36" s="99"/>
      <c r="GSE36" s="99"/>
      <c r="GSF36" s="99"/>
      <c r="GSG36" s="99"/>
      <c r="GSH36" s="99"/>
      <c r="GSI36" s="99"/>
      <c r="GSJ36" s="99"/>
      <c r="GSK36" s="99"/>
      <c r="GSL36" s="99"/>
      <c r="GSM36" s="99"/>
      <c r="GSN36" s="99"/>
      <c r="GSO36" s="99"/>
      <c r="GSP36" s="99"/>
      <c r="GSQ36" s="99"/>
      <c r="GSR36" s="99"/>
      <c r="GSS36" s="99"/>
      <c r="GST36" s="99"/>
      <c r="GSU36" s="99"/>
      <c r="GSV36" s="99"/>
      <c r="GSW36" s="99"/>
      <c r="GSX36" s="99"/>
      <c r="GSY36" s="99"/>
      <c r="GSZ36" s="99"/>
      <c r="GTA36" s="99"/>
      <c r="GTB36" s="99"/>
      <c r="GTC36" s="99"/>
      <c r="GTD36" s="99"/>
      <c r="GTE36" s="99"/>
      <c r="GTF36" s="99"/>
      <c r="GTG36" s="99"/>
      <c r="GTH36" s="99"/>
      <c r="GTI36" s="99"/>
      <c r="GTJ36" s="99"/>
      <c r="GTK36" s="99"/>
      <c r="GTL36" s="99"/>
      <c r="GTM36" s="99"/>
      <c r="GTN36" s="99"/>
      <c r="GTO36" s="99"/>
      <c r="GTP36" s="99"/>
      <c r="GTQ36" s="99"/>
      <c r="GTR36" s="99"/>
      <c r="GTS36" s="99"/>
      <c r="GTT36" s="99"/>
      <c r="GTU36" s="99"/>
      <c r="GTV36" s="99"/>
      <c r="GTW36" s="99"/>
      <c r="GTX36" s="99"/>
      <c r="GTY36" s="99"/>
      <c r="GTZ36" s="99"/>
      <c r="GUA36" s="99"/>
      <c r="GUB36" s="99"/>
      <c r="GUC36" s="99"/>
      <c r="GUD36" s="99"/>
      <c r="GUE36" s="99"/>
      <c r="GUF36" s="99"/>
      <c r="GUG36" s="99"/>
      <c r="GUH36" s="99"/>
      <c r="GUI36" s="99"/>
      <c r="GUJ36" s="99"/>
      <c r="GUK36" s="99"/>
      <c r="GUL36" s="99"/>
      <c r="GUM36" s="99"/>
      <c r="GUN36" s="99"/>
      <c r="GUO36" s="99"/>
      <c r="GUP36" s="99"/>
      <c r="GUQ36" s="99"/>
      <c r="GUR36" s="99"/>
      <c r="GUS36" s="99"/>
      <c r="GUT36" s="99"/>
      <c r="GUU36" s="99"/>
      <c r="GUV36" s="99"/>
      <c r="GUW36" s="99"/>
      <c r="GUX36" s="99"/>
      <c r="GUY36" s="99"/>
      <c r="GUZ36" s="99"/>
      <c r="GVA36" s="99"/>
      <c r="GVB36" s="99"/>
      <c r="GVC36" s="99"/>
      <c r="GVD36" s="99"/>
      <c r="GVE36" s="99"/>
      <c r="GVF36" s="99"/>
      <c r="GVG36" s="99"/>
      <c r="GVH36" s="99"/>
      <c r="GVI36" s="99"/>
      <c r="GVJ36" s="99"/>
      <c r="GVK36" s="99"/>
      <c r="GVL36" s="99"/>
      <c r="GVM36" s="99"/>
      <c r="GVN36" s="99"/>
      <c r="GVO36" s="99"/>
      <c r="GVP36" s="99"/>
      <c r="GVQ36" s="99"/>
      <c r="GVR36" s="99"/>
      <c r="GVS36" s="99"/>
      <c r="GVT36" s="99"/>
      <c r="GVU36" s="99"/>
      <c r="GVV36" s="99"/>
      <c r="GVW36" s="99"/>
      <c r="GVX36" s="99"/>
      <c r="GVY36" s="99"/>
      <c r="GVZ36" s="99"/>
      <c r="GWA36" s="99"/>
      <c r="GWB36" s="99"/>
      <c r="GWC36" s="99"/>
      <c r="GWD36" s="99"/>
      <c r="GWE36" s="99"/>
      <c r="GWF36" s="99"/>
      <c r="GWG36" s="99"/>
      <c r="GWH36" s="99"/>
      <c r="GWI36" s="99"/>
      <c r="GWJ36" s="99"/>
      <c r="GWK36" s="99"/>
      <c r="GWL36" s="99"/>
      <c r="GWM36" s="99"/>
      <c r="GWN36" s="99"/>
      <c r="GWO36" s="99"/>
      <c r="GWP36" s="99"/>
      <c r="GWQ36" s="99"/>
      <c r="GWR36" s="99"/>
      <c r="GWS36" s="99"/>
      <c r="GWT36" s="99"/>
      <c r="GWU36" s="99"/>
      <c r="GWV36" s="99"/>
      <c r="GWW36" s="99"/>
      <c r="GWX36" s="99"/>
      <c r="GWY36" s="99"/>
      <c r="GWZ36" s="99"/>
      <c r="GXA36" s="99"/>
      <c r="GXB36" s="99"/>
      <c r="GXC36" s="99"/>
      <c r="GXD36" s="99"/>
      <c r="GXE36" s="99"/>
      <c r="GXF36" s="99"/>
      <c r="GXG36" s="99"/>
      <c r="GXH36" s="99"/>
      <c r="GXI36" s="99"/>
      <c r="GXJ36" s="99"/>
      <c r="GXK36" s="99"/>
      <c r="GXL36" s="99"/>
      <c r="GXM36" s="99"/>
      <c r="GXN36" s="99"/>
      <c r="GXO36" s="99"/>
      <c r="GXP36" s="99"/>
      <c r="GXQ36" s="99"/>
      <c r="GXR36" s="99"/>
      <c r="GXS36" s="99"/>
      <c r="GXT36" s="99"/>
      <c r="GXU36" s="99"/>
      <c r="GXV36" s="99"/>
      <c r="GXW36" s="99"/>
      <c r="GXX36" s="99"/>
      <c r="GXY36" s="99"/>
      <c r="GXZ36" s="99"/>
      <c r="GYA36" s="99"/>
      <c r="GYB36" s="99"/>
      <c r="GYC36" s="99"/>
      <c r="GYD36" s="99"/>
      <c r="GYE36" s="99"/>
      <c r="GYF36" s="99"/>
      <c r="GYG36" s="99"/>
      <c r="GYH36" s="99"/>
      <c r="GYI36" s="99"/>
      <c r="GYJ36" s="99"/>
      <c r="GYK36" s="99"/>
      <c r="GYL36" s="99"/>
      <c r="GYM36" s="99"/>
      <c r="GYN36" s="99"/>
      <c r="GYO36" s="99"/>
      <c r="GYP36" s="99"/>
      <c r="GYQ36" s="99"/>
      <c r="GYR36" s="99"/>
      <c r="GYS36" s="99"/>
      <c r="GYT36" s="99"/>
      <c r="GYU36" s="99"/>
      <c r="GYV36" s="99"/>
      <c r="GYW36" s="99"/>
      <c r="GYX36" s="99"/>
      <c r="GYY36" s="99"/>
      <c r="GYZ36" s="99"/>
      <c r="GZA36" s="99"/>
      <c r="GZB36" s="99"/>
      <c r="GZC36" s="99"/>
      <c r="GZD36" s="99"/>
      <c r="GZE36" s="99"/>
      <c r="GZF36" s="99"/>
      <c r="GZG36" s="99"/>
      <c r="GZH36" s="99"/>
      <c r="GZI36" s="99"/>
      <c r="GZJ36" s="99"/>
      <c r="GZK36" s="99"/>
      <c r="GZL36" s="99"/>
      <c r="GZM36" s="99"/>
      <c r="GZN36" s="99"/>
      <c r="GZO36" s="99"/>
      <c r="GZP36" s="99"/>
      <c r="GZQ36" s="99"/>
      <c r="GZR36" s="99"/>
      <c r="GZS36" s="99"/>
      <c r="GZT36" s="99"/>
      <c r="GZU36" s="99"/>
      <c r="GZV36" s="99"/>
      <c r="GZW36" s="99"/>
      <c r="GZX36" s="99"/>
      <c r="GZY36" s="99"/>
      <c r="GZZ36" s="99"/>
      <c r="HAA36" s="99"/>
      <c r="HAB36" s="99"/>
      <c r="HAC36" s="99"/>
      <c r="HAD36" s="99"/>
      <c r="HAE36" s="99"/>
      <c r="HAF36" s="99"/>
      <c r="HAG36" s="99"/>
      <c r="HAH36" s="99"/>
      <c r="HAI36" s="99"/>
      <c r="HAJ36" s="99"/>
      <c r="HAK36" s="99"/>
      <c r="HAL36" s="99"/>
      <c r="HAM36" s="99"/>
      <c r="HAN36" s="99"/>
      <c r="HAO36" s="99"/>
      <c r="HAP36" s="99"/>
      <c r="HAQ36" s="99"/>
      <c r="HAR36" s="99"/>
      <c r="HAS36" s="99"/>
      <c r="HAT36" s="99"/>
      <c r="HAU36" s="99"/>
      <c r="HAV36" s="99"/>
      <c r="HAW36" s="99"/>
      <c r="HAX36" s="99"/>
      <c r="HAY36" s="99"/>
      <c r="HAZ36" s="99"/>
      <c r="HBA36" s="99"/>
      <c r="HBB36" s="99"/>
      <c r="HBC36" s="99"/>
      <c r="HBD36" s="99"/>
      <c r="HBE36" s="99"/>
      <c r="HBF36" s="99"/>
      <c r="HBG36" s="99"/>
      <c r="HBH36" s="99"/>
      <c r="HBI36" s="99"/>
      <c r="HBJ36" s="99"/>
      <c r="HBK36" s="99"/>
      <c r="HBL36" s="99"/>
      <c r="HBM36" s="99"/>
      <c r="HBN36" s="99"/>
      <c r="HBO36" s="99"/>
      <c r="HBP36" s="99"/>
      <c r="HBQ36" s="99"/>
      <c r="HBR36" s="99"/>
      <c r="HBS36" s="99"/>
      <c r="HBT36" s="99"/>
      <c r="HBU36" s="99"/>
      <c r="HBV36" s="99"/>
      <c r="HBW36" s="99"/>
      <c r="HBX36" s="99"/>
      <c r="HBY36" s="99"/>
      <c r="HBZ36" s="99"/>
      <c r="HCA36" s="99"/>
      <c r="HCB36" s="99"/>
      <c r="HCC36" s="99"/>
      <c r="HCD36" s="99"/>
      <c r="HCE36" s="99"/>
      <c r="HCF36" s="99"/>
      <c r="HCG36" s="99"/>
      <c r="HCH36" s="99"/>
      <c r="HCI36" s="99"/>
      <c r="HCJ36" s="99"/>
      <c r="HCK36" s="99"/>
      <c r="HCL36" s="99"/>
      <c r="HCM36" s="99"/>
      <c r="HCN36" s="99"/>
      <c r="HCO36" s="99"/>
      <c r="HCP36" s="99"/>
      <c r="HCQ36" s="99"/>
      <c r="HCR36" s="99"/>
      <c r="HCS36" s="99"/>
      <c r="HCT36" s="99"/>
      <c r="HCU36" s="99"/>
      <c r="HCV36" s="99"/>
      <c r="HCW36" s="99"/>
      <c r="HCX36" s="99"/>
      <c r="HCY36" s="99"/>
      <c r="HCZ36" s="99"/>
      <c r="HDA36" s="99"/>
      <c r="HDB36" s="99"/>
      <c r="HDC36" s="99"/>
      <c r="HDD36" s="99"/>
      <c r="HDE36" s="99"/>
      <c r="HDF36" s="99"/>
      <c r="HDG36" s="99"/>
      <c r="HDH36" s="99"/>
      <c r="HDI36" s="99"/>
      <c r="HDJ36" s="99"/>
      <c r="HDK36" s="99"/>
      <c r="HDL36" s="99"/>
      <c r="HDM36" s="99"/>
      <c r="HDN36" s="99"/>
      <c r="HDO36" s="99"/>
      <c r="HDP36" s="99"/>
      <c r="HDQ36" s="99"/>
      <c r="HDR36" s="99"/>
      <c r="HDS36" s="99"/>
      <c r="HDT36" s="99"/>
      <c r="HDU36" s="99"/>
      <c r="HDV36" s="99"/>
      <c r="HDW36" s="99"/>
      <c r="HDX36" s="99"/>
      <c r="HDY36" s="99"/>
      <c r="HDZ36" s="99"/>
      <c r="HEA36" s="99"/>
      <c r="HEB36" s="99"/>
      <c r="HEC36" s="99"/>
      <c r="HED36" s="99"/>
      <c r="HEE36" s="99"/>
      <c r="HEF36" s="99"/>
      <c r="HEG36" s="99"/>
      <c r="HEH36" s="99"/>
      <c r="HEI36" s="99"/>
      <c r="HEJ36" s="99"/>
      <c r="HEK36" s="99"/>
      <c r="HEL36" s="99"/>
      <c r="HEM36" s="99"/>
      <c r="HEN36" s="99"/>
      <c r="HEO36" s="99"/>
      <c r="HEP36" s="99"/>
      <c r="HEQ36" s="99"/>
      <c r="HER36" s="99"/>
      <c r="HES36" s="99"/>
      <c r="HET36" s="99"/>
      <c r="HEU36" s="99"/>
      <c r="HEV36" s="99"/>
      <c r="HEW36" s="99"/>
      <c r="HEX36" s="99"/>
      <c r="HEY36" s="99"/>
      <c r="HEZ36" s="99"/>
      <c r="HFA36" s="99"/>
      <c r="HFB36" s="99"/>
      <c r="HFC36" s="99"/>
      <c r="HFD36" s="99"/>
      <c r="HFE36" s="99"/>
      <c r="HFF36" s="99"/>
      <c r="HFG36" s="99"/>
      <c r="HFH36" s="99"/>
      <c r="HFI36" s="99"/>
      <c r="HFJ36" s="99"/>
      <c r="HFK36" s="99"/>
      <c r="HFL36" s="99"/>
      <c r="HFM36" s="99"/>
      <c r="HFN36" s="99"/>
      <c r="HFO36" s="99"/>
      <c r="HFP36" s="99"/>
      <c r="HFQ36" s="99"/>
      <c r="HFR36" s="99"/>
      <c r="HFS36" s="99"/>
      <c r="HFT36" s="99"/>
      <c r="HFU36" s="99"/>
      <c r="HFV36" s="99"/>
      <c r="HFW36" s="99"/>
      <c r="HFX36" s="99"/>
      <c r="HFY36" s="99"/>
      <c r="HFZ36" s="99"/>
      <c r="HGA36" s="99"/>
      <c r="HGB36" s="99"/>
      <c r="HGC36" s="99"/>
      <c r="HGD36" s="99"/>
      <c r="HGE36" s="99"/>
      <c r="HGF36" s="99"/>
      <c r="HGG36" s="99"/>
      <c r="HGH36" s="99"/>
      <c r="HGI36" s="99"/>
      <c r="HGJ36" s="99"/>
      <c r="HGK36" s="99"/>
      <c r="HGL36" s="99"/>
      <c r="HGM36" s="99"/>
      <c r="HGN36" s="99"/>
      <c r="HGO36" s="99"/>
      <c r="HGP36" s="99"/>
      <c r="HGQ36" s="99"/>
      <c r="HGR36" s="99"/>
      <c r="HGS36" s="99"/>
      <c r="HGT36" s="99"/>
      <c r="HGU36" s="99"/>
      <c r="HGV36" s="99"/>
      <c r="HGW36" s="99"/>
      <c r="HGX36" s="99"/>
      <c r="HGY36" s="99"/>
      <c r="HGZ36" s="99"/>
      <c r="HHA36" s="99"/>
      <c r="HHB36" s="99"/>
      <c r="HHC36" s="99"/>
      <c r="HHD36" s="99"/>
      <c r="HHE36" s="99"/>
      <c r="HHF36" s="99"/>
      <c r="HHG36" s="99"/>
      <c r="HHH36" s="99"/>
      <c r="HHI36" s="99"/>
      <c r="HHJ36" s="99"/>
      <c r="HHK36" s="99"/>
      <c r="HHL36" s="99"/>
      <c r="HHM36" s="99"/>
      <c r="HHN36" s="99"/>
      <c r="HHO36" s="99"/>
      <c r="HHP36" s="99"/>
      <c r="HHQ36" s="99"/>
      <c r="HHR36" s="99"/>
      <c r="HHS36" s="99"/>
      <c r="HHT36" s="99"/>
      <c r="HHU36" s="99"/>
      <c r="HHV36" s="99"/>
      <c r="HHW36" s="99"/>
      <c r="HHX36" s="99"/>
      <c r="HHY36" s="99"/>
      <c r="HHZ36" s="99"/>
      <c r="HIA36" s="99"/>
      <c r="HIB36" s="99"/>
      <c r="HIC36" s="99"/>
      <c r="HID36" s="99"/>
      <c r="HIE36" s="99"/>
      <c r="HIF36" s="99"/>
      <c r="HIG36" s="99"/>
      <c r="HIH36" s="99"/>
      <c r="HII36" s="99"/>
      <c r="HIJ36" s="99"/>
      <c r="HIK36" s="99"/>
      <c r="HIL36" s="99"/>
      <c r="HIM36" s="99"/>
      <c r="HIN36" s="99"/>
      <c r="HIO36" s="99"/>
      <c r="HIP36" s="99"/>
      <c r="HIQ36" s="99"/>
      <c r="HIR36" s="99"/>
      <c r="HIS36" s="99"/>
      <c r="HIT36" s="99"/>
      <c r="HIU36" s="99"/>
      <c r="HIV36" s="99"/>
      <c r="HIW36" s="99"/>
      <c r="HIX36" s="99"/>
      <c r="HIY36" s="99"/>
      <c r="HIZ36" s="99"/>
      <c r="HJA36" s="99"/>
      <c r="HJB36" s="99"/>
      <c r="HJC36" s="99"/>
      <c r="HJD36" s="99"/>
      <c r="HJE36" s="99"/>
      <c r="HJF36" s="99"/>
      <c r="HJG36" s="99"/>
      <c r="HJH36" s="99"/>
      <c r="HJI36" s="99"/>
      <c r="HJJ36" s="99"/>
      <c r="HJK36" s="99"/>
      <c r="HJL36" s="99"/>
      <c r="HJM36" s="99"/>
      <c r="HJN36" s="99"/>
      <c r="HJO36" s="99"/>
      <c r="HJP36" s="99"/>
      <c r="HJQ36" s="99"/>
      <c r="HJR36" s="99"/>
      <c r="HJS36" s="99"/>
      <c r="HJT36" s="99"/>
      <c r="HJU36" s="99"/>
      <c r="HJV36" s="99"/>
      <c r="HJW36" s="99"/>
      <c r="HJX36" s="99"/>
      <c r="HJY36" s="99"/>
      <c r="HJZ36" s="99"/>
      <c r="HKA36" s="99"/>
      <c r="HKB36" s="99"/>
      <c r="HKC36" s="99"/>
      <c r="HKD36" s="99"/>
      <c r="HKE36" s="99"/>
      <c r="HKF36" s="99"/>
      <c r="HKG36" s="99"/>
      <c r="HKH36" s="99"/>
      <c r="HKI36" s="99"/>
      <c r="HKJ36" s="99"/>
      <c r="HKK36" s="99"/>
      <c r="HKL36" s="99"/>
      <c r="HKM36" s="99"/>
      <c r="HKN36" s="99"/>
      <c r="HKO36" s="99"/>
      <c r="HKP36" s="99"/>
      <c r="HKQ36" s="99"/>
      <c r="HKR36" s="99"/>
      <c r="HKS36" s="99"/>
      <c r="HKT36" s="99"/>
      <c r="HKU36" s="99"/>
      <c r="HKV36" s="99"/>
      <c r="HKW36" s="99"/>
      <c r="HKX36" s="99"/>
      <c r="HKY36" s="99"/>
      <c r="HKZ36" s="99"/>
      <c r="HLA36" s="99"/>
      <c r="HLB36" s="99"/>
      <c r="HLC36" s="99"/>
      <c r="HLD36" s="99"/>
      <c r="HLE36" s="99"/>
      <c r="HLF36" s="99"/>
      <c r="HLG36" s="99"/>
      <c r="HLH36" s="99"/>
      <c r="HLI36" s="99"/>
      <c r="HLJ36" s="99"/>
      <c r="HLK36" s="99"/>
      <c r="HLL36" s="99"/>
      <c r="HLM36" s="99"/>
      <c r="HLN36" s="99"/>
      <c r="HLO36" s="99"/>
      <c r="HLP36" s="99"/>
      <c r="HLQ36" s="99"/>
      <c r="HLR36" s="99"/>
      <c r="HLS36" s="99"/>
      <c r="HLT36" s="99"/>
      <c r="HLU36" s="99"/>
      <c r="HLV36" s="99"/>
      <c r="HLW36" s="99"/>
      <c r="HLX36" s="99"/>
      <c r="HLY36" s="99"/>
      <c r="HLZ36" s="99"/>
      <c r="HMA36" s="99"/>
      <c r="HMB36" s="99"/>
      <c r="HMC36" s="99"/>
      <c r="HMD36" s="99"/>
      <c r="HME36" s="99"/>
      <c r="HMF36" s="99"/>
      <c r="HMG36" s="99"/>
      <c r="HMH36" s="99"/>
      <c r="HMI36" s="99"/>
      <c r="HMJ36" s="99"/>
      <c r="HMK36" s="99"/>
      <c r="HML36" s="99"/>
      <c r="HMM36" s="99"/>
      <c r="HMN36" s="99"/>
      <c r="HMO36" s="99"/>
      <c r="HMP36" s="99"/>
      <c r="HMQ36" s="99"/>
      <c r="HMR36" s="99"/>
      <c r="HMS36" s="99"/>
      <c r="HMT36" s="99"/>
      <c r="HMU36" s="99"/>
      <c r="HMV36" s="99"/>
      <c r="HMW36" s="99"/>
      <c r="HMX36" s="99"/>
      <c r="HMY36" s="99"/>
      <c r="HMZ36" s="99"/>
      <c r="HNA36" s="99"/>
      <c r="HNB36" s="99"/>
      <c r="HNC36" s="99"/>
      <c r="HND36" s="99"/>
      <c r="HNE36" s="99"/>
      <c r="HNF36" s="99"/>
      <c r="HNG36" s="99"/>
      <c r="HNH36" s="99"/>
      <c r="HNI36" s="99"/>
      <c r="HNJ36" s="99"/>
      <c r="HNK36" s="99"/>
      <c r="HNL36" s="99"/>
      <c r="HNM36" s="99"/>
      <c r="HNN36" s="99"/>
      <c r="HNO36" s="99"/>
      <c r="HNP36" s="99"/>
      <c r="HNQ36" s="99"/>
      <c r="HNR36" s="99"/>
      <c r="HNS36" s="99"/>
      <c r="HNT36" s="99"/>
      <c r="HNU36" s="99"/>
      <c r="HNV36" s="99"/>
      <c r="HNW36" s="99"/>
      <c r="HNX36" s="99"/>
      <c r="HNY36" s="99"/>
      <c r="HNZ36" s="99"/>
      <c r="HOA36" s="99"/>
      <c r="HOB36" s="99"/>
      <c r="HOC36" s="99"/>
      <c r="HOD36" s="99"/>
      <c r="HOE36" s="99"/>
      <c r="HOF36" s="99"/>
      <c r="HOG36" s="99"/>
      <c r="HOH36" s="99"/>
      <c r="HOI36" s="99"/>
      <c r="HOJ36" s="99"/>
      <c r="HOK36" s="99"/>
      <c r="HOL36" s="99"/>
      <c r="HOM36" s="99"/>
      <c r="HON36" s="99"/>
      <c r="HOO36" s="99"/>
      <c r="HOP36" s="99"/>
      <c r="HOQ36" s="99"/>
      <c r="HOR36" s="99"/>
      <c r="HOS36" s="99"/>
      <c r="HOT36" s="99"/>
      <c r="HOU36" s="99"/>
      <c r="HOV36" s="99"/>
      <c r="HOW36" s="99"/>
      <c r="HOX36" s="99"/>
      <c r="HOY36" s="99"/>
      <c r="HOZ36" s="99"/>
      <c r="HPA36" s="99"/>
      <c r="HPB36" s="99"/>
      <c r="HPC36" s="99"/>
      <c r="HPD36" s="99"/>
      <c r="HPE36" s="99"/>
      <c r="HPF36" s="99"/>
      <c r="HPG36" s="99"/>
      <c r="HPH36" s="99"/>
      <c r="HPI36" s="99"/>
      <c r="HPJ36" s="99"/>
      <c r="HPK36" s="99"/>
      <c r="HPL36" s="99"/>
      <c r="HPM36" s="99"/>
      <c r="HPN36" s="99"/>
      <c r="HPO36" s="99"/>
      <c r="HPP36" s="99"/>
      <c r="HPQ36" s="99"/>
      <c r="HPR36" s="99"/>
      <c r="HPS36" s="99"/>
      <c r="HPT36" s="99"/>
      <c r="HPU36" s="99"/>
      <c r="HPV36" s="99"/>
      <c r="HPW36" s="99"/>
      <c r="HPX36" s="99"/>
      <c r="HPY36" s="99"/>
      <c r="HPZ36" s="99"/>
      <c r="HQA36" s="99"/>
      <c r="HQB36" s="99"/>
      <c r="HQC36" s="99"/>
      <c r="HQD36" s="99"/>
      <c r="HQE36" s="99"/>
      <c r="HQF36" s="99"/>
      <c r="HQG36" s="99"/>
      <c r="HQH36" s="99"/>
      <c r="HQI36" s="99"/>
      <c r="HQJ36" s="99"/>
      <c r="HQK36" s="99"/>
      <c r="HQL36" s="99"/>
      <c r="HQM36" s="99"/>
      <c r="HQN36" s="99"/>
      <c r="HQO36" s="99"/>
      <c r="HQP36" s="99"/>
      <c r="HQQ36" s="99"/>
      <c r="HQR36" s="99"/>
      <c r="HQS36" s="99"/>
      <c r="HQT36" s="99"/>
      <c r="HQU36" s="99"/>
      <c r="HQV36" s="99"/>
      <c r="HQW36" s="99"/>
      <c r="HQX36" s="99"/>
      <c r="HQY36" s="99"/>
      <c r="HQZ36" s="99"/>
      <c r="HRA36" s="99"/>
      <c r="HRB36" s="99"/>
      <c r="HRC36" s="99"/>
      <c r="HRD36" s="99"/>
      <c r="HRE36" s="99"/>
      <c r="HRF36" s="99"/>
      <c r="HRG36" s="99"/>
      <c r="HRH36" s="99"/>
      <c r="HRI36" s="99"/>
      <c r="HRJ36" s="99"/>
      <c r="HRK36" s="99"/>
      <c r="HRL36" s="99"/>
      <c r="HRM36" s="99"/>
      <c r="HRN36" s="99"/>
      <c r="HRO36" s="99"/>
      <c r="HRP36" s="99"/>
      <c r="HRQ36" s="99"/>
      <c r="HRR36" s="99"/>
      <c r="HRS36" s="99"/>
      <c r="HRT36" s="99"/>
      <c r="HRU36" s="99"/>
      <c r="HRV36" s="99"/>
      <c r="HRW36" s="99"/>
      <c r="HRX36" s="99"/>
      <c r="HRY36" s="99"/>
      <c r="HRZ36" s="99"/>
      <c r="HSA36" s="99"/>
      <c r="HSB36" s="99"/>
      <c r="HSC36" s="99"/>
      <c r="HSD36" s="99"/>
      <c r="HSE36" s="99"/>
      <c r="HSF36" s="99"/>
      <c r="HSG36" s="99"/>
      <c r="HSH36" s="99"/>
      <c r="HSI36" s="99"/>
      <c r="HSJ36" s="99"/>
      <c r="HSK36" s="99"/>
      <c r="HSL36" s="99"/>
      <c r="HSM36" s="99"/>
      <c r="HSN36" s="99"/>
      <c r="HSO36" s="99"/>
      <c r="HSP36" s="99"/>
      <c r="HSQ36" s="99"/>
      <c r="HSR36" s="99"/>
      <c r="HSS36" s="99"/>
      <c r="HST36" s="99"/>
      <c r="HSU36" s="99"/>
      <c r="HSV36" s="99"/>
      <c r="HSW36" s="99"/>
      <c r="HSX36" s="99"/>
      <c r="HSY36" s="99"/>
      <c r="HSZ36" s="99"/>
      <c r="HTA36" s="99"/>
      <c r="HTB36" s="99"/>
      <c r="HTC36" s="99"/>
      <c r="HTD36" s="99"/>
      <c r="HTE36" s="99"/>
      <c r="HTF36" s="99"/>
      <c r="HTG36" s="99"/>
      <c r="HTH36" s="99"/>
      <c r="HTI36" s="99"/>
      <c r="HTJ36" s="99"/>
      <c r="HTK36" s="99"/>
      <c r="HTL36" s="99"/>
      <c r="HTM36" s="99"/>
      <c r="HTN36" s="99"/>
      <c r="HTO36" s="99"/>
      <c r="HTP36" s="99"/>
      <c r="HTQ36" s="99"/>
      <c r="HTR36" s="99"/>
      <c r="HTS36" s="99"/>
      <c r="HTT36" s="99"/>
      <c r="HTU36" s="99"/>
      <c r="HTV36" s="99"/>
      <c r="HTW36" s="99"/>
      <c r="HTX36" s="99"/>
      <c r="HTY36" s="99"/>
      <c r="HTZ36" s="99"/>
      <c r="HUA36" s="99"/>
      <c r="HUB36" s="99"/>
      <c r="HUC36" s="99"/>
      <c r="HUD36" s="99"/>
      <c r="HUE36" s="99"/>
      <c r="HUF36" s="99"/>
      <c r="HUG36" s="99"/>
      <c r="HUH36" s="99"/>
      <c r="HUI36" s="99"/>
      <c r="HUJ36" s="99"/>
      <c r="HUK36" s="99"/>
      <c r="HUL36" s="99"/>
      <c r="HUM36" s="99"/>
      <c r="HUN36" s="99"/>
      <c r="HUO36" s="99"/>
      <c r="HUP36" s="99"/>
      <c r="HUQ36" s="99"/>
      <c r="HUR36" s="99"/>
      <c r="HUS36" s="99"/>
      <c r="HUT36" s="99"/>
      <c r="HUU36" s="99"/>
      <c r="HUV36" s="99"/>
      <c r="HUW36" s="99"/>
      <c r="HUX36" s="99"/>
      <c r="HUY36" s="99"/>
      <c r="HUZ36" s="99"/>
      <c r="HVA36" s="99"/>
      <c r="HVB36" s="99"/>
      <c r="HVC36" s="99"/>
      <c r="HVD36" s="99"/>
      <c r="HVE36" s="99"/>
      <c r="HVF36" s="99"/>
      <c r="HVG36" s="99"/>
      <c r="HVH36" s="99"/>
      <c r="HVI36" s="99"/>
      <c r="HVJ36" s="99"/>
      <c r="HVK36" s="99"/>
      <c r="HVL36" s="99"/>
      <c r="HVM36" s="99"/>
      <c r="HVN36" s="99"/>
      <c r="HVO36" s="99"/>
      <c r="HVP36" s="99"/>
      <c r="HVQ36" s="99"/>
      <c r="HVR36" s="99"/>
      <c r="HVS36" s="99"/>
      <c r="HVT36" s="99"/>
      <c r="HVU36" s="99"/>
      <c r="HVV36" s="99"/>
      <c r="HVW36" s="99"/>
      <c r="HVX36" s="99"/>
      <c r="HVY36" s="99"/>
      <c r="HVZ36" s="99"/>
      <c r="HWA36" s="99"/>
      <c r="HWB36" s="99"/>
      <c r="HWC36" s="99"/>
      <c r="HWD36" s="99"/>
      <c r="HWE36" s="99"/>
      <c r="HWF36" s="99"/>
      <c r="HWG36" s="99"/>
      <c r="HWH36" s="99"/>
      <c r="HWI36" s="99"/>
      <c r="HWJ36" s="99"/>
      <c r="HWK36" s="99"/>
      <c r="HWL36" s="99"/>
      <c r="HWM36" s="99"/>
      <c r="HWN36" s="99"/>
      <c r="HWO36" s="99"/>
      <c r="HWP36" s="99"/>
      <c r="HWQ36" s="99"/>
      <c r="HWR36" s="99"/>
      <c r="HWS36" s="99"/>
      <c r="HWT36" s="99"/>
      <c r="HWU36" s="99"/>
      <c r="HWV36" s="99"/>
      <c r="HWW36" s="99"/>
      <c r="HWX36" s="99"/>
      <c r="HWY36" s="99"/>
      <c r="HWZ36" s="99"/>
      <c r="HXA36" s="99"/>
      <c r="HXB36" s="99"/>
      <c r="HXC36" s="99"/>
      <c r="HXD36" s="99"/>
      <c r="HXE36" s="99"/>
      <c r="HXF36" s="99"/>
      <c r="HXG36" s="99"/>
      <c r="HXH36" s="99"/>
      <c r="HXI36" s="99"/>
      <c r="HXJ36" s="99"/>
      <c r="HXK36" s="99"/>
      <c r="HXL36" s="99"/>
      <c r="HXM36" s="99"/>
      <c r="HXN36" s="99"/>
      <c r="HXO36" s="99"/>
      <c r="HXP36" s="99"/>
      <c r="HXQ36" s="99"/>
      <c r="HXR36" s="99"/>
      <c r="HXS36" s="99"/>
      <c r="HXT36" s="99"/>
      <c r="HXU36" s="99"/>
      <c r="HXV36" s="99"/>
      <c r="HXW36" s="99"/>
      <c r="HXX36" s="99"/>
      <c r="HXY36" s="99"/>
      <c r="HXZ36" s="99"/>
      <c r="HYA36" s="99"/>
      <c r="HYB36" s="99"/>
      <c r="HYC36" s="99"/>
      <c r="HYD36" s="99"/>
      <c r="HYE36" s="99"/>
      <c r="HYF36" s="99"/>
      <c r="HYG36" s="99"/>
      <c r="HYH36" s="99"/>
      <c r="HYI36" s="99"/>
      <c r="HYJ36" s="99"/>
      <c r="HYK36" s="99"/>
      <c r="HYL36" s="99"/>
      <c r="HYM36" s="99"/>
      <c r="HYN36" s="99"/>
      <c r="HYO36" s="99"/>
      <c r="HYP36" s="99"/>
      <c r="HYQ36" s="99"/>
      <c r="HYR36" s="99"/>
      <c r="HYS36" s="99"/>
      <c r="HYT36" s="99"/>
      <c r="HYU36" s="99"/>
      <c r="HYV36" s="99"/>
      <c r="HYW36" s="99"/>
      <c r="HYX36" s="99"/>
      <c r="HYY36" s="99"/>
      <c r="HYZ36" s="99"/>
      <c r="HZA36" s="99"/>
      <c r="HZB36" s="99"/>
      <c r="HZC36" s="99"/>
      <c r="HZD36" s="99"/>
      <c r="HZE36" s="99"/>
      <c r="HZF36" s="99"/>
      <c r="HZG36" s="99"/>
      <c r="HZH36" s="99"/>
      <c r="HZI36" s="99"/>
      <c r="HZJ36" s="99"/>
      <c r="HZK36" s="99"/>
      <c r="HZL36" s="99"/>
      <c r="HZM36" s="99"/>
      <c r="HZN36" s="99"/>
      <c r="HZO36" s="99"/>
      <c r="HZP36" s="99"/>
      <c r="HZQ36" s="99"/>
      <c r="HZR36" s="99"/>
      <c r="HZS36" s="99"/>
      <c r="HZT36" s="99"/>
      <c r="HZU36" s="99"/>
      <c r="HZV36" s="99"/>
      <c r="HZW36" s="99"/>
      <c r="HZX36" s="99"/>
      <c r="HZY36" s="99"/>
      <c r="HZZ36" s="99"/>
      <c r="IAA36" s="99"/>
      <c r="IAB36" s="99"/>
      <c r="IAC36" s="99"/>
      <c r="IAD36" s="99"/>
      <c r="IAE36" s="99"/>
      <c r="IAF36" s="99"/>
      <c r="IAG36" s="99"/>
      <c r="IAH36" s="99"/>
      <c r="IAI36" s="99"/>
      <c r="IAJ36" s="99"/>
      <c r="IAK36" s="99"/>
      <c r="IAL36" s="99"/>
      <c r="IAM36" s="99"/>
      <c r="IAN36" s="99"/>
      <c r="IAO36" s="99"/>
      <c r="IAP36" s="99"/>
      <c r="IAQ36" s="99"/>
      <c r="IAR36" s="99"/>
      <c r="IAS36" s="99"/>
      <c r="IAT36" s="99"/>
      <c r="IAU36" s="99"/>
      <c r="IAV36" s="99"/>
      <c r="IAW36" s="99"/>
      <c r="IAX36" s="99"/>
      <c r="IAY36" s="99"/>
      <c r="IAZ36" s="99"/>
      <c r="IBA36" s="99"/>
      <c r="IBB36" s="99"/>
      <c r="IBC36" s="99"/>
      <c r="IBD36" s="99"/>
      <c r="IBE36" s="99"/>
      <c r="IBF36" s="99"/>
      <c r="IBG36" s="99"/>
      <c r="IBH36" s="99"/>
      <c r="IBI36" s="99"/>
      <c r="IBJ36" s="99"/>
      <c r="IBK36" s="99"/>
      <c r="IBL36" s="99"/>
      <c r="IBM36" s="99"/>
      <c r="IBN36" s="99"/>
      <c r="IBO36" s="99"/>
      <c r="IBP36" s="99"/>
      <c r="IBQ36" s="99"/>
      <c r="IBR36" s="99"/>
      <c r="IBS36" s="99"/>
      <c r="IBT36" s="99"/>
      <c r="IBU36" s="99"/>
      <c r="IBV36" s="99"/>
      <c r="IBW36" s="99"/>
      <c r="IBX36" s="99"/>
      <c r="IBY36" s="99"/>
      <c r="IBZ36" s="99"/>
      <c r="ICA36" s="99"/>
      <c r="ICB36" s="99"/>
      <c r="ICC36" s="99"/>
      <c r="ICD36" s="99"/>
      <c r="ICE36" s="99"/>
      <c r="ICF36" s="99"/>
      <c r="ICG36" s="99"/>
      <c r="ICH36" s="99"/>
      <c r="ICI36" s="99"/>
      <c r="ICJ36" s="99"/>
      <c r="ICK36" s="99"/>
      <c r="ICL36" s="99"/>
      <c r="ICM36" s="99"/>
      <c r="ICN36" s="99"/>
      <c r="ICO36" s="99"/>
      <c r="ICP36" s="99"/>
      <c r="ICQ36" s="99"/>
      <c r="ICR36" s="99"/>
      <c r="ICS36" s="99"/>
      <c r="ICT36" s="99"/>
      <c r="ICU36" s="99"/>
      <c r="ICV36" s="99"/>
      <c r="ICW36" s="99"/>
      <c r="ICX36" s="99"/>
      <c r="ICY36" s="99"/>
      <c r="ICZ36" s="99"/>
      <c r="IDA36" s="99"/>
      <c r="IDB36" s="99"/>
      <c r="IDC36" s="99"/>
      <c r="IDD36" s="99"/>
      <c r="IDE36" s="99"/>
      <c r="IDF36" s="99"/>
      <c r="IDG36" s="99"/>
      <c r="IDH36" s="99"/>
      <c r="IDI36" s="99"/>
      <c r="IDJ36" s="99"/>
      <c r="IDK36" s="99"/>
      <c r="IDL36" s="99"/>
      <c r="IDM36" s="99"/>
      <c r="IDN36" s="99"/>
      <c r="IDO36" s="99"/>
      <c r="IDP36" s="99"/>
      <c r="IDQ36" s="99"/>
      <c r="IDR36" s="99"/>
      <c r="IDS36" s="99"/>
      <c r="IDT36" s="99"/>
      <c r="IDU36" s="99"/>
      <c r="IDV36" s="99"/>
      <c r="IDW36" s="99"/>
      <c r="IDX36" s="99"/>
      <c r="IDY36" s="99"/>
      <c r="IDZ36" s="99"/>
      <c r="IEA36" s="99"/>
      <c r="IEB36" s="99"/>
      <c r="IEC36" s="99"/>
      <c r="IED36" s="99"/>
      <c r="IEE36" s="99"/>
      <c r="IEF36" s="99"/>
      <c r="IEG36" s="99"/>
      <c r="IEH36" s="99"/>
      <c r="IEI36" s="99"/>
      <c r="IEJ36" s="99"/>
      <c r="IEK36" s="99"/>
      <c r="IEL36" s="99"/>
      <c r="IEM36" s="99"/>
      <c r="IEN36" s="99"/>
      <c r="IEO36" s="99"/>
      <c r="IEP36" s="99"/>
      <c r="IEQ36" s="99"/>
      <c r="IER36" s="99"/>
      <c r="IES36" s="99"/>
      <c r="IET36" s="99"/>
      <c r="IEU36" s="99"/>
      <c r="IEV36" s="99"/>
      <c r="IEW36" s="99"/>
      <c r="IEX36" s="99"/>
      <c r="IEY36" s="99"/>
      <c r="IEZ36" s="99"/>
      <c r="IFA36" s="99"/>
      <c r="IFB36" s="99"/>
      <c r="IFC36" s="99"/>
      <c r="IFD36" s="99"/>
      <c r="IFE36" s="99"/>
      <c r="IFF36" s="99"/>
      <c r="IFG36" s="99"/>
      <c r="IFH36" s="99"/>
      <c r="IFI36" s="99"/>
      <c r="IFJ36" s="99"/>
      <c r="IFK36" s="99"/>
      <c r="IFL36" s="99"/>
      <c r="IFM36" s="99"/>
      <c r="IFN36" s="99"/>
      <c r="IFO36" s="99"/>
      <c r="IFP36" s="99"/>
      <c r="IFQ36" s="99"/>
      <c r="IFR36" s="99"/>
      <c r="IFS36" s="99"/>
      <c r="IFT36" s="99"/>
      <c r="IFU36" s="99"/>
      <c r="IFV36" s="99"/>
      <c r="IFW36" s="99"/>
      <c r="IFX36" s="99"/>
      <c r="IFY36" s="99"/>
      <c r="IFZ36" s="99"/>
      <c r="IGA36" s="99"/>
      <c r="IGB36" s="99"/>
      <c r="IGC36" s="99"/>
      <c r="IGD36" s="99"/>
      <c r="IGE36" s="99"/>
      <c r="IGF36" s="99"/>
      <c r="IGG36" s="99"/>
      <c r="IGH36" s="99"/>
      <c r="IGI36" s="99"/>
      <c r="IGJ36" s="99"/>
      <c r="IGK36" s="99"/>
      <c r="IGL36" s="99"/>
      <c r="IGM36" s="99"/>
      <c r="IGN36" s="99"/>
      <c r="IGO36" s="99"/>
      <c r="IGP36" s="99"/>
      <c r="IGQ36" s="99"/>
      <c r="IGR36" s="99"/>
      <c r="IGS36" s="99"/>
      <c r="IGT36" s="99"/>
      <c r="IGU36" s="99"/>
      <c r="IGV36" s="99"/>
      <c r="IGW36" s="99"/>
      <c r="IGX36" s="99"/>
      <c r="IGY36" s="99"/>
      <c r="IGZ36" s="99"/>
      <c r="IHA36" s="99"/>
      <c r="IHB36" s="99"/>
      <c r="IHC36" s="99"/>
      <c r="IHD36" s="99"/>
      <c r="IHE36" s="99"/>
      <c r="IHF36" s="99"/>
      <c r="IHG36" s="99"/>
      <c r="IHH36" s="99"/>
      <c r="IHI36" s="99"/>
      <c r="IHJ36" s="99"/>
      <c r="IHK36" s="99"/>
      <c r="IHL36" s="99"/>
      <c r="IHM36" s="99"/>
      <c r="IHN36" s="99"/>
      <c r="IHO36" s="99"/>
      <c r="IHP36" s="99"/>
      <c r="IHQ36" s="99"/>
      <c r="IHR36" s="99"/>
      <c r="IHS36" s="99"/>
      <c r="IHT36" s="99"/>
      <c r="IHU36" s="99"/>
      <c r="IHV36" s="99"/>
      <c r="IHW36" s="99"/>
      <c r="IHX36" s="99"/>
      <c r="IHY36" s="99"/>
      <c r="IHZ36" s="99"/>
      <c r="IIA36" s="99"/>
      <c r="IIB36" s="99"/>
      <c r="IIC36" s="99"/>
      <c r="IID36" s="99"/>
      <c r="IIE36" s="99"/>
      <c r="IIF36" s="99"/>
      <c r="IIG36" s="99"/>
      <c r="IIH36" s="99"/>
      <c r="III36" s="99"/>
      <c r="IIJ36" s="99"/>
      <c r="IIK36" s="99"/>
      <c r="IIL36" s="99"/>
      <c r="IIM36" s="99"/>
      <c r="IIN36" s="99"/>
      <c r="IIO36" s="99"/>
      <c r="IIP36" s="99"/>
      <c r="IIQ36" s="99"/>
      <c r="IIR36" s="99"/>
      <c r="IIS36" s="99"/>
      <c r="IIT36" s="99"/>
      <c r="IIU36" s="99"/>
      <c r="IIV36" s="99"/>
      <c r="IIW36" s="99"/>
      <c r="IIX36" s="99"/>
      <c r="IIY36" s="99"/>
      <c r="IIZ36" s="99"/>
      <c r="IJA36" s="99"/>
      <c r="IJB36" s="99"/>
      <c r="IJC36" s="99"/>
      <c r="IJD36" s="99"/>
      <c r="IJE36" s="99"/>
      <c r="IJF36" s="99"/>
      <c r="IJG36" s="99"/>
      <c r="IJH36" s="99"/>
      <c r="IJI36" s="99"/>
      <c r="IJJ36" s="99"/>
      <c r="IJK36" s="99"/>
      <c r="IJL36" s="99"/>
      <c r="IJM36" s="99"/>
      <c r="IJN36" s="99"/>
      <c r="IJO36" s="99"/>
      <c r="IJP36" s="99"/>
      <c r="IJQ36" s="99"/>
      <c r="IJR36" s="99"/>
      <c r="IJS36" s="99"/>
      <c r="IJT36" s="99"/>
      <c r="IJU36" s="99"/>
      <c r="IJV36" s="99"/>
      <c r="IJW36" s="99"/>
      <c r="IJX36" s="99"/>
      <c r="IJY36" s="99"/>
      <c r="IJZ36" s="99"/>
      <c r="IKA36" s="99"/>
      <c r="IKB36" s="99"/>
      <c r="IKC36" s="99"/>
      <c r="IKD36" s="99"/>
      <c r="IKE36" s="99"/>
      <c r="IKF36" s="99"/>
      <c r="IKG36" s="99"/>
      <c r="IKH36" s="99"/>
      <c r="IKI36" s="99"/>
      <c r="IKJ36" s="99"/>
      <c r="IKK36" s="99"/>
      <c r="IKL36" s="99"/>
      <c r="IKM36" s="99"/>
      <c r="IKN36" s="99"/>
      <c r="IKO36" s="99"/>
      <c r="IKP36" s="99"/>
      <c r="IKQ36" s="99"/>
      <c r="IKR36" s="99"/>
      <c r="IKS36" s="99"/>
      <c r="IKT36" s="99"/>
      <c r="IKU36" s="99"/>
      <c r="IKV36" s="99"/>
      <c r="IKW36" s="99"/>
      <c r="IKX36" s="99"/>
      <c r="IKY36" s="99"/>
      <c r="IKZ36" s="99"/>
      <c r="ILA36" s="99"/>
      <c r="ILB36" s="99"/>
      <c r="ILC36" s="99"/>
      <c r="ILD36" s="99"/>
      <c r="ILE36" s="99"/>
      <c r="ILF36" s="99"/>
      <c r="ILG36" s="99"/>
      <c r="ILH36" s="99"/>
      <c r="ILI36" s="99"/>
      <c r="ILJ36" s="99"/>
      <c r="ILK36" s="99"/>
      <c r="ILL36" s="99"/>
      <c r="ILM36" s="99"/>
      <c r="ILN36" s="99"/>
      <c r="ILO36" s="99"/>
      <c r="ILP36" s="99"/>
      <c r="ILQ36" s="99"/>
      <c r="ILR36" s="99"/>
      <c r="ILS36" s="99"/>
      <c r="ILT36" s="99"/>
      <c r="ILU36" s="99"/>
      <c r="ILV36" s="99"/>
      <c r="ILW36" s="99"/>
      <c r="ILX36" s="99"/>
      <c r="ILY36" s="99"/>
      <c r="ILZ36" s="99"/>
      <c r="IMA36" s="99"/>
      <c r="IMB36" s="99"/>
      <c r="IMC36" s="99"/>
      <c r="IMD36" s="99"/>
      <c r="IME36" s="99"/>
      <c r="IMF36" s="99"/>
      <c r="IMG36" s="99"/>
      <c r="IMH36" s="99"/>
      <c r="IMI36" s="99"/>
      <c r="IMJ36" s="99"/>
      <c r="IMK36" s="99"/>
      <c r="IML36" s="99"/>
      <c r="IMM36" s="99"/>
      <c r="IMN36" s="99"/>
      <c r="IMO36" s="99"/>
      <c r="IMP36" s="99"/>
      <c r="IMQ36" s="99"/>
      <c r="IMR36" s="99"/>
      <c r="IMS36" s="99"/>
      <c r="IMT36" s="99"/>
      <c r="IMU36" s="99"/>
      <c r="IMV36" s="99"/>
      <c r="IMW36" s="99"/>
      <c r="IMX36" s="99"/>
      <c r="IMY36" s="99"/>
      <c r="IMZ36" s="99"/>
      <c r="INA36" s="99"/>
      <c r="INB36" s="99"/>
      <c r="INC36" s="99"/>
      <c r="IND36" s="99"/>
      <c r="INE36" s="99"/>
      <c r="INF36" s="99"/>
      <c r="ING36" s="99"/>
      <c r="INH36" s="99"/>
      <c r="INI36" s="99"/>
      <c r="INJ36" s="99"/>
      <c r="INK36" s="99"/>
      <c r="INL36" s="99"/>
      <c r="INM36" s="99"/>
      <c r="INN36" s="99"/>
      <c r="INO36" s="99"/>
      <c r="INP36" s="99"/>
      <c r="INQ36" s="99"/>
      <c r="INR36" s="99"/>
      <c r="INS36" s="99"/>
      <c r="INT36" s="99"/>
      <c r="INU36" s="99"/>
      <c r="INV36" s="99"/>
      <c r="INW36" s="99"/>
      <c r="INX36" s="99"/>
      <c r="INY36" s="99"/>
      <c r="INZ36" s="99"/>
      <c r="IOA36" s="99"/>
      <c r="IOB36" s="99"/>
      <c r="IOC36" s="99"/>
      <c r="IOD36" s="99"/>
      <c r="IOE36" s="99"/>
      <c r="IOF36" s="99"/>
      <c r="IOG36" s="99"/>
      <c r="IOH36" s="99"/>
      <c r="IOI36" s="99"/>
      <c r="IOJ36" s="99"/>
      <c r="IOK36" s="99"/>
      <c r="IOL36" s="99"/>
      <c r="IOM36" s="99"/>
      <c r="ION36" s="99"/>
      <c r="IOO36" s="99"/>
      <c r="IOP36" s="99"/>
      <c r="IOQ36" s="99"/>
      <c r="IOR36" s="99"/>
      <c r="IOS36" s="99"/>
      <c r="IOT36" s="99"/>
      <c r="IOU36" s="99"/>
      <c r="IOV36" s="99"/>
      <c r="IOW36" s="99"/>
      <c r="IOX36" s="99"/>
      <c r="IOY36" s="99"/>
      <c r="IOZ36" s="99"/>
      <c r="IPA36" s="99"/>
      <c r="IPB36" s="99"/>
      <c r="IPC36" s="99"/>
      <c r="IPD36" s="99"/>
      <c r="IPE36" s="99"/>
      <c r="IPF36" s="99"/>
      <c r="IPG36" s="99"/>
      <c r="IPH36" s="99"/>
      <c r="IPI36" s="99"/>
      <c r="IPJ36" s="99"/>
      <c r="IPK36" s="99"/>
      <c r="IPL36" s="99"/>
      <c r="IPM36" s="99"/>
      <c r="IPN36" s="99"/>
      <c r="IPO36" s="99"/>
      <c r="IPP36" s="99"/>
      <c r="IPQ36" s="99"/>
      <c r="IPR36" s="99"/>
      <c r="IPS36" s="99"/>
      <c r="IPT36" s="99"/>
      <c r="IPU36" s="99"/>
      <c r="IPV36" s="99"/>
      <c r="IPW36" s="99"/>
      <c r="IPX36" s="99"/>
      <c r="IPY36" s="99"/>
      <c r="IPZ36" s="99"/>
      <c r="IQA36" s="99"/>
      <c r="IQB36" s="99"/>
      <c r="IQC36" s="99"/>
      <c r="IQD36" s="99"/>
      <c r="IQE36" s="99"/>
      <c r="IQF36" s="99"/>
      <c r="IQG36" s="99"/>
      <c r="IQH36" s="99"/>
      <c r="IQI36" s="99"/>
      <c r="IQJ36" s="99"/>
      <c r="IQK36" s="99"/>
      <c r="IQL36" s="99"/>
      <c r="IQM36" s="99"/>
      <c r="IQN36" s="99"/>
      <c r="IQO36" s="99"/>
      <c r="IQP36" s="99"/>
      <c r="IQQ36" s="99"/>
      <c r="IQR36" s="99"/>
      <c r="IQS36" s="99"/>
      <c r="IQT36" s="99"/>
      <c r="IQU36" s="99"/>
      <c r="IQV36" s="99"/>
      <c r="IQW36" s="99"/>
      <c r="IQX36" s="99"/>
      <c r="IQY36" s="99"/>
      <c r="IQZ36" s="99"/>
      <c r="IRA36" s="99"/>
      <c r="IRB36" s="99"/>
      <c r="IRC36" s="99"/>
      <c r="IRD36" s="99"/>
      <c r="IRE36" s="99"/>
      <c r="IRF36" s="99"/>
      <c r="IRG36" s="99"/>
      <c r="IRH36" s="99"/>
      <c r="IRI36" s="99"/>
      <c r="IRJ36" s="99"/>
      <c r="IRK36" s="99"/>
      <c r="IRL36" s="99"/>
      <c r="IRM36" s="99"/>
      <c r="IRN36" s="99"/>
      <c r="IRO36" s="99"/>
      <c r="IRP36" s="99"/>
      <c r="IRQ36" s="99"/>
      <c r="IRR36" s="99"/>
      <c r="IRS36" s="99"/>
      <c r="IRT36" s="99"/>
      <c r="IRU36" s="99"/>
      <c r="IRV36" s="99"/>
      <c r="IRW36" s="99"/>
      <c r="IRX36" s="99"/>
      <c r="IRY36" s="99"/>
      <c r="IRZ36" s="99"/>
      <c r="ISA36" s="99"/>
      <c r="ISB36" s="99"/>
      <c r="ISC36" s="99"/>
      <c r="ISD36" s="99"/>
      <c r="ISE36" s="99"/>
      <c r="ISF36" s="99"/>
      <c r="ISG36" s="99"/>
      <c r="ISH36" s="99"/>
      <c r="ISI36" s="99"/>
      <c r="ISJ36" s="99"/>
      <c r="ISK36" s="99"/>
      <c r="ISL36" s="99"/>
      <c r="ISM36" s="99"/>
      <c r="ISN36" s="99"/>
      <c r="ISO36" s="99"/>
      <c r="ISP36" s="99"/>
      <c r="ISQ36" s="99"/>
      <c r="ISR36" s="99"/>
      <c r="ISS36" s="99"/>
      <c r="IST36" s="99"/>
      <c r="ISU36" s="99"/>
      <c r="ISV36" s="99"/>
      <c r="ISW36" s="99"/>
      <c r="ISX36" s="99"/>
      <c r="ISY36" s="99"/>
      <c r="ISZ36" s="99"/>
      <c r="ITA36" s="99"/>
      <c r="ITB36" s="99"/>
      <c r="ITC36" s="99"/>
      <c r="ITD36" s="99"/>
      <c r="ITE36" s="99"/>
      <c r="ITF36" s="99"/>
      <c r="ITG36" s="99"/>
      <c r="ITH36" s="99"/>
      <c r="ITI36" s="99"/>
      <c r="ITJ36" s="99"/>
      <c r="ITK36" s="99"/>
      <c r="ITL36" s="99"/>
      <c r="ITM36" s="99"/>
      <c r="ITN36" s="99"/>
      <c r="ITO36" s="99"/>
      <c r="ITP36" s="99"/>
      <c r="ITQ36" s="99"/>
      <c r="ITR36" s="99"/>
      <c r="ITS36" s="99"/>
      <c r="ITT36" s="99"/>
      <c r="ITU36" s="99"/>
      <c r="ITV36" s="99"/>
      <c r="ITW36" s="99"/>
      <c r="ITX36" s="99"/>
      <c r="ITY36" s="99"/>
      <c r="ITZ36" s="99"/>
      <c r="IUA36" s="99"/>
      <c r="IUB36" s="99"/>
      <c r="IUC36" s="99"/>
      <c r="IUD36" s="99"/>
      <c r="IUE36" s="99"/>
      <c r="IUF36" s="99"/>
      <c r="IUG36" s="99"/>
      <c r="IUH36" s="99"/>
      <c r="IUI36" s="99"/>
      <c r="IUJ36" s="99"/>
      <c r="IUK36" s="99"/>
      <c r="IUL36" s="99"/>
      <c r="IUM36" s="99"/>
      <c r="IUN36" s="99"/>
      <c r="IUO36" s="99"/>
      <c r="IUP36" s="99"/>
      <c r="IUQ36" s="99"/>
      <c r="IUR36" s="99"/>
      <c r="IUS36" s="99"/>
      <c r="IUT36" s="99"/>
      <c r="IUU36" s="99"/>
      <c r="IUV36" s="99"/>
      <c r="IUW36" s="99"/>
      <c r="IUX36" s="99"/>
      <c r="IUY36" s="99"/>
      <c r="IUZ36" s="99"/>
      <c r="IVA36" s="99"/>
      <c r="IVB36" s="99"/>
      <c r="IVC36" s="99"/>
      <c r="IVD36" s="99"/>
      <c r="IVE36" s="99"/>
      <c r="IVF36" s="99"/>
      <c r="IVG36" s="99"/>
      <c r="IVH36" s="99"/>
      <c r="IVI36" s="99"/>
      <c r="IVJ36" s="99"/>
      <c r="IVK36" s="99"/>
      <c r="IVL36" s="99"/>
      <c r="IVM36" s="99"/>
      <c r="IVN36" s="99"/>
      <c r="IVO36" s="99"/>
      <c r="IVP36" s="99"/>
      <c r="IVQ36" s="99"/>
      <c r="IVR36" s="99"/>
      <c r="IVS36" s="99"/>
      <c r="IVT36" s="99"/>
      <c r="IVU36" s="99"/>
      <c r="IVV36" s="99"/>
      <c r="IVW36" s="99"/>
      <c r="IVX36" s="99"/>
      <c r="IVY36" s="99"/>
      <c r="IVZ36" s="99"/>
      <c r="IWA36" s="99"/>
      <c r="IWB36" s="99"/>
      <c r="IWC36" s="99"/>
      <c r="IWD36" s="99"/>
      <c r="IWE36" s="99"/>
      <c r="IWF36" s="99"/>
      <c r="IWG36" s="99"/>
      <c r="IWH36" s="99"/>
      <c r="IWI36" s="99"/>
      <c r="IWJ36" s="99"/>
      <c r="IWK36" s="99"/>
      <c r="IWL36" s="99"/>
      <c r="IWM36" s="99"/>
      <c r="IWN36" s="99"/>
      <c r="IWO36" s="99"/>
      <c r="IWP36" s="99"/>
      <c r="IWQ36" s="99"/>
      <c r="IWR36" s="99"/>
      <c r="IWS36" s="99"/>
      <c r="IWT36" s="99"/>
      <c r="IWU36" s="99"/>
      <c r="IWV36" s="99"/>
      <c r="IWW36" s="99"/>
      <c r="IWX36" s="99"/>
      <c r="IWY36" s="99"/>
      <c r="IWZ36" s="99"/>
      <c r="IXA36" s="99"/>
      <c r="IXB36" s="99"/>
      <c r="IXC36" s="99"/>
      <c r="IXD36" s="99"/>
      <c r="IXE36" s="99"/>
      <c r="IXF36" s="99"/>
      <c r="IXG36" s="99"/>
      <c r="IXH36" s="99"/>
      <c r="IXI36" s="99"/>
      <c r="IXJ36" s="99"/>
      <c r="IXK36" s="99"/>
      <c r="IXL36" s="99"/>
      <c r="IXM36" s="99"/>
      <c r="IXN36" s="99"/>
      <c r="IXO36" s="99"/>
      <c r="IXP36" s="99"/>
      <c r="IXQ36" s="99"/>
      <c r="IXR36" s="99"/>
      <c r="IXS36" s="99"/>
      <c r="IXT36" s="99"/>
      <c r="IXU36" s="99"/>
      <c r="IXV36" s="99"/>
      <c r="IXW36" s="99"/>
      <c r="IXX36" s="99"/>
      <c r="IXY36" s="99"/>
      <c r="IXZ36" s="99"/>
      <c r="IYA36" s="99"/>
      <c r="IYB36" s="99"/>
      <c r="IYC36" s="99"/>
      <c r="IYD36" s="99"/>
      <c r="IYE36" s="99"/>
      <c r="IYF36" s="99"/>
      <c r="IYG36" s="99"/>
      <c r="IYH36" s="99"/>
      <c r="IYI36" s="99"/>
      <c r="IYJ36" s="99"/>
      <c r="IYK36" s="99"/>
      <c r="IYL36" s="99"/>
      <c r="IYM36" s="99"/>
      <c r="IYN36" s="99"/>
      <c r="IYO36" s="99"/>
      <c r="IYP36" s="99"/>
      <c r="IYQ36" s="99"/>
      <c r="IYR36" s="99"/>
      <c r="IYS36" s="99"/>
      <c r="IYT36" s="99"/>
      <c r="IYU36" s="99"/>
      <c r="IYV36" s="99"/>
      <c r="IYW36" s="99"/>
      <c r="IYX36" s="99"/>
      <c r="IYY36" s="99"/>
      <c r="IYZ36" s="99"/>
      <c r="IZA36" s="99"/>
      <c r="IZB36" s="99"/>
      <c r="IZC36" s="99"/>
      <c r="IZD36" s="99"/>
      <c r="IZE36" s="99"/>
      <c r="IZF36" s="99"/>
      <c r="IZG36" s="99"/>
      <c r="IZH36" s="99"/>
      <c r="IZI36" s="99"/>
      <c r="IZJ36" s="99"/>
      <c r="IZK36" s="99"/>
      <c r="IZL36" s="99"/>
      <c r="IZM36" s="99"/>
      <c r="IZN36" s="99"/>
      <c r="IZO36" s="99"/>
      <c r="IZP36" s="99"/>
      <c r="IZQ36" s="99"/>
      <c r="IZR36" s="99"/>
      <c r="IZS36" s="99"/>
      <c r="IZT36" s="99"/>
      <c r="IZU36" s="99"/>
      <c r="IZV36" s="99"/>
      <c r="IZW36" s="99"/>
      <c r="IZX36" s="99"/>
      <c r="IZY36" s="99"/>
      <c r="IZZ36" s="99"/>
      <c r="JAA36" s="99"/>
      <c r="JAB36" s="99"/>
      <c r="JAC36" s="99"/>
      <c r="JAD36" s="99"/>
      <c r="JAE36" s="99"/>
      <c r="JAF36" s="99"/>
      <c r="JAG36" s="99"/>
      <c r="JAH36" s="99"/>
      <c r="JAI36" s="99"/>
      <c r="JAJ36" s="99"/>
      <c r="JAK36" s="99"/>
      <c r="JAL36" s="99"/>
      <c r="JAM36" s="99"/>
      <c r="JAN36" s="99"/>
      <c r="JAO36" s="99"/>
      <c r="JAP36" s="99"/>
      <c r="JAQ36" s="99"/>
      <c r="JAR36" s="99"/>
      <c r="JAS36" s="99"/>
      <c r="JAT36" s="99"/>
      <c r="JAU36" s="99"/>
      <c r="JAV36" s="99"/>
      <c r="JAW36" s="99"/>
      <c r="JAX36" s="99"/>
      <c r="JAY36" s="99"/>
      <c r="JAZ36" s="99"/>
      <c r="JBA36" s="99"/>
      <c r="JBB36" s="99"/>
      <c r="JBC36" s="99"/>
      <c r="JBD36" s="99"/>
      <c r="JBE36" s="99"/>
      <c r="JBF36" s="99"/>
      <c r="JBG36" s="99"/>
      <c r="JBH36" s="99"/>
      <c r="JBI36" s="99"/>
      <c r="JBJ36" s="99"/>
      <c r="JBK36" s="99"/>
      <c r="JBL36" s="99"/>
      <c r="JBM36" s="99"/>
      <c r="JBN36" s="99"/>
      <c r="JBO36" s="99"/>
      <c r="JBP36" s="99"/>
      <c r="JBQ36" s="99"/>
      <c r="JBR36" s="99"/>
      <c r="JBS36" s="99"/>
      <c r="JBT36" s="99"/>
      <c r="JBU36" s="99"/>
      <c r="JBV36" s="99"/>
      <c r="JBW36" s="99"/>
      <c r="JBX36" s="99"/>
      <c r="JBY36" s="99"/>
      <c r="JBZ36" s="99"/>
      <c r="JCA36" s="99"/>
      <c r="JCB36" s="99"/>
      <c r="JCC36" s="99"/>
      <c r="JCD36" s="99"/>
      <c r="JCE36" s="99"/>
      <c r="JCF36" s="99"/>
      <c r="JCG36" s="99"/>
      <c r="JCH36" s="99"/>
      <c r="JCI36" s="99"/>
      <c r="JCJ36" s="99"/>
      <c r="JCK36" s="99"/>
      <c r="JCL36" s="99"/>
      <c r="JCM36" s="99"/>
      <c r="JCN36" s="99"/>
      <c r="JCO36" s="99"/>
      <c r="JCP36" s="99"/>
      <c r="JCQ36" s="99"/>
      <c r="JCR36" s="99"/>
      <c r="JCS36" s="99"/>
      <c r="JCT36" s="99"/>
      <c r="JCU36" s="99"/>
      <c r="JCV36" s="99"/>
      <c r="JCW36" s="99"/>
      <c r="JCX36" s="99"/>
      <c r="JCY36" s="99"/>
      <c r="JCZ36" s="99"/>
      <c r="JDA36" s="99"/>
      <c r="JDB36" s="99"/>
      <c r="JDC36" s="99"/>
      <c r="JDD36" s="99"/>
      <c r="JDE36" s="99"/>
      <c r="JDF36" s="99"/>
      <c r="JDG36" s="99"/>
      <c r="JDH36" s="99"/>
      <c r="JDI36" s="99"/>
      <c r="JDJ36" s="99"/>
      <c r="JDK36" s="99"/>
      <c r="JDL36" s="99"/>
      <c r="JDM36" s="99"/>
      <c r="JDN36" s="99"/>
      <c r="JDO36" s="99"/>
      <c r="JDP36" s="99"/>
      <c r="JDQ36" s="99"/>
      <c r="JDR36" s="99"/>
      <c r="JDS36" s="99"/>
      <c r="JDT36" s="99"/>
      <c r="JDU36" s="99"/>
      <c r="JDV36" s="99"/>
      <c r="JDW36" s="99"/>
      <c r="JDX36" s="99"/>
      <c r="JDY36" s="99"/>
      <c r="JDZ36" s="99"/>
      <c r="JEA36" s="99"/>
      <c r="JEB36" s="99"/>
      <c r="JEC36" s="99"/>
      <c r="JED36" s="99"/>
      <c r="JEE36" s="99"/>
      <c r="JEF36" s="99"/>
      <c r="JEG36" s="99"/>
      <c r="JEH36" s="99"/>
      <c r="JEI36" s="99"/>
      <c r="JEJ36" s="99"/>
      <c r="JEK36" s="99"/>
      <c r="JEL36" s="99"/>
      <c r="JEM36" s="99"/>
      <c r="JEN36" s="99"/>
      <c r="JEO36" s="99"/>
      <c r="JEP36" s="99"/>
      <c r="JEQ36" s="99"/>
      <c r="JER36" s="99"/>
      <c r="JES36" s="99"/>
      <c r="JET36" s="99"/>
      <c r="JEU36" s="99"/>
      <c r="JEV36" s="99"/>
      <c r="JEW36" s="99"/>
      <c r="JEX36" s="99"/>
      <c r="JEY36" s="99"/>
      <c r="JEZ36" s="99"/>
      <c r="JFA36" s="99"/>
      <c r="JFB36" s="99"/>
      <c r="JFC36" s="99"/>
      <c r="JFD36" s="99"/>
      <c r="JFE36" s="99"/>
      <c r="JFF36" s="99"/>
      <c r="JFG36" s="99"/>
      <c r="JFH36" s="99"/>
      <c r="JFI36" s="99"/>
      <c r="JFJ36" s="99"/>
      <c r="JFK36" s="99"/>
      <c r="JFL36" s="99"/>
      <c r="JFM36" s="99"/>
      <c r="JFN36" s="99"/>
      <c r="JFO36" s="99"/>
      <c r="JFP36" s="99"/>
      <c r="JFQ36" s="99"/>
      <c r="JFR36" s="99"/>
      <c r="JFS36" s="99"/>
      <c r="JFT36" s="99"/>
      <c r="JFU36" s="99"/>
      <c r="JFV36" s="99"/>
      <c r="JFW36" s="99"/>
      <c r="JFX36" s="99"/>
      <c r="JFY36" s="99"/>
      <c r="JFZ36" s="99"/>
      <c r="JGA36" s="99"/>
      <c r="JGB36" s="99"/>
      <c r="JGC36" s="99"/>
      <c r="JGD36" s="99"/>
      <c r="JGE36" s="99"/>
      <c r="JGF36" s="99"/>
      <c r="JGG36" s="99"/>
      <c r="JGH36" s="99"/>
      <c r="JGI36" s="99"/>
      <c r="JGJ36" s="99"/>
      <c r="JGK36" s="99"/>
      <c r="JGL36" s="99"/>
      <c r="JGM36" s="99"/>
      <c r="JGN36" s="99"/>
      <c r="JGO36" s="99"/>
      <c r="JGP36" s="99"/>
      <c r="JGQ36" s="99"/>
      <c r="JGR36" s="99"/>
      <c r="JGS36" s="99"/>
      <c r="JGT36" s="99"/>
      <c r="JGU36" s="99"/>
      <c r="JGV36" s="99"/>
      <c r="JGW36" s="99"/>
      <c r="JGX36" s="99"/>
      <c r="JGY36" s="99"/>
      <c r="JGZ36" s="99"/>
      <c r="JHA36" s="99"/>
      <c r="JHB36" s="99"/>
      <c r="JHC36" s="99"/>
      <c r="JHD36" s="99"/>
      <c r="JHE36" s="99"/>
      <c r="JHF36" s="99"/>
      <c r="JHG36" s="99"/>
      <c r="JHH36" s="99"/>
      <c r="JHI36" s="99"/>
      <c r="JHJ36" s="99"/>
      <c r="JHK36" s="99"/>
      <c r="JHL36" s="99"/>
      <c r="JHM36" s="99"/>
      <c r="JHN36" s="99"/>
      <c r="JHO36" s="99"/>
      <c r="JHP36" s="99"/>
      <c r="JHQ36" s="99"/>
      <c r="JHR36" s="99"/>
      <c r="JHS36" s="99"/>
      <c r="JHT36" s="99"/>
      <c r="JHU36" s="99"/>
      <c r="JHV36" s="99"/>
      <c r="JHW36" s="99"/>
      <c r="JHX36" s="99"/>
      <c r="JHY36" s="99"/>
      <c r="JHZ36" s="99"/>
      <c r="JIA36" s="99"/>
      <c r="JIB36" s="99"/>
      <c r="JIC36" s="99"/>
      <c r="JID36" s="99"/>
      <c r="JIE36" s="99"/>
      <c r="JIF36" s="99"/>
      <c r="JIG36" s="99"/>
      <c r="JIH36" s="99"/>
      <c r="JII36" s="99"/>
      <c r="JIJ36" s="99"/>
      <c r="JIK36" s="99"/>
      <c r="JIL36" s="99"/>
      <c r="JIM36" s="99"/>
      <c r="JIN36" s="99"/>
      <c r="JIO36" s="99"/>
      <c r="JIP36" s="99"/>
      <c r="JIQ36" s="99"/>
      <c r="JIR36" s="99"/>
      <c r="JIS36" s="99"/>
      <c r="JIT36" s="99"/>
      <c r="JIU36" s="99"/>
      <c r="JIV36" s="99"/>
      <c r="JIW36" s="99"/>
      <c r="JIX36" s="99"/>
      <c r="JIY36" s="99"/>
      <c r="JIZ36" s="99"/>
      <c r="JJA36" s="99"/>
      <c r="JJB36" s="99"/>
      <c r="JJC36" s="99"/>
      <c r="JJD36" s="99"/>
      <c r="JJE36" s="99"/>
      <c r="JJF36" s="99"/>
      <c r="JJG36" s="99"/>
      <c r="JJH36" s="99"/>
      <c r="JJI36" s="99"/>
      <c r="JJJ36" s="99"/>
      <c r="JJK36" s="99"/>
      <c r="JJL36" s="99"/>
      <c r="JJM36" s="99"/>
      <c r="JJN36" s="99"/>
      <c r="JJO36" s="99"/>
      <c r="JJP36" s="99"/>
      <c r="JJQ36" s="99"/>
      <c r="JJR36" s="99"/>
      <c r="JJS36" s="99"/>
      <c r="JJT36" s="99"/>
      <c r="JJU36" s="99"/>
      <c r="JJV36" s="99"/>
      <c r="JJW36" s="99"/>
      <c r="JJX36" s="99"/>
      <c r="JJY36" s="99"/>
      <c r="JJZ36" s="99"/>
      <c r="JKA36" s="99"/>
      <c r="JKB36" s="99"/>
      <c r="JKC36" s="99"/>
      <c r="JKD36" s="99"/>
      <c r="JKE36" s="99"/>
      <c r="JKF36" s="99"/>
      <c r="JKG36" s="99"/>
      <c r="JKH36" s="99"/>
      <c r="JKI36" s="99"/>
      <c r="JKJ36" s="99"/>
      <c r="JKK36" s="99"/>
      <c r="JKL36" s="99"/>
      <c r="JKM36" s="99"/>
      <c r="JKN36" s="99"/>
      <c r="JKO36" s="99"/>
      <c r="JKP36" s="99"/>
      <c r="JKQ36" s="99"/>
      <c r="JKR36" s="99"/>
      <c r="JKS36" s="99"/>
      <c r="JKT36" s="99"/>
      <c r="JKU36" s="99"/>
      <c r="JKV36" s="99"/>
      <c r="JKW36" s="99"/>
      <c r="JKX36" s="99"/>
      <c r="JKY36" s="99"/>
      <c r="JKZ36" s="99"/>
      <c r="JLA36" s="99"/>
      <c r="JLB36" s="99"/>
      <c r="JLC36" s="99"/>
      <c r="JLD36" s="99"/>
      <c r="JLE36" s="99"/>
      <c r="JLF36" s="99"/>
      <c r="JLG36" s="99"/>
      <c r="JLH36" s="99"/>
      <c r="JLI36" s="99"/>
      <c r="JLJ36" s="99"/>
      <c r="JLK36" s="99"/>
      <c r="JLL36" s="99"/>
      <c r="JLM36" s="99"/>
      <c r="JLN36" s="99"/>
      <c r="JLO36" s="99"/>
      <c r="JLP36" s="99"/>
      <c r="JLQ36" s="99"/>
      <c r="JLR36" s="99"/>
      <c r="JLS36" s="99"/>
      <c r="JLT36" s="99"/>
      <c r="JLU36" s="99"/>
      <c r="JLV36" s="99"/>
      <c r="JLW36" s="99"/>
      <c r="JLX36" s="99"/>
      <c r="JLY36" s="99"/>
      <c r="JLZ36" s="99"/>
      <c r="JMA36" s="99"/>
      <c r="JMB36" s="99"/>
      <c r="JMC36" s="99"/>
      <c r="JMD36" s="99"/>
      <c r="JME36" s="99"/>
      <c r="JMF36" s="99"/>
      <c r="JMG36" s="99"/>
      <c r="JMH36" s="99"/>
      <c r="JMI36" s="99"/>
      <c r="JMJ36" s="99"/>
      <c r="JMK36" s="99"/>
      <c r="JML36" s="99"/>
      <c r="JMM36" s="99"/>
      <c r="JMN36" s="99"/>
      <c r="JMO36" s="99"/>
      <c r="JMP36" s="99"/>
      <c r="JMQ36" s="99"/>
      <c r="JMR36" s="99"/>
      <c r="JMS36" s="99"/>
      <c r="JMT36" s="99"/>
      <c r="JMU36" s="99"/>
      <c r="JMV36" s="99"/>
      <c r="JMW36" s="99"/>
      <c r="JMX36" s="99"/>
      <c r="JMY36" s="99"/>
      <c r="JMZ36" s="99"/>
      <c r="JNA36" s="99"/>
      <c r="JNB36" s="99"/>
      <c r="JNC36" s="99"/>
      <c r="JND36" s="99"/>
      <c r="JNE36" s="99"/>
      <c r="JNF36" s="99"/>
      <c r="JNG36" s="99"/>
      <c r="JNH36" s="99"/>
      <c r="JNI36" s="99"/>
      <c r="JNJ36" s="99"/>
      <c r="JNK36" s="99"/>
      <c r="JNL36" s="99"/>
      <c r="JNM36" s="99"/>
      <c r="JNN36" s="99"/>
      <c r="JNO36" s="99"/>
      <c r="JNP36" s="99"/>
      <c r="JNQ36" s="99"/>
      <c r="JNR36" s="99"/>
      <c r="JNS36" s="99"/>
      <c r="JNT36" s="99"/>
      <c r="JNU36" s="99"/>
      <c r="JNV36" s="99"/>
      <c r="JNW36" s="99"/>
      <c r="JNX36" s="99"/>
      <c r="JNY36" s="99"/>
      <c r="JNZ36" s="99"/>
      <c r="JOA36" s="99"/>
      <c r="JOB36" s="99"/>
      <c r="JOC36" s="99"/>
      <c r="JOD36" s="99"/>
      <c r="JOE36" s="99"/>
      <c r="JOF36" s="99"/>
      <c r="JOG36" s="99"/>
      <c r="JOH36" s="99"/>
      <c r="JOI36" s="99"/>
      <c r="JOJ36" s="99"/>
      <c r="JOK36" s="99"/>
      <c r="JOL36" s="99"/>
      <c r="JOM36" s="99"/>
      <c r="JON36" s="99"/>
      <c r="JOO36" s="99"/>
      <c r="JOP36" s="99"/>
      <c r="JOQ36" s="99"/>
      <c r="JOR36" s="99"/>
      <c r="JOS36" s="99"/>
      <c r="JOT36" s="99"/>
      <c r="JOU36" s="99"/>
      <c r="JOV36" s="99"/>
      <c r="JOW36" s="99"/>
      <c r="JOX36" s="99"/>
      <c r="JOY36" s="99"/>
      <c r="JOZ36" s="99"/>
      <c r="JPA36" s="99"/>
      <c r="JPB36" s="99"/>
      <c r="JPC36" s="99"/>
      <c r="JPD36" s="99"/>
      <c r="JPE36" s="99"/>
      <c r="JPF36" s="99"/>
      <c r="JPG36" s="99"/>
      <c r="JPH36" s="99"/>
      <c r="JPI36" s="99"/>
      <c r="JPJ36" s="99"/>
      <c r="JPK36" s="99"/>
      <c r="JPL36" s="99"/>
      <c r="JPM36" s="99"/>
      <c r="JPN36" s="99"/>
      <c r="JPO36" s="99"/>
      <c r="JPP36" s="99"/>
      <c r="JPQ36" s="99"/>
      <c r="JPR36" s="99"/>
      <c r="JPS36" s="99"/>
      <c r="JPT36" s="99"/>
      <c r="JPU36" s="99"/>
      <c r="JPV36" s="99"/>
      <c r="JPW36" s="99"/>
      <c r="JPX36" s="99"/>
      <c r="JPY36" s="99"/>
      <c r="JPZ36" s="99"/>
      <c r="JQA36" s="99"/>
      <c r="JQB36" s="99"/>
      <c r="JQC36" s="99"/>
      <c r="JQD36" s="99"/>
      <c r="JQE36" s="99"/>
      <c r="JQF36" s="99"/>
      <c r="JQG36" s="99"/>
      <c r="JQH36" s="99"/>
      <c r="JQI36" s="99"/>
      <c r="JQJ36" s="99"/>
      <c r="JQK36" s="99"/>
      <c r="JQL36" s="99"/>
      <c r="JQM36" s="99"/>
      <c r="JQN36" s="99"/>
      <c r="JQO36" s="99"/>
      <c r="JQP36" s="99"/>
      <c r="JQQ36" s="99"/>
      <c r="JQR36" s="99"/>
      <c r="JQS36" s="99"/>
      <c r="JQT36" s="99"/>
      <c r="JQU36" s="99"/>
      <c r="JQV36" s="99"/>
      <c r="JQW36" s="99"/>
      <c r="JQX36" s="99"/>
      <c r="JQY36" s="99"/>
      <c r="JQZ36" s="99"/>
      <c r="JRA36" s="99"/>
      <c r="JRB36" s="99"/>
      <c r="JRC36" s="99"/>
      <c r="JRD36" s="99"/>
      <c r="JRE36" s="99"/>
      <c r="JRF36" s="99"/>
      <c r="JRG36" s="99"/>
      <c r="JRH36" s="99"/>
      <c r="JRI36" s="99"/>
      <c r="JRJ36" s="99"/>
      <c r="JRK36" s="99"/>
      <c r="JRL36" s="99"/>
      <c r="JRM36" s="99"/>
      <c r="JRN36" s="99"/>
      <c r="JRO36" s="99"/>
      <c r="JRP36" s="99"/>
      <c r="JRQ36" s="99"/>
      <c r="JRR36" s="99"/>
      <c r="JRS36" s="99"/>
      <c r="JRT36" s="99"/>
      <c r="JRU36" s="99"/>
      <c r="JRV36" s="99"/>
      <c r="JRW36" s="99"/>
      <c r="JRX36" s="99"/>
      <c r="JRY36" s="99"/>
      <c r="JRZ36" s="99"/>
      <c r="JSA36" s="99"/>
      <c r="JSB36" s="99"/>
      <c r="JSC36" s="99"/>
      <c r="JSD36" s="99"/>
      <c r="JSE36" s="99"/>
      <c r="JSF36" s="99"/>
      <c r="JSG36" s="99"/>
      <c r="JSH36" s="99"/>
      <c r="JSI36" s="99"/>
      <c r="JSJ36" s="99"/>
      <c r="JSK36" s="99"/>
      <c r="JSL36" s="99"/>
      <c r="JSM36" s="99"/>
      <c r="JSN36" s="99"/>
      <c r="JSO36" s="99"/>
      <c r="JSP36" s="99"/>
      <c r="JSQ36" s="99"/>
      <c r="JSR36" s="99"/>
      <c r="JSS36" s="99"/>
      <c r="JST36" s="99"/>
      <c r="JSU36" s="99"/>
      <c r="JSV36" s="99"/>
      <c r="JSW36" s="99"/>
      <c r="JSX36" s="99"/>
      <c r="JSY36" s="99"/>
      <c r="JSZ36" s="99"/>
      <c r="JTA36" s="99"/>
      <c r="JTB36" s="99"/>
      <c r="JTC36" s="99"/>
      <c r="JTD36" s="99"/>
      <c r="JTE36" s="99"/>
      <c r="JTF36" s="99"/>
      <c r="JTG36" s="99"/>
      <c r="JTH36" s="99"/>
      <c r="JTI36" s="99"/>
      <c r="JTJ36" s="99"/>
      <c r="JTK36" s="99"/>
      <c r="JTL36" s="99"/>
      <c r="JTM36" s="99"/>
      <c r="JTN36" s="99"/>
      <c r="JTO36" s="99"/>
      <c r="JTP36" s="99"/>
      <c r="JTQ36" s="99"/>
      <c r="JTR36" s="99"/>
      <c r="JTS36" s="99"/>
      <c r="JTT36" s="99"/>
      <c r="JTU36" s="99"/>
      <c r="JTV36" s="99"/>
      <c r="JTW36" s="99"/>
      <c r="JTX36" s="99"/>
      <c r="JTY36" s="99"/>
      <c r="JTZ36" s="99"/>
      <c r="JUA36" s="99"/>
      <c r="JUB36" s="99"/>
      <c r="JUC36" s="99"/>
      <c r="JUD36" s="99"/>
      <c r="JUE36" s="99"/>
      <c r="JUF36" s="99"/>
      <c r="JUG36" s="99"/>
      <c r="JUH36" s="99"/>
      <c r="JUI36" s="99"/>
      <c r="JUJ36" s="99"/>
      <c r="JUK36" s="99"/>
      <c r="JUL36" s="99"/>
      <c r="JUM36" s="99"/>
      <c r="JUN36" s="99"/>
      <c r="JUO36" s="99"/>
      <c r="JUP36" s="99"/>
      <c r="JUQ36" s="99"/>
      <c r="JUR36" s="99"/>
      <c r="JUS36" s="99"/>
      <c r="JUT36" s="99"/>
      <c r="JUU36" s="99"/>
      <c r="JUV36" s="99"/>
      <c r="JUW36" s="99"/>
      <c r="JUX36" s="99"/>
      <c r="JUY36" s="99"/>
      <c r="JUZ36" s="99"/>
      <c r="JVA36" s="99"/>
      <c r="JVB36" s="99"/>
      <c r="JVC36" s="99"/>
      <c r="JVD36" s="99"/>
      <c r="JVE36" s="99"/>
      <c r="JVF36" s="99"/>
      <c r="JVG36" s="99"/>
      <c r="JVH36" s="99"/>
      <c r="JVI36" s="99"/>
      <c r="JVJ36" s="99"/>
      <c r="JVK36" s="99"/>
      <c r="JVL36" s="99"/>
      <c r="JVM36" s="99"/>
      <c r="JVN36" s="99"/>
      <c r="JVO36" s="99"/>
      <c r="JVP36" s="99"/>
      <c r="JVQ36" s="99"/>
      <c r="JVR36" s="99"/>
      <c r="JVS36" s="99"/>
      <c r="JVT36" s="99"/>
      <c r="JVU36" s="99"/>
      <c r="JVV36" s="99"/>
      <c r="JVW36" s="99"/>
      <c r="JVX36" s="99"/>
      <c r="JVY36" s="99"/>
      <c r="JVZ36" s="99"/>
      <c r="JWA36" s="99"/>
      <c r="JWB36" s="99"/>
      <c r="JWC36" s="99"/>
      <c r="JWD36" s="99"/>
      <c r="JWE36" s="99"/>
      <c r="JWF36" s="99"/>
      <c r="JWG36" s="99"/>
      <c r="JWH36" s="99"/>
      <c r="JWI36" s="99"/>
      <c r="JWJ36" s="99"/>
      <c r="JWK36" s="99"/>
      <c r="JWL36" s="99"/>
      <c r="JWM36" s="99"/>
      <c r="JWN36" s="99"/>
      <c r="JWO36" s="99"/>
      <c r="JWP36" s="99"/>
      <c r="JWQ36" s="99"/>
      <c r="JWR36" s="99"/>
      <c r="JWS36" s="99"/>
      <c r="JWT36" s="99"/>
      <c r="JWU36" s="99"/>
      <c r="JWV36" s="99"/>
      <c r="JWW36" s="99"/>
      <c r="JWX36" s="99"/>
      <c r="JWY36" s="99"/>
      <c r="JWZ36" s="99"/>
      <c r="JXA36" s="99"/>
      <c r="JXB36" s="99"/>
      <c r="JXC36" s="99"/>
      <c r="JXD36" s="99"/>
      <c r="JXE36" s="99"/>
      <c r="JXF36" s="99"/>
      <c r="JXG36" s="99"/>
      <c r="JXH36" s="99"/>
      <c r="JXI36" s="99"/>
      <c r="JXJ36" s="99"/>
      <c r="JXK36" s="99"/>
      <c r="JXL36" s="99"/>
      <c r="JXM36" s="99"/>
      <c r="JXN36" s="99"/>
      <c r="JXO36" s="99"/>
      <c r="JXP36" s="99"/>
      <c r="JXQ36" s="99"/>
      <c r="JXR36" s="99"/>
      <c r="JXS36" s="99"/>
      <c r="JXT36" s="99"/>
      <c r="JXU36" s="99"/>
      <c r="JXV36" s="99"/>
      <c r="JXW36" s="99"/>
      <c r="JXX36" s="99"/>
      <c r="JXY36" s="99"/>
      <c r="JXZ36" s="99"/>
      <c r="JYA36" s="99"/>
      <c r="JYB36" s="99"/>
      <c r="JYC36" s="99"/>
      <c r="JYD36" s="99"/>
      <c r="JYE36" s="99"/>
      <c r="JYF36" s="99"/>
      <c r="JYG36" s="99"/>
      <c r="JYH36" s="99"/>
      <c r="JYI36" s="99"/>
      <c r="JYJ36" s="99"/>
      <c r="JYK36" s="99"/>
      <c r="JYL36" s="99"/>
      <c r="JYM36" s="99"/>
      <c r="JYN36" s="99"/>
      <c r="JYO36" s="99"/>
      <c r="JYP36" s="99"/>
      <c r="JYQ36" s="99"/>
      <c r="JYR36" s="99"/>
      <c r="JYS36" s="99"/>
      <c r="JYT36" s="99"/>
      <c r="JYU36" s="99"/>
      <c r="JYV36" s="99"/>
      <c r="JYW36" s="99"/>
      <c r="JYX36" s="99"/>
      <c r="JYY36" s="99"/>
      <c r="JYZ36" s="99"/>
      <c r="JZA36" s="99"/>
      <c r="JZB36" s="99"/>
      <c r="JZC36" s="99"/>
      <c r="JZD36" s="99"/>
      <c r="JZE36" s="99"/>
      <c r="JZF36" s="99"/>
      <c r="JZG36" s="99"/>
      <c r="JZH36" s="99"/>
      <c r="JZI36" s="99"/>
      <c r="JZJ36" s="99"/>
      <c r="JZK36" s="99"/>
      <c r="JZL36" s="99"/>
      <c r="JZM36" s="99"/>
      <c r="JZN36" s="99"/>
      <c r="JZO36" s="99"/>
      <c r="JZP36" s="99"/>
      <c r="JZQ36" s="99"/>
      <c r="JZR36" s="99"/>
      <c r="JZS36" s="99"/>
      <c r="JZT36" s="99"/>
      <c r="JZU36" s="99"/>
      <c r="JZV36" s="99"/>
      <c r="JZW36" s="99"/>
      <c r="JZX36" s="99"/>
      <c r="JZY36" s="99"/>
      <c r="JZZ36" s="99"/>
      <c r="KAA36" s="99"/>
      <c r="KAB36" s="99"/>
      <c r="KAC36" s="99"/>
      <c r="KAD36" s="99"/>
      <c r="KAE36" s="99"/>
      <c r="KAF36" s="99"/>
      <c r="KAG36" s="99"/>
      <c r="KAH36" s="99"/>
      <c r="KAI36" s="99"/>
      <c r="KAJ36" s="99"/>
      <c r="KAK36" s="99"/>
      <c r="KAL36" s="99"/>
      <c r="KAM36" s="99"/>
      <c r="KAN36" s="99"/>
      <c r="KAO36" s="99"/>
      <c r="KAP36" s="99"/>
      <c r="KAQ36" s="99"/>
      <c r="KAR36" s="99"/>
      <c r="KAS36" s="99"/>
      <c r="KAT36" s="99"/>
      <c r="KAU36" s="99"/>
      <c r="KAV36" s="99"/>
      <c r="KAW36" s="99"/>
      <c r="KAX36" s="99"/>
      <c r="KAY36" s="99"/>
      <c r="KAZ36" s="99"/>
      <c r="KBA36" s="99"/>
      <c r="KBB36" s="99"/>
      <c r="KBC36" s="99"/>
      <c r="KBD36" s="99"/>
      <c r="KBE36" s="99"/>
      <c r="KBF36" s="99"/>
      <c r="KBG36" s="99"/>
      <c r="KBH36" s="99"/>
      <c r="KBI36" s="99"/>
      <c r="KBJ36" s="99"/>
      <c r="KBK36" s="99"/>
      <c r="KBL36" s="99"/>
      <c r="KBM36" s="99"/>
      <c r="KBN36" s="99"/>
      <c r="KBO36" s="99"/>
      <c r="KBP36" s="99"/>
      <c r="KBQ36" s="99"/>
      <c r="KBR36" s="99"/>
      <c r="KBS36" s="99"/>
      <c r="KBT36" s="99"/>
      <c r="KBU36" s="99"/>
      <c r="KBV36" s="99"/>
      <c r="KBW36" s="99"/>
      <c r="KBX36" s="99"/>
      <c r="KBY36" s="99"/>
      <c r="KBZ36" s="99"/>
      <c r="KCA36" s="99"/>
      <c r="KCB36" s="99"/>
      <c r="KCC36" s="99"/>
      <c r="KCD36" s="99"/>
      <c r="KCE36" s="99"/>
      <c r="KCF36" s="99"/>
      <c r="KCG36" s="99"/>
      <c r="KCH36" s="99"/>
      <c r="KCI36" s="99"/>
      <c r="KCJ36" s="99"/>
      <c r="KCK36" s="99"/>
      <c r="KCL36" s="99"/>
      <c r="KCM36" s="99"/>
      <c r="KCN36" s="99"/>
      <c r="KCO36" s="99"/>
      <c r="KCP36" s="99"/>
      <c r="KCQ36" s="99"/>
      <c r="KCR36" s="99"/>
      <c r="KCS36" s="99"/>
      <c r="KCT36" s="99"/>
      <c r="KCU36" s="99"/>
      <c r="KCV36" s="99"/>
      <c r="KCW36" s="99"/>
      <c r="KCX36" s="99"/>
      <c r="KCY36" s="99"/>
      <c r="KCZ36" s="99"/>
      <c r="KDA36" s="99"/>
      <c r="KDB36" s="99"/>
      <c r="KDC36" s="99"/>
      <c r="KDD36" s="99"/>
      <c r="KDE36" s="99"/>
      <c r="KDF36" s="99"/>
      <c r="KDG36" s="99"/>
      <c r="KDH36" s="99"/>
      <c r="KDI36" s="99"/>
      <c r="KDJ36" s="99"/>
      <c r="KDK36" s="99"/>
      <c r="KDL36" s="99"/>
      <c r="KDM36" s="99"/>
      <c r="KDN36" s="99"/>
      <c r="KDO36" s="99"/>
      <c r="KDP36" s="99"/>
      <c r="KDQ36" s="99"/>
      <c r="KDR36" s="99"/>
      <c r="KDS36" s="99"/>
      <c r="KDT36" s="99"/>
      <c r="KDU36" s="99"/>
      <c r="KDV36" s="99"/>
      <c r="KDW36" s="99"/>
      <c r="KDX36" s="99"/>
      <c r="KDY36" s="99"/>
      <c r="KDZ36" s="99"/>
      <c r="KEA36" s="99"/>
      <c r="KEB36" s="99"/>
      <c r="KEC36" s="99"/>
      <c r="KED36" s="99"/>
      <c r="KEE36" s="99"/>
      <c r="KEF36" s="99"/>
      <c r="KEG36" s="99"/>
      <c r="KEH36" s="99"/>
      <c r="KEI36" s="99"/>
      <c r="KEJ36" s="99"/>
      <c r="KEK36" s="99"/>
      <c r="KEL36" s="99"/>
      <c r="KEM36" s="99"/>
      <c r="KEN36" s="99"/>
      <c r="KEO36" s="99"/>
      <c r="KEP36" s="99"/>
      <c r="KEQ36" s="99"/>
      <c r="KER36" s="99"/>
      <c r="KES36" s="99"/>
      <c r="KET36" s="99"/>
      <c r="KEU36" s="99"/>
      <c r="KEV36" s="99"/>
      <c r="KEW36" s="99"/>
      <c r="KEX36" s="99"/>
      <c r="KEY36" s="99"/>
      <c r="KEZ36" s="99"/>
      <c r="KFA36" s="99"/>
      <c r="KFB36" s="99"/>
      <c r="KFC36" s="99"/>
      <c r="KFD36" s="99"/>
      <c r="KFE36" s="99"/>
      <c r="KFF36" s="99"/>
      <c r="KFG36" s="99"/>
      <c r="KFH36" s="99"/>
      <c r="KFI36" s="99"/>
      <c r="KFJ36" s="99"/>
      <c r="KFK36" s="99"/>
      <c r="KFL36" s="99"/>
      <c r="KFM36" s="99"/>
      <c r="KFN36" s="99"/>
      <c r="KFO36" s="99"/>
      <c r="KFP36" s="99"/>
      <c r="KFQ36" s="99"/>
      <c r="KFR36" s="99"/>
      <c r="KFS36" s="99"/>
      <c r="KFT36" s="99"/>
      <c r="KFU36" s="99"/>
      <c r="KFV36" s="99"/>
      <c r="KFW36" s="99"/>
      <c r="KFX36" s="99"/>
      <c r="KFY36" s="99"/>
      <c r="KFZ36" s="99"/>
      <c r="KGA36" s="99"/>
      <c r="KGB36" s="99"/>
      <c r="KGC36" s="99"/>
      <c r="KGD36" s="99"/>
      <c r="KGE36" s="99"/>
      <c r="KGF36" s="99"/>
      <c r="KGG36" s="99"/>
      <c r="KGH36" s="99"/>
      <c r="KGI36" s="99"/>
      <c r="KGJ36" s="99"/>
      <c r="KGK36" s="99"/>
      <c r="KGL36" s="99"/>
      <c r="KGM36" s="99"/>
      <c r="KGN36" s="99"/>
      <c r="KGO36" s="99"/>
      <c r="KGP36" s="99"/>
      <c r="KGQ36" s="99"/>
      <c r="KGR36" s="99"/>
      <c r="KGS36" s="99"/>
      <c r="KGT36" s="99"/>
      <c r="KGU36" s="99"/>
      <c r="KGV36" s="99"/>
      <c r="KGW36" s="99"/>
      <c r="KGX36" s="99"/>
      <c r="KGY36" s="99"/>
      <c r="KGZ36" s="99"/>
      <c r="KHA36" s="99"/>
      <c r="KHB36" s="99"/>
      <c r="KHC36" s="99"/>
      <c r="KHD36" s="99"/>
      <c r="KHE36" s="99"/>
      <c r="KHF36" s="99"/>
      <c r="KHG36" s="99"/>
      <c r="KHH36" s="99"/>
      <c r="KHI36" s="99"/>
      <c r="KHJ36" s="99"/>
      <c r="KHK36" s="99"/>
      <c r="KHL36" s="99"/>
      <c r="KHM36" s="99"/>
      <c r="KHN36" s="99"/>
      <c r="KHO36" s="99"/>
      <c r="KHP36" s="99"/>
      <c r="KHQ36" s="99"/>
      <c r="KHR36" s="99"/>
      <c r="KHS36" s="99"/>
      <c r="KHT36" s="99"/>
      <c r="KHU36" s="99"/>
      <c r="KHV36" s="99"/>
      <c r="KHW36" s="99"/>
      <c r="KHX36" s="99"/>
      <c r="KHY36" s="99"/>
      <c r="KHZ36" s="99"/>
      <c r="KIA36" s="99"/>
      <c r="KIB36" s="99"/>
      <c r="KIC36" s="99"/>
      <c r="KID36" s="99"/>
      <c r="KIE36" s="99"/>
      <c r="KIF36" s="99"/>
      <c r="KIG36" s="99"/>
      <c r="KIH36" s="99"/>
      <c r="KII36" s="99"/>
      <c r="KIJ36" s="99"/>
      <c r="KIK36" s="99"/>
      <c r="KIL36" s="99"/>
      <c r="KIM36" s="99"/>
      <c r="KIN36" s="99"/>
      <c r="KIO36" s="99"/>
      <c r="KIP36" s="99"/>
      <c r="KIQ36" s="99"/>
      <c r="KIR36" s="99"/>
      <c r="KIS36" s="99"/>
      <c r="KIT36" s="99"/>
      <c r="KIU36" s="99"/>
      <c r="KIV36" s="99"/>
      <c r="KIW36" s="99"/>
      <c r="KIX36" s="99"/>
      <c r="KIY36" s="99"/>
      <c r="KIZ36" s="99"/>
      <c r="KJA36" s="99"/>
      <c r="KJB36" s="99"/>
      <c r="KJC36" s="99"/>
      <c r="KJD36" s="99"/>
      <c r="KJE36" s="99"/>
      <c r="KJF36" s="99"/>
      <c r="KJG36" s="99"/>
      <c r="KJH36" s="99"/>
      <c r="KJI36" s="99"/>
      <c r="KJJ36" s="99"/>
      <c r="KJK36" s="99"/>
      <c r="KJL36" s="99"/>
      <c r="KJM36" s="99"/>
      <c r="KJN36" s="99"/>
      <c r="KJO36" s="99"/>
      <c r="KJP36" s="99"/>
      <c r="KJQ36" s="99"/>
      <c r="KJR36" s="99"/>
      <c r="KJS36" s="99"/>
      <c r="KJT36" s="99"/>
      <c r="KJU36" s="99"/>
      <c r="KJV36" s="99"/>
      <c r="KJW36" s="99"/>
      <c r="KJX36" s="99"/>
      <c r="KJY36" s="99"/>
      <c r="KJZ36" s="99"/>
      <c r="KKA36" s="99"/>
      <c r="KKB36" s="99"/>
      <c r="KKC36" s="99"/>
      <c r="KKD36" s="99"/>
      <c r="KKE36" s="99"/>
      <c r="KKF36" s="99"/>
      <c r="KKG36" s="99"/>
      <c r="KKH36" s="99"/>
      <c r="KKI36" s="99"/>
      <c r="KKJ36" s="99"/>
      <c r="KKK36" s="99"/>
      <c r="KKL36" s="99"/>
      <c r="KKM36" s="99"/>
      <c r="KKN36" s="99"/>
      <c r="KKO36" s="99"/>
      <c r="KKP36" s="99"/>
      <c r="KKQ36" s="99"/>
      <c r="KKR36" s="99"/>
      <c r="KKS36" s="99"/>
      <c r="KKT36" s="99"/>
      <c r="KKU36" s="99"/>
      <c r="KKV36" s="99"/>
      <c r="KKW36" s="99"/>
      <c r="KKX36" s="99"/>
      <c r="KKY36" s="99"/>
      <c r="KKZ36" s="99"/>
      <c r="KLA36" s="99"/>
      <c r="KLB36" s="99"/>
      <c r="KLC36" s="99"/>
      <c r="KLD36" s="99"/>
      <c r="KLE36" s="99"/>
      <c r="KLF36" s="99"/>
      <c r="KLG36" s="99"/>
      <c r="KLH36" s="99"/>
      <c r="KLI36" s="99"/>
      <c r="KLJ36" s="99"/>
      <c r="KLK36" s="99"/>
      <c r="KLL36" s="99"/>
      <c r="KLM36" s="99"/>
      <c r="KLN36" s="99"/>
      <c r="KLO36" s="99"/>
      <c r="KLP36" s="99"/>
      <c r="KLQ36" s="99"/>
      <c r="KLR36" s="99"/>
      <c r="KLS36" s="99"/>
      <c r="KLT36" s="99"/>
      <c r="KLU36" s="99"/>
      <c r="KLV36" s="99"/>
      <c r="KLW36" s="99"/>
      <c r="KLX36" s="99"/>
      <c r="KLY36" s="99"/>
      <c r="KLZ36" s="99"/>
      <c r="KMA36" s="99"/>
      <c r="KMB36" s="99"/>
      <c r="KMC36" s="99"/>
      <c r="KMD36" s="99"/>
      <c r="KME36" s="99"/>
      <c r="KMF36" s="99"/>
      <c r="KMG36" s="99"/>
      <c r="KMH36" s="99"/>
      <c r="KMI36" s="99"/>
      <c r="KMJ36" s="99"/>
      <c r="KMK36" s="99"/>
      <c r="KML36" s="99"/>
      <c r="KMM36" s="99"/>
      <c r="KMN36" s="99"/>
      <c r="KMO36" s="99"/>
      <c r="KMP36" s="99"/>
      <c r="KMQ36" s="99"/>
      <c r="KMR36" s="99"/>
      <c r="KMS36" s="99"/>
      <c r="KMT36" s="99"/>
      <c r="KMU36" s="99"/>
      <c r="KMV36" s="99"/>
      <c r="KMW36" s="99"/>
      <c r="KMX36" s="99"/>
      <c r="KMY36" s="99"/>
      <c r="KMZ36" s="99"/>
      <c r="KNA36" s="99"/>
      <c r="KNB36" s="99"/>
      <c r="KNC36" s="99"/>
      <c r="KND36" s="99"/>
      <c r="KNE36" s="99"/>
      <c r="KNF36" s="99"/>
      <c r="KNG36" s="99"/>
      <c r="KNH36" s="99"/>
      <c r="KNI36" s="99"/>
      <c r="KNJ36" s="99"/>
      <c r="KNK36" s="99"/>
      <c r="KNL36" s="99"/>
      <c r="KNM36" s="99"/>
      <c r="KNN36" s="99"/>
      <c r="KNO36" s="99"/>
      <c r="KNP36" s="99"/>
      <c r="KNQ36" s="99"/>
      <c r="KNR36" s="99"/>
      <c r="KNS36" s="99"/>
      <c r="KNT36" s="99"/>
      <c r="KNU36" s="99"/>
      <c r="KNV36" s="99"/>
      <c r="KNW36" s="99"/>
      <c r="KNX36" s="99"/>
      <c r="KNY36" s="99"/>
      <c r="KNZ36" s="99"/>
      <c r="KOA36" s="99"/>
      <c r="KOB36" s="99"/>
      <c r="KOC36" s="99"/>
      <c r="KOD36" s="99"/>
      <c r="KOE36" s="99"/>
      <c r="KOF36" s="99"/>
      <c r="KOG36" s="99"/>
      <c r="KOH36" s="99"/>
      <c r="KOI36" s="99"/>
      <c r="KOJ36" s="99"/>
      <c r="KOK36" s="99"/>
      <c r="KOL36" s="99"/>
      <c r="KOM36" s="99"/>
      <c r="KON36" s="99"/>
      <c r="KOO36" s="99"/>
      <c r="KOP36" s="99"/>
      <c r="KOQ36" s="99"/>
      <c r="KOR36" s="99"/>
      <c r="KOS36" s="99"/>
      <c r="KOT36" s="99"/>
      <c r="KOU36" s="99"/>
      <c r="KOV36" s="99"/>
      <c r="KOW36" s="99"/>
      <c r="KOX36" s="99"/>
      <c r="KOY36" s="99"/>
      <c r="KOZ36" s="99"/>
      <c r="KPA36" s="99"/>
      <c r="KPB36" s="99"/>
      <c r="KPC36" s="99"/>
      <c r="KPD36" s="99"/>
      <c r="KPE36" s="99"/>
      <c r="KPF36" s="99"/>
      <c r="KPG36" s="99"/>
      <c r="KPH36" s="99"/>
      <c r="KPI36" s="99"/>
      <c r="KPJ36" s="99"/>
      <c r="KPK36" s="99"/>
      <c r="KPL36" s="99"/>
      <c r="KPM36" s="99"/>
      <c r="KPN36" s="99"/>
      <c r="KPO36" s="99"/>
      <c r="KPP36" s="99"/>
      <c r="KPQ36" s="99"/>
      <c r="KPR36" s="99"/>
      <c r="KPS36" s="99"/>
      <c r="KPT36" s="99"/>
      <c r="KPU36" s="99"/>
      <c r="KPV36" s="99"/>
      <c r="KPW36" s="99"/>
      <c r="KPX36" s="99"/>
      <c r="KPY36" s="99"/>
      <c r="KPZ36" s="99"/>
      <c r="KQA36" s="99"/>
      <c r="KQB36" s="99"/>
      <c r="KQC36" s="99"/>
      <c r="KQD36" s="99"/>
      <c r="KQE36" s="99"/>
      <c r="KQF36" s="99"/>
      <c r="KQG36" s="99"/>
      <c r="KQH36" s="99"/>
      <c r="KQI36" s="99"/>
      <c r="KQJ36" s="99"/>
      <c r="KQK36" s="99"/>
      <c r="KQL36" s="99"/>
      <c r="KQM36" s="99"/>
      <c r="KQN36" s="99"/>
      <c r="KQO36" s="99"/>
      <c r="KQP36" s="99"/>
      <c r="KQQ36" s="99"/>
      <c r="KQR36" s="99"/>
      <c r="KQS36" s="99"/>
      <c r="KQT36" s="99"/>
      <c r="KQU36" s="99"/>
      <c r="KQV36" s="99"/>
      <c r="KQW36" s="99"/>
      <c r="KQX36" s="99"/>
      <c r="KQY36" s="99"/>
      <c r="KQZ36" s="99"/>
      <c r="KRA36" s="99"/>
      <c r="KRB36" s="99"/>
      <c r="KRC36" s="99"/>
      <c r="KRD36" s="99"/>
      <c r="KRE36" s="99"/>
      <c r="KRF36" s="99"/>
      <c r="KRG36" s="99"/>
      <c r="KRH36" s="99"/>
      <c r="KRI36" s="99"/>
      <c r="KRJ36" s="99"/>
      <c r="KRK36" s="99"/>
      <c r="KRL36" s="99"/>
      <c r="KRM36" s="99"/>
      <c r="KRN36" s="99"/>
      <c r="KRO36" s="99"/>
      <c r="KRP36" s="99"/>
      <c r="KRQ36" s="99"/>
      <c r="KRR36" s="99"/>
      <c r="KRS36" s="99"/>
      <c r="KRT36" s="99"/>
      <c r="KRU36" s="99"/>
      <c r="KRV36" s="99"/>
      <c r="KRW36" s="99"/>
      <c r="KRX36" s="99"/>
      <c r="KRY36" s="99"/>
      <c r="KRZ36" s="99"/>
      <c r="KSA36" s="99"/>
      <c r="KSB36" s="99"/>
      <c r="KSC36" s="99"/>
      <c r="KSD36" s="99"/>
      <c r="KSE36" s="99"/>
      <c r="KSF36" s="99"/>
      <c r="KSG36" s="99"/>
      <c r="KSH36" s="99"/>
      <c r="KSI36" s="99"/>
      <c r="KSJ36" s="99"/>
      <c r="KSK36" s="99"/>
      <c r="KSL36" s="99"/>
      <c r="KSM36" s="99"/>
      <c r="KSN36" s="99"/>
      <c r="KSO36" s="99"/>
      <c r="KSP36" s="99"/>
      <c r="KSQ36" s="99"/>
      <c r="KSR36" s="99"/>
      <c r="KSS36" s="99"/>
      <c r="KST36" s="99"/>
      <c r="KSU36" s="99"/>
      <c r="KSV36" s="99"/>
      <c r="KSW36" s="99"/>
      <c r="KSX36" s="99"/>
      <c r="KSY36" s="99"/>
      <c r="KSZ36" s="99"/>
      <c r="KTA36" s="99"/>
      <c r="KTB36" s="99"/>
      <c r="KTC36" s="99"/>
      <c r="KTD36" s="99"/>
      <c r="KTE36" s="99"/>
      <c r="KTF36" s="99"/>
      <c r="KTG36" s="99"/>
      <c r="KTH36" s="99"/>
      <c r="KTI36" s="99"/>
      <c r="KTJ36" s="99"/>
      <c r="KTK36" s="99"/>
      <c r="KTL36" s="99"/>
      <c r="KTM36" s="99"/>
      <c r="KTN36" s="99"/>
      <c r="KTO36" s="99"/>
      <c r="KTP36" s="99"/>
      <c r="KTQ36" s="99"/>
      <c r="KTR36" s="99"/>
      <c r="KTS36" s="99"/>
      <c r="KTT36" s="99"/>
      <c r="KTU36" s="99"/>
      <c r="KTV36" s="99"/>
      <c r="KTW36" s="99"/>
      <c r="KTX36" s="99"/>
      <c r="KTY36" s="99"/>
      <c r="KTZ36" s="99"/>
      <c r="KUA36" s="99"/>
      <c r="KUB36" s="99"/>
      <c r="KUC36" s="99"/>
      <c r="KUD36" s="99"/>
      <c r="KUE36" s="99"/>
      <c r="KUF36" s="99"/>
      <c r="KUG36" s="99"/>
      <c r="KUH36" s="99"/>
      <c r="KUI36" s="99"/>
      <c r="KUJ36" s="99"/>
      <c r="KUK36" s="99"/>
      <c r="KUL36" s="99"/>
      <c r="KUM36" s="99"/>
      <c r="KUN36" s="99"/>
      <c r="KUO36" s="99"/>
      <c r="KUP36" s="99"/>
      <c r="KUQ36" s="99"/>
      <c r="KUR36" s="99"/>
      <c r="KUS36" s="99"/>
      <c r="KUT36" s="99"/>
      <c r="KUU36" s="99"/>
      <c r="KUV36" s="99"/>
      <c r="KUW36" s="99"/>
      <c r="KUX36" s="99"/>
      <c r="KUY36" s="99"/>
      <c r="KUZ36" s="99"/>
      <c r="KVA36" s="99"/>
      <c r="KVB36" s="99"/>
      <c r="KVC36" s="99"/>
      <c r="KVD36" s="99"/>
      <c r="KVE36" s="99"/>
      <c r="KVF36" s="99"/>
      <c r="KVG36" s="99"/>
      <c r="KVH36" s="99"/>
      <c r="KVI36" s="99"/>
      <c r="KVJ36" s="99"/>
      <c r="KVK36" s="99"/>
      <c r="KVL36" s="99"/>
      <c r="KVM36" s="99"/>
      <c r="KVN36" s="99"/>
      <c r="KVO36" s="99"/>
      <c r="KVP36" s="99"/>
      <c r="KVQ36" s="99"/>
      <c r="KVR36" s="99"/>
      <c r="KVS36" s="99"/>
      <c r="KVT36" s="99"/>
      <c r="KVU36" s="99"/>
      <c r="KVV36" s="99"/>
      <c r="KVW36" s="99"/>
      <c r="KVX36" s="99"/>
      <c r="KVY36" s="99"/>
      <c r="KVZ36" s="99"/>
      <c r="KWA36" s="99"/>
      <c r="KWB36" s="99"/>
      <c r="KWC36" s="99"/>
      <c r="KWD36" s="99"/>
      <c r="KWE36" s="99"/>
      <c r="KWF36" s="99"/>
      <c r="KWG36" s="99"/>
      <c r="KWH36" s="99"/>
      <c r="KWI36" s="99"/>
      <c r="KWJ36" s="99"/>
      <c r="KWK36" s="99"/>
      <c r="KWL36" s="99"/>
      <c r="KWM36" s="99"/>
      <c r="KWN36" s="99"/>
      <c r="KWO36" s="99"/>
      <c r="KWP36" s="99"/>
      <c r="KWQ36" s="99"/>
      <c r="KWR36" s="99"/>
      <c r="KWS36" s="99"/>
      <c r="KWT36" s="99"/>
      <c r="KWU36" s="99"/>
      <c r="KWV36" s="99"/>
      <c r="KWW36" s="99"/>
      <c r="KWX36" s="99"/>
      <c r="KWY36" s="99"/>
      <c r="KWZ36" s="99"/>
      <c r="KXA36" s="99"/>
      <c r="KXB36" s="99"/>
      <c r="KXC36" s="99"/>
      <c r="KXD36" s="99"/>
      <c r="KXE36" s="99"/>
      <c r="KXF36" s="99"/>
      <c r="KXG36" s="99"/>
      <c r="KXH36" s="99"/>
      <c r="KXI36" s="99"/>
      <c r="KXJ36" s="99"/>
      <c r="KXK36" s="99"/>
      <c r="KXL36" s="99"/>
      <c r="KXM36" s="99"/>
      <c r="KXN36" s="99"/>
      <c r="KXO36" s="99"/>
      <c r="KXP36" s="99"/>
      <c r="KXQ36" s="99"/>
      <c r="KXR36" s="99"/>
      <c r="KXS36" s="99"/>
      <c r="KXT36" s="99"/>
      <c r="KXU36" s="99"/>
      <c r="KXV36" s="99"/>
      <c r="KXW36" s="99"/>
      <c r="KXX36" s="99"/>
      <c r="KXY36" s="99"/>
      <c r="KXZ36" s="99"/>
      <c r="KYA36" s="99"/>
      <c r="KYB36" s="99"/>
      <c r="KYC36" s="99"/>
      <c r="KYD36" s="99"/>
      <c r="KYE36" s="99"/>
      <c r="KYF36" s="99"/>
      <c r="KYG36" s="99"/>
      <c r="KYH36" s="99"/>
      <c r="KYI36" s="99"/>
      <c r="KYJ36" s="99"/>
      <c r="KYK36" s="99"/>
      <c r="KYL36" s="99"/>
      <c r="KYM36" s="99"/>
      <c r="KYN36" s="99"/>
      <c r="KYO36" s="99"/>
      <c r="KYP36" s="99"/>
      <c r="KYQ36" s="99"/>
      <c r="KYR36" s="99"/>
      <c r="KYS36" s="99"/>
      <c r="KYT36" s="99"/>
      <c r="KYU36" s="99"/>
      <c r="KYV36" s="99"/>
      <c r="KYW36" s="99"/>
      <c r="KYX36" s="99"/>
      <c r="KYY36" s="99"/>
      <c r="KYZ36" s="99"/>
      <c r="KZA36" s="99"/>
      <c r="KZB36" s="99"/>
      <c r="KZC36" s="99"/>
      <c r="KZD36" s="99"/>
      <c r="KZE36" s="99"/>
      <c r="KZF36" s="99"/>
      <c r="KZG36" s="99"/>
      <c r="KZH36" s="99"/>
      <c r="KZI36" s="99"/>
      <c r="KZJ36" s="99"/>
      <c r="KZK36" s="99"/>
      <c r="KZL36" s="99"/>
      <c r="KZM36" s="99"/>
      <c r="KZN36" s="99"/>
      <c r="KZO36" s="99"/>
      <c r="KZP36" s="99"/>
      <c r="KZQ36" s="99"/>
      <c r="KZR36" s="99"/>
      <c r="KZS36" s="99"/>
      <c r="KZT36" s="99"/>
      <c r="KZU36" s="99"/>
      <c r="KZV36" s="99"/>
      <c r="KZW36" s="99"/>
      <c r="KZX36" s="99"/>
      <c r="KZY36" s="99"/>
      <c r="KZZ36" s="99"/>
      <c r="LAA36" s="99"/>
      <c r="LAB36" s="99"/>
      <c r="LAC36" s="99"/>
      <c r="LAD36" s="99"/>
      <c r="LAE36" s="99"/>
      <c r="LAF36" s="99"/>
      <c r="LAG36" s="99"/>
      <c r="LAH36" s="99"/>
      <c r="LAI36" s="99"/>
      <c r="LAJ36" s="99"/>
      <c r="LAK36" s="99"/>
      <c r="LAL36" s="99"/>
      <c r="LAM36" s="99"/>
      <c r="LAN36" s="99"/>
      <c r="LAO36" s="99"/>
      <c r="LAP36" s="99"/>
      <c r="LAQ36" s="99"/>
      <c r="LAR36" s="99"/>
      <c r="LAS36" s="99"/>
      <c r="LAT36" s="99"/>
      <c r="LAU36" s="99"/>
      <c r="LAV36" s="99"/>
      <c r="LAW36" s="99"/>
      <c r="LAX36" s="99"/>
      <c r="LAY36" s="99"/>
      <c r="LAZ36" s="99"/>
      <c r="LBA36" s="99"/>
      <c r="LBB36" s="99"/>
      <c r="LBC36" s="99"/>
      <c r="LBD36" s="99"/>
      <c r="LBE36" s="99"/>
      <c r="LBF36" s="99"/>
      <c r="LBG36" s="99"/>
      <c r="LBH36" s="99"/>
      <c r="LBI36" s="99"/>
      <c r="LBJ36" s="99"/>
      <c r="LBK36" s="99"/>
      <c r="LBL36" s="99"/>
      <c r="LBM36" s="99"/>
      <c r="LBN36" s="99"/>
      <c r="LBO36" s="99"/>
      <c r="LBP36" s="99"/>
      <c r="LBQ36" s="99"/>
      <c r="LBR36" s="99"/>
      <c r="LBS36" s="99"/>
      <c r="LBT36" s="99"/>
      <c r="LBU36" s="99"/>
      <c r="LBV36" s="99"/>
      <c r="LBW36" s="99"/>
      <c r="LBX36" s="99"/>
      <c r="LBY36" s="99"/>
      <c r="LBZ36" s="99"/>
      <c r="LCA36" s="99"/>
      <c r="LCB36" s="99"/>
      <c r="LCC36" s="99"/>
      <c r="LCD36" s="99"/>
      <c r="LCE36" s="99"/>
      <c r="LCF36" s="99"/>
      <c r="LCG36" s="99"/>
      <c r="LCH36" s="99"/>
      <c r="LCI36" s="99"/>
      <c r="LCJ36" s="99"/>
      <c r="LCK36" s="99"/>
      <c r="LCL36" s="99"/>
      <c r="LCM36" s="99"/>
      <c r="LCN36" s="99"/>
      <c r="LCO36" s="99"/>
      <c r="LCP36" s="99"/>
      <c r="LCQ36" s="99"/>
      <c r="LCR36" s="99"/>
      <c r="LCS36" s="99"/>
      <c r="LCT36" s="99"/>
      <c r="LCU36" s="99"/>
      <c r="LCV36" s="99"/>
      <c r="LCW36" s="99"/>
      <c r="LCX36" s="99"/>
      <c r="LCY36" s="99"/>
      <c r="LCZ36" s="99"/>
      <c r="LDA36" s="99"/>
      <c r="LDB36" s="99"/>
      <c r="LDC36" s="99"/>
      <c r="LDD36" s="99"/>
      <c r="LDE36" s="99"/>
      <c r="LDF36" s="99"/>
      <c r="LDG36" s="99"/>
      <c r="LDH36" s="99"/>
      <c r="LDI36" s="99"/>
      <c r="LDJ36" s="99"/>
      <c r="LDK36" s="99"/>
      <c r="LDL36" s="99"/>
      <c r="LDM36" s="99"/>
      <c r="LDN36" s="99"/>
      <c r="LDO36" s="99"/>
      <c r="LDP36" s="99"/>
      <c r="LDQ36" s="99"/>
      <c r="LDR36" s="99"/>
      <c r="LDS36" s="99"/>
      <c r="LDT36" s="99"/>
      <c r="LDU36" s="99"/>
      <c r="LDV36" s="99"/>
      <c r="LDW36" s="99"/>
      <c r="LDX36" s="99"/>
      <c r="LDY36" s="99"/>
      <c r="LDZ36" s="99"/>
      <c r="LEA36" s="99"/>
      <c r="LEB36" s="99"/>
      <c r="LEC36" s="99"/>
      <c r="LED36" s="99"/>
      <c r="LEE36" s="99"/>
      <c r="LEF36" s="99"/>
      <c r="LEG36" s="99"/>
      <c r="LEH36" s="99"/>
      <c r="LEI36" s="99"/>
      <c r="LEJ36" s="99"/>
      <c r="LEK36" s="99"/>
      <c r="LEL36" s="99"/>
      <c r="LEM36" s="99"/>
      <c r="LEN36" s="99"/>
      <c r="LEO36" s="99"/>
      <c r="LEP36" s="99"/>
      <c r="LEQ36" s="99"/>
      <c r="LER36" s="99"/>
      <c r="LES36" s="99"/>
      <c r="LET36" s="99"/>
      <c r="LEU36" s="99"/>
      <c r="LEV36" s="99"/>
      <c r="LEW36" s="99"/>
      <c r="LEX36" s="99"/>
      <c r="LEY36" s="99"/>
      <c r="LEZ36" s="99"/>
      <c r="LFA36" s="99"/>
      <c r="LFB36" s="99"/>
      <c r="LFC36" s="99"/>
      <c r="LFD36" s="99"/>
      <c r="LFE36" s="99"/>
      <c r="LFF36" s="99"/>
      <c r="LFG36" s="99"/>
      <c r="LFH36" s="99"/>
      <c r="LFI36" s="99"/>
      <c r="LFJ36" s="99"/>
      <c r="LFK36" s="99"/>
      <c r="LFL36" s="99"/>
      <c r="LFM36" s="99"/>
      <c r="LFN36" s="99"/>
      <c r="LFO36" s="99"/>
      <c r="LFP36" s="99"/>
      <c r="LFQ36" s="99"/>
      <c r="LFR36" s="99"/>
      <c r="LFS36" s="99"/>
      <c r="LFT36" s="99"/>
      <c r="LFU36" s="99"/>
      <c r="LFV36" s="99"/>
      <c r="LFW36" s="99"/>
      <c r="LFX36" s="99"/>
      <c r="LFY36" s="99"/>
      <c r="LFZ36" s="99"/>
      <c r="LGA36" s="99"/>
      <c r="LGB36" s="99"/>
      <c r="LGC36" s="99"/>
      <c r="LGD36" s="99"/>
      <c r="LGE36" s="99"/>
      <c r="LGF36" s="99"/>
      <c r="LGG36" s="99"/>
      <c r="LGH36" s="99"/>
      <c r="LGI36" s="99"/>
      <c r="LGJ36" s="99"/>
      <c r="LGK36" s="99"/>
      <c r="LGL36" s="99"/>
      <c r="LGM36" s="99"/>
      <c r="LGN36" s="99"/>
      <c r="LGO36" s="99"/>
      <c r="LGP36" s="99"/>
      <c r="LGQ36" s="99"/>
      <c r="LGR36" s="99"/>
      <c r="LGS36" s="99"/>
      <c r="LGT36" s="99"/>
      <c r="LGU36" s="99"/>
      <c r="LGV36" s="99"/>
      <c r="LGW36" s="99"/>
      <c r="LGX36" s="99"/>
      <c r="LGY36" s="99"/>
      <c r="LGZ36" s="99"/>
      <c r="LHA36" s="99"/>
      <c r="LHB36" s="99"/>
      <c r="LHC36" s="99"/>
      <c r="LHD36" s="99"/>
      <c r="LHE36" s="99"/>
      <c r="LHF36" s="99"/>
      <c r="LHG36" s="99"/>
      <c r="LHH36" s="99"/>
      <c r="LHI36" s="99"/>
      <c r="LHJ36" s="99"/>
      <c r="LHK36" s="99"/>
      <c r="LHL36" s="99"/>
      <c r="LHM36" s="99"/>
      <c r="LHN36" s="99"/>
      <c r="LHO36" s="99"/>
      <c r="LHP36" s="99"/>
      <c r="LHQ36" s="99"/>
      <c r="LHR36" s="99"/>
      <c r="LHS36" s="99"/>
      <c r="LHT36" s="99"/>
      <c r="LHU36" s="99"/>
      <c r="LHV36" s="99"/>
      <c r="LHW36" s="99"/>
      <c r="LHX36" s="99"/>
      <c r="LHY36" s="99"/>
      <c r="LHZ36" s="99"/>
      <c r="LIA36" s="99"/>
      <c r="LIB36" s="99"/>
      <c r="LIC36" s="99"/>
      <c r="LID36" s="99"/>
      <c r="LIE36" s="99"/>
      <c r="LIF36" s="99"/>
      <c r="LIG36" s="99"/>
      <c r="LIH36" s="99"/>
      <c r="LII36" s="99"/>
      <c r="LIJ36" s="99"/>
      <c r="LIK36" s="99"/>
      <c r="LIL36" s="99"/>
      <c r="LIM36" s="99"/>
      <c r="LIN36" s="99"/>
      <c r="LIO36" s="99"/>
      <c r="LIP36" s="99"/>
      <c r="LIQ36" s="99"/>
      <c r="LIR36" s="99"/>
      <c r="LIS36" s="99"/>
      <c r="LIT36" s="99"/>
      <c r="LIU36" s="99"/>
      <c r="LIV36" s="99"/>
      <c r="LIW36" s="99"/>
      <c r="LIX36" s="99"/>
      <c r="LIY36" s="99"/>
      <c r="LIZ36" s="99"/>
      <c r="LJA36" s="99"/>
      <c r="LJB36" s="99"/>
      <c r="LJC36" s="99"/>
      <c r="LJD36" s="99"/>
      <c r="LJE36" s="99"/>
      <c r="LJF36" s="99"/>
      <c r="LJG36" s="99"/>
      <c r="LJH36" s="99"/>
      <c r="LJI36" s="99"/>
      <c r="LJJ36" s="99"/>
      <c r="LJK36" s="99"/>
      <c r="LJL36" s="99"/>
      <c r="LJM36" s="99"/>
      <c r="LJN36" s="99"/>
      <c r="LJO36" s="99"/>
      <c r="LJP36" s="99"/>
      <c r="LJQ36" s="99"/>
      <c r="LJR36" s="99"/>
      <c r="LJS36" s="99"/>
      <c r="LJT36" s="99"/>
      <c r="LJU36" s="99"/>
      <c r="LJV36" s="99"/>
      <c r="LJW36" s="99"/>
      <c r="LJX36" s="99"/>
      <c r="LJY36" s="99"/>
      <c r="LJZ36" s="99"/>
      <c r="LKA36" s="99"/>
      <c r="LKB36" s="99"/>
      <c r="LKC36" s="99"/>
      <c r="LKD36" s="99"/>
      <c r="LKE36" s="99"/>
      <c r="LKF36" s="99"/>
      <c r="LKG36" s="99"/>
      <c r="LKH36" s="99"/>
      <c r="LKI36" s="99"/>
      <c r="LKJ36" s="99"/>
      <c r="LKK36" s="99"/>
      <c r="LKL36" s="99"/>
      <c r="LKM36" s="99"/>
      <c r="LKN36" s="99"/>
      <c r="LKO36" s="99"/>
      <c r="LKP36" s="99"/>
      <c r="LKQ36" s="99"/>
      <c r="LKR36" s="99"/>
      <c r="LKS36" s="99"/>
      <c r="LKT36" s="99"/>
      <c r="LKU36" s="99"/>
      <c r="LKV36" s="99"/>
      <c r="LKW36" s="99"/>
      <c r="LKX36" s="99"/>
      <c r="LKY36" s="99"/>
      <c r="LKZ36" s="99"/>
      <c r="LLA36" s="99"/>
      <c r="LLB36" s="99"/>
      <c r="LLC36" s="99"/>
      <c r="LLD36" s="99"/>
      <c r="LLE36" s="99"/>
      <c r="LLF36" s="99"/>
      <c r="LLG36" s="99"/>
      <c r="LLH36" s="99"/>
      <c r="LLI36" s="99"/>
      <c r="LLJ36" s="99"/>
      <c r="LLK36" s="99"/>
      <c r="LLL36" s="99"/>
      <c r="LLM36" s="99"/>
      <c r="LLN36" s="99"/>
      <c r="LLO36" s="99"/>
      <c r="LLP36" s="99"/>
      <c r="LLQ36" s="99"/>
      <c r="LLR36" s="99"/>
      <c r="LLS36" s="99"/>
      <c r="LLT36" s="99"/>
      <c r="LLU36" s="99"/>
      <c r="LLV36" s="99"/>
      <c r="LLW36" s="99"/>
      <c r="LLX36" s="99"/>
      <c r="LLY36" s="99"/>
      <c r="LLZ36" s="99"/>
      <c r="LMA36" s="99"/>
      <c r="LMB36" s="99"/>
      <c r="LMC36" s="99"/>
      <c r="LMD36" s="99"/>
      <c r="LME36" s="99"/>
      <c r="LMF36" s="99"/>
      <c r="LMG36" s="99"/>
      <c r="LMH36" s="99"/>
      <c r="LMI36" s="99"/>
      <c r="LMJ36" s="99"/>
      <c r="LMK36" s="99"/>
      <c r="LML36" s="99"/>
      <c r="LMM36" s="99"/>
      <c r="LMN36" s="99"/>
      <c r="LMO36" s="99"/>
      <c r="LMP36" s="99"/>
      <c r="LMQ36" s="99"/>
      <c r="LMR36" s="99"/>
      <c r="LMS36" s="99"/>
      <c r="LMT36" s="99"/>
      <c r="LMU36" s="99"/>
      <c r="LMV36" s="99"/>
      <c r="LMW36" s="99"/>
      <c r="LMX36" s="99"/>
      <c r="LMY36" s="99"/>
      <c r="LMZ36" s="99"/>
      <c r="LNA36" s="99"/>
      <c r="LNB36" s="99"/>
      <c r="LNC36" s="99"/>
      <c r="LND36" s="99"/>
      <c r="LNE36" s="99"/>
      <c r="LNF36" s="99"/>
      <c r="LNG36" s="99"/>
      <c r="LNH36" s="99"/>
      <c r="LNI36" s="99"/>
      <c r="LNJ36" s="99"/>
      <c r="LNK36" s="99"/>
      <c r="LNL36" s="99"/>
      <c r="LNM36" s="99"/>
      <c r="LNN36" s="99"/>
      <c r="LNO36" s="99"/>
      <c r="LNP36" s="99"/>
      <c r="LNQ36" s="99"/>
      <c r="LNR36" s="99"/>
      <c r="LNS36" s="99"/>
      <c r="LNT36" s="99"/>
      <c r="LNU36" s="99"/>
      <c r="LNV36" s="99"/>
      <c r="LNW36" s="99"/>
      <c r="LNX36" s="99"/>
      <c r="LNY36" s="99"/>
      <c r="LNZ36" s="99"/>
      <c r="LOA36" s="99"/>
      <c r="LOB36" s="99"/>
      <c r="LOC36" s="99"/>
      <c r="LOD36" s="99"/>
      <c r="LOE36" s="99"/>
      <c r="LOF36" s="99"/>
      <c r="LOG36" s="99"/>
      <c r="LOH36" s="99"/>
      <c r="LOI36" s="99"/>
      <c r="LOJ36" s="99"/>
      <c r="LOK36" s="99"/>
      <c r="LOL36" s="99"/>
      <c r="LOM36" s="99"/>
      <c r="LON36" s="99"/>
      <c r="LOO36" s="99"/>
      <c r="LOP36" s="99"/>
      <c r="LOQ36" s="99"/>
      <c r="LOR36" s="99"/>
      <c r="LOS36" s="99"/>
      <c r="LOT36" s="99"/>
      <c r="LOU36" s="99"/>
      <c r="LOV36" s="99"/>
      <c r="LOW36" s="99"/>
      <c r="LOX36" s="99"/>
      <c r="LOY36" s="99"/>
      <c r="LOZ36" s="99"/>
      <c r="LPA36" s="99"/>
      <c r="LPB36" s="99"/>
      <c r="LPC36" s="99"/>
      <c r="LPD36" s="99"/>
      <c r="LPE36" s="99"/>
      <c r="LPF36" s="99"/>
      <c r="LPG36" s="99"/>
      <c r="LPH36" s="99"/>
      <c r="LPI36" s="99"/>
      <c r="LPJ36" s="99"/>
      <c r="LPK36" s="99"/>
      <c r="LPL36" s="99"/>
      <c r="LPM36" s="99"/>
      <c r="LPN36" s="99"/>
      <c r="LPO36" s="99"/>
      <c r="LPP36" s="99"/>
      <c r="LPQ36" s="99"/>
      <c r="LPR36" s="99"/>
      <c r="LPS36" s="99"/>
      <c r="LPT36" s="99"/>
      <c r="LPU36" s="99"/>
      <c r="LPV36" s="99"/>
      <c r="LPW36" s="99"/>
      <c r="LPX36" s="99"/>
      <c r="LPY36" s="99"/>
      <c r="LPZ36" s="99"/>
      <c r="LQA36" s="99"/>
      <c r="LQB36" s="99"/>
      <c r="LQC36" s="99"/>
      <c r="LQD36" s="99"/>
      <c r="LQE36" s="99"/>
      <c r="LQF36" s="99"/>
      <c r="LQG36" s="99"/>
      <c r="LQH36" s="99"/>
      <c r="LQI36" s="99"/>
      <c r="LQJ36" s="99"/>
      <c r="LQK36" s="99"/>
      <c r="LQL36" s="99"/>
      <c r="LQM36" s="99"/>
      <c r="LQN36" s="99"/>
      <c r="LQO36" s="99"/>
      <c r="LQP36" s="99"/>
      <c r="LQQ36" s="99"/>
      <c r="LQR36" s="99"/>
      <c r="LQS36" s="99"/>
      <c r="LQT36" s="99"/>
      <c r="LQU36" s="99"/>
      <c r="LQV36" s="99"/>
      <c r="LQW36" s="99"/>
      <c r="LQX36" s="99"/>
      <c r="LQY36" s="99"/>
      <c r="LQZ36" s="99"/>
      <c r="LRA36" s="99"/>
      <c r="LRB36" s="99"/>
      <c r="LRC36" s="99"/>
      <c r="LRD36" s="99"/>
      <c r="LRE36" s="99"/>
      <c r="LRF36" s="99"/>
      <c r="LRG36" s="99"/>
      <c r="LRH36" s="99"/>
      <c r="LRI36" s="99"/>
      <c r="LRJ36" s="99"/>
      <c r="LRK36" s="99"/>
      <c r="LRL36" s="99"/>
      <c r="LRM36" s="99"/>
      <c r="LRN36" s="99"/>
      <c r="LRO36" s="99"/>
      <c r="LRP36" s="99"/>
      <c r="LRQ36" s="99"/>
      <c r="LRR36" s="99"/>
      <c r="LRS36" s="99"/>
      <c r="LRT36" s="99"/>
      <c r="LRU36" s="99"/>
      <c r="LRV36" s="99"/>
      <c r="LRW36" s="99"/>
      <c r="LRX36" s="99"/>
      <c r="LRY36" s="99"/>
      <c r="LRZ36" s="99"/>
      <c r="LSA36" s="99"/>
      <c r="LSB36" s="99"/>
      <c r="LSC36" s="99"/>
      <c r="LSD36" s="99"/>
      <c r="LSE36" s="99"/>
      <c r="LSF36" s="99"/>
      <c r="LSG36" s="99"/>
      <c r="LSH36" s="99"/>
      <c r="LSI36" s="99"/>
      <c r="LSJ36" s="99"/>
      <c r="LSK36" s="99"/>
      <c r="LSL36" s="99"/>
      <c r="LSM36" s="99"/>
      <c r="LSN36" s="99"/>
      <c r="LSO36" s="99"/>
      <c r="LSP36" s="99"/>
      <c r="LSQ36" s="99"/>
      <c r="LSR36" s="99"/>
      <c r="LSS36" s="99"/>
      <c r="LST36" s="99"/>
      <c r="LSU36" s="99"/>
      <c r="LSV36" s="99"/>
      <c r="LSW36" s="99"/>
      <c r="LSX36" s="99"/>
      <c r="LSY36" s="99"/>
      <c r="LSZ36" s="99"/>
      <c r="LTA36" s="99"/>
      <c r="LTB36" s="99"/>
      <c r="LTC36" s="99"/>
      <c r="LTD36" s="99"/>
      <c r="LTE36" s="99"/>
      <c r="LTF36" s="99"/>
      <c r="LTG36" s="99"/>
      <c r="LTH36" s="99"/>
      <c r="LTI36" s="99"/>
      <c r="LTJ36" s="99"/>
      <c r="LTK36" s="99"/>
      <c r="LTL36" s="99"/>
      <c r="LTM36" s="99"/>
      <c r="LTN36" s="99"/>
      <c r="LTO36" s="99"/>
      <c r="LTP36" s="99"/>
      <c r="LTQ36" s="99"/>
      <c r="LTR36" s="99"/>
      <c r="LTS36" s="99"/>
      <c r="LTT36" s="99"/>
      <c r="LTU36" s="99"/>
      <c r="LTV36" s="99"/>
      <c r="LTW36" s="99"/>
      <c r="LTX36" s="99"/>
      <c r="LTY36" s="99"/>
      <c r="LTZ36" s="99"/>
      <c r="LUA36" s="99"/>
      <c r="LUB36" s="99"/>
      <c r="LUC36" s="99"/>
      <c r="LUD36" s="99"/>
      <c r="LUE36" s="99"/>
      <c r="LUF36" s="99"/>
      <c r="LUG36" s="99"/>
      <c r="LUH36" s="99"/>
      <c r="LUI36" s="99"/>
      <c r="LUJ36" s="99"/>
      <c r="LUK36" s="99"/>
      <c r="LUL36" s="99"/>
      <c r="LUM36" s="99"/>
      <c r="LUN36" s="99"/>
      <c r="LUO36" s="99"/>
      <c r="LUP36" s="99"/>
      <c r="LUQ36" s="99"/>
      <c r="LUR36" s="99"/>
      <c r="LUS36" s="99"/>
      <c r="LUT36" s="99"/>
      <c r="LUU36" s="99"/>
      <c r="LUV36" s="99"/>
      <c r="LUW36" s="99"/>
      <c r="LUX36" s="99"/>
      <c r="LUY36" s="99"/>
      <c r="LUZ36" s="99"/>
      <c r="LVA36" s="99"/>
      <c r="LVB36" s="99"/>
      <c r="LVC36" s="99"/>
      <c r="LVD36" s="99"/>
      <c r="LVE36" s="99"/>
      <c r="LVF36" s="99"/>
      <c r="LVG36" s="99"/>
      <c r="LVH36" s="99"/>
      <c r="LVI36" s="99"/>
      <c r="LVJ36" s="99"/>
      <c r="LVK36" s="99"/>
      <c r="LVL36" s="99"/>
      <c r="LVM36" s="99"/>
      <c r="LVN36" s="99"/>
      <c r="LVO36" s="99"/>
      <c r="LVP36" s="99"/>
      <c r="LVQ36" s="99"/>
      <c r="LVR36" s="99"/>
      <c r="LVS36" s="99"/>
      <c r="LVT36" s="99"/>
      <c r="LVU36" s="99"/>
      <c r="LVV36" s="99"/>
      <c r="LVW36" s="99"/>
      <c r="LVX36" s="99"/>
      <c r="LVY36" s="99"/>
      <c r="LVZ36" s="99"/>
      <c r="LWA36" s="99"/>
      <c r="LWB36" s="99"/>
      <c r="LWC36" s="99"/>
      <c r="LWD36" s="99"/>
      <c r="LWE36" s="99"/>
      <c r="LWF36" s="99"/>
      <c r="LWG36" s="99"/>
      <c r="LWH36" s="99"/>
      <c r="LWI36" s="99"/>
      <c r="LWJ36" s="99"/>
      <c r="LWK36" s="99"/>
      <c r="LWL36" s="99"/>
      <c r="LWM36" s="99"/>
      <c r="LWN36" s="99"/>
      <c r="LWO36" s="99"/>
      <c r="LWP36" s="99"/>
      <c r="LWQ36" s="99"/>
      <c r="LWR36" s="99"/>
      <c r="LWS36" s="99"/>
      <c r="LWT36" s="99"/>
      <c r="LWU36" s="99"/>
      <c r="LWV36" s="99"/>
      <c r="LWW36" s="99"/>
      <c r="LWX36" s="99"/>
      <c r="LWY36" s="99"/>
      <c r="LWZ36" s="99"/>
      <c r="LXA36" s="99"/>
      <c r="LXB36" s="99"/>
      <c r="LXC36" s="99"/>
      <c r="LXD36" s="99"/>
      <c r="LXE36" s="99"/>
      <c r="LXF36" s="99"/>
      <c r="LXG36" s="99"/>
      <c r="LXH36" s="99"/>
      <c r="LXI36" s="99"/>
      <c r="LXJ36" s="99"/>
      <c r="LXK36" s="99"/>
      <c r="LXL36" s="99"/>
      <c r="LXM36" s="99"/>
      <c r="LXN36" s="99"/>
      <c r="LXO36" s="99"/>
      <c r="LXP36" s="99"/>
      <c r="LXQ36" s="99"/>
      <c r="LXR36" s="99"/>
      <c r="LXS36" s="99"/>
      <c r="LXT36" s="99"/>
      <c r="LXU36" s="99"/>
      <c r="LXV36" s="99"/>
      <c r="LXW36" s="99"/>
      <c r="LXX36" s="99"/>
      <c r="LXY36" s="99"/>
      <c r="LXZ36" s="99"/>
      <c r="LYA36" s="99"/>
      <c r="LYB36" s="99"/>
      <c r="LYC36" s="99"/>
      <c r="LYD36" s="99"/>
      <c r="LYE36" s="99"/>
      <c r="LYF36" s="99"/>
      <c r="LYG36" s="99"/>
      <c r="LYH36" s="99"/>
      <c r="LYI36" s="99"/>
      <c r="LYJ36" s="99"/>
      <c r="LYK36" s="99"/>
      <c r="LYL36" s="99"/>
      <c r="LYM36" s="99"/>
      <c r="LYN36" s="99"/>
      <c r="LYO36" s="99"/>
      <c r="LYP36" s="99"/>
      <c r="LYQ36" s="99"/>
      <c r="LYR36" s="99"/>
      <c r="LYS36" s="99"/>
      <c r="LYT36" s="99"/>
      <c r="LYU36" s="99"/>
      <c r="LYV36" s="99"/>
      <c r="LYW36" s="99"/>
      <c r="LYX36" s="99"/>
      <c r="LYY36" s="99"/>
      <c r="LYZ36" s="99"/>
      <c r="LZA36" s="99"/>
      <c r="LZB36" s="99"/>
      <c r="LZC36" s="99"/>
      <c r="LZD36" s="99"/>
      <c r="LZE36" s="99"/>
      <c r="LZF36" s="99"/>
      <c r="LZG36" s="99"/>
      <c r="LZH36" s="99"/>
      <c r="LZI36" s="99"/>
      <c r="LZJ36" s="99"/>
      <c r="LZK36" s="99"/>
      <c r="LZL36" s="99"/>
      <c r="LZM36" s="99"/>
      <c r="LZN36" s="99"/>
      <c r="LZO36" s="99"/>
      <c r="LZP36" s="99"/>
      <c r="LZQ36" s="99"/>
      <c r="LZR36" s="99"/>
      <c r="LZS36" s="99"/>
      <c r="LZT36" s="99"/>
      <c r="LZU36" s="99"/>
      <c r="LZV36" s="99"/>
      <c r="LZW36" s="99"/>
      <c r="LZX36" s="99"/>
      <c r="LZY36" s="99"/>
      <c r="LZZ36" s="99"/>
      <c r="MAA36" s="99"/>
      <c r="MAB36" s="99"/>
      <c r="MAC36" s="99"/>
      <c r="MAD36" s="99"/>
      <c r="MAE36" s="99"/>
      <c r="MAF36" s="99"/>
      <c r="MAG36" s="99"/>
      <c r="MAH36" s="99"/>
      <c r="MAI36" s="99"/>
      <c r="MAJ36" s="99"/>
      <c r="MAK36" s="99"/>
      <c r="MAL36" s="99"/>
      <c r="MAM36" s="99"/>
      <c r="MAN36" s="99"/>
      <c r="MAO36" s="99"/>
      <c r="MAP36" s="99"/>
      <c r="MAQ36" s="99"/>
      <c r="MAR36" s="99"/>
      <c r="MAS36" s="99"/>
      <c r="MAT36" s="99"/>
      <c r="MAU36" s="99"/>
      <c r="MAV36" s="99"/>
      <c r="MAW36" s="99"/>
      <c r="MAX36" s="99"/>
      <c r="MAY36" s="99"/>
      <c r="MAZ36" s="99"/>
      <c r="MBA36" s="99"/>
      <c r="MBB36" s="99"/>
      <c r="MBC36" s="99"/>
      <c r="MBD36" s="99"/>
      <c r="MBE36" s="99"/>
      <c r="MBF36" s="99"/>
      <c r="MBG36" s="99"/>
      <c r="MBH36" s="99"/>
      <c r="MBI36" s="99"/>
      <c r="MBJ36" s="99"/>
      <c r="MBK36" s="99"/>
      <c r="MBL36" s="99"/>
      <c r="MBM36" s="99"/>
      <c r="MBN36" s="99"/>
      <c r="MBO36" s="99"/>
      <c r="MBP36" s="99"/>
      <c r="MBQ36" s="99"/>
      <c r="MBR36" s="99"/>
      <c r="MBS36" s="99"/>
      <c r="MBT36" s="99"/>
      <c r="MBU36" s="99"/>
      <c r="MBV36" s="99"/>
      <c r="MBW36" s="99"/>
      <c r="MBX36" s="99"/>
      <c r="MBY36" s="99"/>
      <c r="MBZ36" s="99"/>
      <c r="MCA36" s="99"/>
      <c r="MCB36" s="99"/>
      <c r="MCC36" s="99"/>
      <c r="MCD36" s="99"/>
      <c r="MCE36" s="99"/>
      <c r="MCF36" s="99"/>
      <c r="MCG36" s="99"/>
      <c r="MCH36" s="99"/>
      <c r="MCI36" s="99"/>
      <c r="MCJ36" s="99"/>
      <c r="MCK36" s="99"/>
      <c r="MCL36" s="99"/>
      <c r="MCM36" s="99"/>
      <c r="MCN36" s="99"/>
      <c r="MCO36" s="99"/>
      <c r="MCP36" s="99"/>
      <c r="MCQ36" s="99"/>
      <c r="MCR36" s="99"/>
      <c r="MCS36" s="99"/>
      <c r="MCT36" s="99"/>
      <c r="MCU36" s="99"/>
      <c r="MCV36" s="99"/>
      <c r="MCW36" s="99"/>
      <c r="MCX36" s="99"/>
      <c r="MCY36" s="99"/>
      <c r="MCZ36" s="99"/>
      <c r="MDA36" s="99"/>
      <c r="MDB36" s="99"/>
      <c r="MDC36" s="99"/>
      <c r="MDD36" s="99"/>
      <c r="MDE36" s="99"/>
      <c r="MDF36" s="99"/>
      <c r="MDG36" s="99"/>
      <c r="MDH36" s="99"/>
      <c r="MDI36" s="99"/>
      <c r="MDJ36" s="99"/>
      <c r="MDK36" s="99"/>
      <c r="MDL36" s="99"/>
      <c r="MDM36" s="99"/>
      <c r="MDN36" s="99"/>
      <c r="MDO36" s="99"/>
      <c r="MDP36" s="99"/>
      <c r="MDQ36" s="99"/>
      <c r="MDR36" s="99"/>
      <c r="MDS36" s="99"/>
      <c r="MDT36" s="99"/>
      <c r="MDU36" s="99"/>
      <c r="MDV36" s="99"/>
      <c r="MDW36" s="99"/>
      <c r="MDX36" s="99"/>
      <c r="MDY36" s="99"/>
      <c r="MDZ36" s="99"/>
      <c r="MEA36" s="99"/>
      <c r="MEB36" s="99"/>
      <c r="MEC36" s="99"/>
      <c r="MED36" s="99"/>
      <c r="MEE36" s="99"/>
      <c r="MEF36" s="99"/>
      <c r="MEG36" s="99"/>
      <c r="MEH36" s="99"/>
      <c r="MEI36" s="99"/>
      <c r="MEJ36" s="99"/>
      <c r="MEK36" s="99"/>
      <c r="MEL36" s="99"/>
      <c r="MEM36" s="99"/>
      <c r="MEN36" s="99"/>
      <c r="MEO36" s="99"/>
      <c r="MEP36" s="99"/>
      <c r="MEQ36" s="99"/>
      <c r="MER36" s="99"/>
      <c r="MES36" s="99"/>
      <c r="MET36" s="99"/>
      <c r="MEU36" s="99"/>
      <c r="MEV36" s="99"/>
      <c r="MEW36" s="99"/>
      <c r="MEX36" s="99"/>
      <c r="MEY36" s="99"/>
      <c r="MEZ36" s="99"/>
      <c r="MFA36" s="99"/>
      <c r="MFB36" s="99"/>
      <c r="MFC36" s="99"/>
      <c r="MFD36" s="99"/>
      <c r="MFE36" s="99"/>
      <c r="MFF36" s="99"/>
      <c r="MFG36" s="99"/>
      <c r="MFH36" s="99"/>
      <c r="MFI36" s="99"/>
      <c r="MFJ36" s="99"/>
      <c r="MFK36" s="99"/>
      <c r="MFL36" s="99"/>
      <c r="MFM36" s="99"/>
      <c r="MFN36" s="99"/>
      <c r="MFO36" s="99"/>
      <c r="MFP36" s="99"/>
      <c r="MFQ36" s="99"/>
      <c r="MFR36" s="99"/>
      <c r="MFS36" s="99"/>
      <c r="MFT36" s="99"/>
      <c r="MFU36" s="99"/>
      <c r="MFV36" s="99"/>
      <c r="MFW36" s="99"/>
      <c r="MFX36" s="99"/>
      <c r="MFY36" s="99"/>
      <c r="MFZ36" s="99"/>
      <c r="MGA36" s="99"/>
      <c r="MGB36" s="99"/>
      <c r="MGC36" s="99"/>
      <c r="MGD36" s="99"/>
      <c r="MGE36" s="99"/>
      <c r="MGF36" s="99"/>
      <c r="MGG36" s="99"/>
      <c r="MGH36" s="99"/>
      <c r="MGI36" s="99"/>
      <c r="MGJ36" s="99"/>
      <c r="MGK36" s="99"/>
      <c r="MGL36" s="99"/>
      <c r="MGM36" s="99"/>
      <c r="MGN36" s="99"/>
      <c r="MGO36" s="99"/>
      <c r="MGP36" s="99"/>
      <c r="MGQ36" s="99"/>
      <c r="MGR36" s="99"/>
      <c r="MGS36" s="99"/>
      <c r="MGT36" s="99"/>
      <c r="MGU36" s="99"/>
      <c r="MGV36" s="99"/>
      <c r="MGW36" s="99"/>
      <c r="MGX36" s="99"/>
      <c r="MGY36" s="99"/>
      <c r="MGZ36" s="99"/>
      <c r="MHA36" s="99"/>
      <c r="MHB36" s="99"/>
      <c r="MHC36" s="99"/>
      <c r="MHD36" s="99"/>
      <c r="MHE36" s="99"/>
      <c r="MHF36" s="99"/>
      <c r="MHG36" s="99"/>
      <c r="MHH36" s="99"/>
      <c r="MHI36" s="99"/>
      <c r="MHJ36" s="99"/>
      <c r="MHK36" s="99"/>
      <c r="MHL36" s="99"/>
      <c r="MHM36" s="99"/>
      <c r="MHN36" s="99"/>
      <c r="MHO36" s="99"/>
      <c r="MHP36" s="99"/>
      <c r="MHQ36" s="99"/>
      <c r="MHR36" s="99"/>
      <c r="MHS36" s="99"/>
      <c r="MHT36" s="99"/>
      <c r="MHU36" s="99"/>
      <c r="MHV36" s="99"/>
      <c r="MHW36" s="99"/>
      <c r="MHX36" s="99"/>
      <c r="MHY36" s="99"/>
      <c r="MHZ36" s="99"/>
      <c r="MIA36" s="99"/>
      <c r="MIB36" s="99"/>
      <c r="MIC36" s="99"/>
      <c r="MID36" s="99"/>
      <c r="MIE36" s="99"/>
      <c r="MIF36" s="99"/>
      <c r="MIG36" s="99"/>
      <c r="MIH36" s="99"/>
      <c r="MII36" s="99"/>
      <c r="MIJ36" s="99"/>
      <c r="MIK36" s="99"/>
      <c r="MIL36" s="99"/>
      <c r="MIM36" s="99"/>
      <c r="MIN36" s="99"/>
      <c r="MIO36" s="99"/>
      <c r="MIP36" s="99"/>
      <c r="MIQ36" s="99"/>
      <c r="MIR36" s="99"/>
      <c r="MIS36" s="99"/>
      <c r="MIT36" s="99"/>
      <c r="MIU36" s="99"/>
      <c r="MIV36" s="99"/>
      <c r="MIW36" s="99"/>
      <c r="MIX36" s="99"/>
      <c r="MIY36" s="99"/>
      <c r="MIZ36" s="99"/>
      <c r="MJA36" s="99"/>
      <c r="MJB36" s="99"/>
      <c r="MJC36" s="99"/>
      <c r="MJD36" s="99"/>
      <c r="MJE36" s="99"/>
      <c r="MJF36" s="99"/>
      <c r="MJG36" s="99"/>
      <c r="MJH36" s="99"/>
      <c r="MJI36" s="99"/>
      <c r="MJJ36" s="99"/>
      <c r="MJK36" s="99"/>
      <c r="MJL36" s="99"/>
      <c r="MJM36" s="99"/>
      <c r="MJN36" s="99"/>
      <c r="MJO36" s="99"/>
      <c r="MJP36" s="99"/>
      <c r="MJQ36" s="99"/>
      <c r="MJR36" s="99"/>
      <c r="MJS36" s="99"/>
      <c r="MJT36" s="99"/>
      <c r="MJU36" s="99"/>
      <c r="MJV36" s="99"/>
      <c r="MJW36" s="99"/>
      <c r="MJX36" s="99"/>
      <c r="MJY36" s="99"/>
      <c r="MJZ36" s="99"/>
      <c r="MKA36" s="99"/>
      <c r="MKB36" s="99"/>
      <c r="MKC36" s="99"/>
      <c r="MKD36" s="99"/>
      <c r="MKE36" s="99"/>
      <c r="MKF36" s="99"/>
      <c r="MKG36" s="99"/>
      <c r="MKH36" s="99"/>
      <c r="MKI36" s="99"/>
      <c r="MKJ36" s="99"/>
      <c r="MKK36" s="99"/>
      <c r="MKL36" s="99"/>
      <c r="MKM36" s="99"/>
      <c r="MKN36" s="99"/>
      <c r="MKO36" s="99"/>
      <c r="MKP36" s="99"/>
      <c r="MKQ36" s="99"/>
      <c r="MKR36" s="99"/>
      <c r="MKS36" s="99"/>
      <c r="MKT36" s="99"/>
      <c r="MKU36" s="99"/>
      <c r="MKV36" s="99"/>
      <c r="MKW36" s="99"/>
      <c r="MKX36" s="99"/>
      <c r="MKY36" s="99"/>
      <c r="MKZ36" s="99"/>
      <c r="MLA36" s="99"/>
      <c r="MLB36" s="99"/>
      <c r="MLC36" s="99"/>
      <c r="MLD36" s="99"/>
      <c r="MLE36" s="99"/>
      <c r="MLF36" s="99"/>
      <c r="MLG36" s="99"/>
      <c r="MLH36" s="99"/>
      <c r="MLI36" s="99"/>
      <c r="MLJ36" s="99"/>
      <c r="MLK36" s="99"/>
      <c r="MLL36" s="99"/>
      <c r="MLM36" s="99"/>
      <c r="MLN36" s="99"/>
      <c r="MLO36" s="99"/>
      <c r="MLP36" s="99"/>
      <c r="MLQ36" s="99"/>
      <c r="MLR36" s="99"/>
      <c r="MLS36" s="99"/>
      <c r="MLT36" s="99"/>
      <c r="MLU36" s="99"/>
      <c r="MLV36" s="99"/>
      <c r="MLW36" s="99"/>
      <c r="MLX36" s="99"/>
      <c r="MLY36" s="99"/>
      <c r="MLZ36" s="99"/>
      <c r="MMA36" s="99"/>
      <c r="MMB36" s="99"/>
      <c r="MMC36" s="99"/>
      <c r="MMD36" s="99"/>
      <c r="MME36" s="99"/>
      <c r="MMF36" s="99"/>
      <c r="MMG36" s="99"/>
      <c r="MMH36" s="99"/>
      <c r="MMI36" s="99"/>
      <c r="MMJ36" s="99"/>
      <c r="MMK36" s="99"/>
      <c r="MML36" s="99"/>
      <c r="MMM36" s="99"/>
      <c r="MMN36" s="99"/>
      <c r="MMO36" s="99"/>
      <c r="MMP36" s="99"/>
      <c r="MMQ36" s="99"/>
      <c r="MMR36" s="99"/>
      <c r="MMS36" s="99"/>
      <c r="MMT36" s="99"/>
      <c r="MMU36" s="99"/>
      <c r="MMV36" s="99"/>
      <c r="MMW36" s="99"/>
      <c r="MMX36" s="99"/>
      <c r="MMY36" s="99"/>
      <c r="MMZ36" s="99"/>
      <c r="MNA36" s="99"/>
      <c r="MNB36" s="99"/>
      <c r="MNC36" s="99"/>
      <c r="MND36" s="99"/>
      <c r="MNE36" s="99"/>
      <c r="MNF36" s="99"/>
      <c r="MNG36" s="99"/>
      <c r="MNH36" s="99"/>
      <c r="MNI36" s="99"/>
      <c r="MNJ36" s="99"/>
      <c r="MNK36" s="99"/>
      <c r="MNL36" s="99"/>
      <c r="MNM36" s="99"/>
      <c r="MNN36" s="99"/>
      <c r="MNO36" s="99"/>
      <c r="MNP36" s="99"/>
      <c r="MNQ36" s="99"/>
      <c r="MNR36" s="99"/>
      <c r="MNS36" s="99"/>
      <c r="MNT36" s="99"/>
      <c r="MNU36" s="99"/>
      <c r="MNV36" s="99"/>
      <c r="MNW36" s="99"/>
      <c r="MNX36" s="99"/>
      <c r="MNY36" s="99"/>
      <c r="MNZ36" s="99"/>
      <c r="MOA36" s="99"/>
      <c r="MOB36" s="99"/>
      <c r="MOC36" s="99"/>
      <c r="MOD36" s="99"/>
      <c r="MOE36" s="99"/>
      <c r="MOF36" s="99"/>
      <c r="MOG36" s="99"/>
      <c r="MOH36" s="99"/>
      <c r="MOI36" s="99"/>
      <c r="MOJ36" s="99"/>
      <c r="MOK36" s="99"/>
      <c r="MOL36" s="99"/>
      <c r="MOM36" s="99"/>
      <c r="MON36" s="99"/>
      <c r="MOO36" s="99"/>
      <c r="MOP36" s="99"/>
      <c r="MOQ36" s="99"/>
      <c r="MOR36" s="99"/>
      <c r="MOS36" s="99"/>
      <c r="MOT36" s="99"/>
      <c r="MOU36" s="99"/>
      <c r="MOV36" s="99"/>
      <c r="MOW36" s="99"/>
      <c r="MOX36" s="99"/>
      <c r="MOY36" s="99"/>
      <c r="MOZ36" s="99"/>
      <c r="MPA36" s="99"/>
      <c r="MPB36" s="99"/>
      <c r="MPC36" s="99"/>
      <c r="MPD36" s="99"/>
      <c r="MPE36" s="99"/>
      <c r="MPF36" s="99"/>
      <c r="MPG36" s="99"/>
      <c r="MPH36" s="99"/>
      <c r="MPI36" s="99"/>
      <c r="MPJ36" s="99"/>
      <c r="MPK36" s="99"/>
      <c r="MPL36" s="99"/>
      <c r="MPM36" s="99"/>
      <c r="MPN36" s="99"/>
      <c r="MPO36" s="99"/>
      <c r="MPP36" s="99"/>
      <c r="MPQ36" s="99"/>
      <c r="MPR36" s="99"/>
      <c r="MPS36" s="99"/>
      <c r="MPT36" s="99"/>
      <c r="MPU36" s="99"/>
      <c r="MPV36" s="99"/>
      <c r="MPW36" s="99"/>
      <c r="MPX36" s="99"/>
      <c r="MPY36" s="99"/>
      <c r="MPZ36" s="99"/>
      <c r="MQA36" s="99"/>
      <c r="MQB36" s="99"/>
      <c r="MQC36" s="99"/>
      <c r="MQD36" s="99"/>
      <c r="MQE36" s="99"/>
      <c r="MQF36" s="99"/>
      <c r="MQG36" s="99"/>
      <c r="MQH36" s="99"/>
      <c r="MQI36" s="99"/>
      <c r="MQJ36" s="99"/>
      <c r="MQK36" s="99"/>
      <c r="MQL36" s="99"/>
      <c r="MQM36" s="99"/>
      <c r="MQN36" s="99"/>
      <c r="MQO36" s="99"/>
      <c r="MQP36" s="99"/>
      <c r="MQQ36" s="99"/>
      <c r="MQR36" s="99"/>
      <c r="MQS36" s="99"/>
      <c r="MQT36" s="99"/>
      <c r="MQU36" s="99"/>
      <c r="MQV36" s="99"/>
      <c r="MQW36" s="99"/>
      <c r="MQX36" s="99"/>
      <c r="MQY36" s="99"/>
      <c r="MQZ36" s="99"/>
      <c r="MRA36" s="99"/>
      <c r="MRB36" s="99"/>
      <c r="MRC36" s="99"/>
      <c r="MRD36" s="99"/>
      <c r="MRE36" s="99"/>
      <c r="MRF36" s="99"/>
      <c r="MRG36" s="99"/>
      <c r="MRH36" s="99"/>
      <c r="MRI36" s="99"/>
      <c r="MRJ36" s="99"/>
      <c r="MRK36" s="99"/>
      <c r="MRL36" s="99"/>
      <c r="MRM36" s="99"/>
      <c r="MRN36" s="99"/>
      <c r="MRO36" s="99"/>
      <c r="MRP36" s="99"/>
      <c r="MRQ36" s="99"/>
      <c r="MRR36" s="99"/>
      <c r="MRS36" s="99"/>
      <c r="MRT36" s="99"/>
      <c r="MRU36" s="99"/>
      <c r="MRV36" s="99"/>
      <c r="MRW36" s="99"/>
      <c r="MRX36" s="99"/>
      <c r="MRY36" s="99"/>
      <c r="MRZ36" s="99"/>
      <c r="MSA36" s="99"/>
      <c r="MSB36" s="99"/>
      <c r="MSC36" s="99"/>
      <c r="MSD36" s="99"/>
      <c r="MSE36" s="99"/>
      <c r="MSF36" s="99"/>
      <c r="MSG36" s="99"/>
      <c r="MSH36" s="99"/>
      <c r="MSI36" s="99"/>
      <c r="MSJ36" s="99"/>
      <c r="MSK36" s="99"/>
      <c r="MSL36" s="99"/>
      <c r="MSM36" s="99"/>
      <c r="MSN36" s="99"/>
      <c r="MSO36" s="99"/>
      <c r="MSP36" s="99"/>
      <c r="MSQ36" s="99"/>
      <c r="MSR36" s="99"/>
      <c r="MSS36" s="99"/>
      <c r="MST36" s="99"/>
      <c r="MSU36" s="99"/>
      <c r="MSV36" s="99"/>
      <c r="MSW36" s="99"/>
      <c r="MSX36" s="99"/>
      <c r="MSY36" s="99"/>
      <c r="MSZ36" s="99"/>
      <c r="MTA36" s="99"/>
      <c r="MTB36" s="99"/>
      <c r="MTC36" s="99"/>
      <c r="MTD36" s="99"/>
      <c r="MTE36" s="99"/>
      <c r="MTF36" s="99"/>
      <c r="MTG36" s="99"/>
      <c r="MTH36" s="99"/>
      <c r="MTI36" s="99"/>
      <c r="MTJ36" s="99"/>
      <c r="MTK36" s="99"/>
      <c r="MTL36" s="99"/>
      <c r="MTM36" s="99"/>
      <c r="MTN36" s="99"/>
      <c r="MTO36" s="99"/>
      <c r="MTP36" s="99"/>
      <c r="MTQ36" s="99"/>
      <c r="MTR36" s="99"/>
      <c r="MTS36" s="99"/>
      <c r="MTT36" s="99"/>
      <c r="MTU36" s="99"/>
      <c r="MTV36" s="99"/>
      <c r="MTW36" s="99"/>
      <c r="MTX36" s="99"/>
      <c r="MTY36" s="99"/>
      <c r="MTZ36" s="99"/>
      <c r="MUA36" s="99"/>
      <c r="MUB36" s="99"/>
      <c r="MUC36" s="99"/>
      <c r="MUD36" s="99"/>
      <c r="MUE36" s="99"/>
      <c r="MUF36" s="99"/>
      <c r="MUG36" s="99"/>
      <c r="MUH36" s="99"/>
      <c r="MUI36" s="99"/>
      <c r="MUJ36" s="99"/>
      <c r="MUK36" s="99"/>
      <c r="MUL36" s="99"/>
      <c r="MUM36" s="99"/>
      <c r="MUN36" s="99"/>
      <c r="MUO36" s="99"/>
      <c r="MUP36" s="99"/>
      <c r="MUQ36" s="99"/>
      <c r="MUR36" s="99"/>
      <c r="MUS36" s="99"/>
      <c r="MUT36" s="99"/>
      <c r="MUU36" s="99"/>
      <c r="MUV36" s="99"/>
      <c r="MUW36" s="99"/>
      <c r="MUX36" s="99"/>
      <c r="MUY36" s="99"/>
      <c r="MUZ36" s="99"/>
      <c r="MVA36" s="99"/>
      <c r="MVB36" s="99"/>
      <c r="MVC36" s="99"/>
      <c r="MVD36" s="99"/>
      <c r="MVE36" s="99"/>
      <c r="MVF36" s="99"/>
      <c r="MVG36" s="99"/>
      <c r="MVH36" s="99"/>
      <c r="MVI36" s="99"/>
      <c r="MVJ36" s="99"/>
      <c r="MVK36" s="99"/>
      <c r="MVL36" s="99"/>
      <c r="MVM36" s="99"/>
      <c r="MVN36" s="99"/>
      <c r="MVO36" s="99"/>
      <c r="MVP36" s="99"/>
      <c r="MVQ36" s="99"/>
      <c r="MVR36" s="99"/>
      <c r="MVS36" s="99"/>
      <c r="MVT36" s="99"/>
      <c r="MVU36" s="99"/>
      <c r="MVV36" s="99"/>
      <c r="MVW36" s="99"/>
      <c r="MVX36" s="99"/>
      <c r="MVY36" s="99"/>
      <c r="MVZ36" s="99"/>
      <c r="MWA36" s="99"/>
      <c r="MWB36" s="99"/>
      <c r="MWC36" s="99"/>
      <c r="MWD36" s="99"/>
      <c r="MWE36" s="99"/>
      <c r="MWF36" s="99"/>
      <c r="MWG36" s="99"/>
      <c r="MWH36" s="99"/>
      <c r="MWI36" s="99"/>
      <c r="MWJ36" s="99"/>
      <c r="MWK36" s="99"/>
      <c r="MWL36" s="99"/>
      <c r="MWM36" s="99"/>
      <c r="MWN36" s="99"/>
      <c r="MWO36" s="99"/>
      <c r="MWP36" s="99"/>
      <c r="MWQ36" s="99"/>
      <c r="MWR36" s="99"/>
      <c r="MWS36" s="99"/>
      <c r="MWT36" s="99"/>
      <c r="MWU36" s="99"/>
      <c r="MWV36" s="99"/>
      <c r="MWW36" s="99"/>
      <c r="MWX36" s="99"/>
      <c r="MWY36" s="99"/>
      <c r="MWZ36" s="99"/>
      <c r="MXA36" s="99"/>
      <c r="MXB36" s="99"/>
      <c r="MXC36" s="99"/>
      <c r="MXD36" s="99"/>
      <c r="MXE36" s="99"/>
      <c r="MXF36" s="99"/>
      <c r="MXG36" s="99"/>
      <c r="MXH36" s="99"/>
      <c r="MXI36" s="99"/>
      <c r="MXJ36" s="99"/>
      <c r="MXK36" s="99"/>
      <c r="MXL36" s="99"/>
      <c r="MXM36" s="99"/>
      <c r="MXN36" s="99"/>
      <c r="MXO36" s="99"/>
      <c r="MXP36" s="99"/>
      <c r="MXQ36" s="99"/>
      <c r="MXR36" s="99"/>
      <c r="MXS36" s="99"/>
      <c r="MXT36" s="99"/>
      <c r="MXU36" s="99"/>
      <c r="MXV36" s="99"/>
      <c r="MXW36" s="99"/>
      <c r="MXX36" s="99"/>
      <c r="MXY36" s="99"/>
      <c r="MXZ36" s="99"/>
      <c r="MYA36" s="99"/>
      <c r="MYB36" s="99"/>
      <c r="MYC36" s="99"/>
      <c r="MYD36" s="99"/>
      <c r="MYE36" s="99"/>
      <c r="MYF36" s="99"/>
      <c r="MYG36" s="99"/>
      <c r="MYH36" s="99"/>
      <c r="MYI36" s="99"/>
      <c r="MYJ36" s="99"/>
      <c r="MYK36" s="99"/>
      <c r="MYL36" s="99"/>
      <c r="MYM36" s="99"/>
      <c r="MYN36" s="99"/>
      <c r="MYO36" s="99"/>
      <c r="MYP36" s="99"/>
      <c r="MYQ36" s="99"/>
      <c r="MYR36" s="99"/>
      <c r="MYS36" s="99"/>
      <c r="MYT36" s="99"/>
      <c r="MYU36" s="99"/>
      <c r="MYV36" s="99"/>
      <c r="MYW36" s="99"/>
      <c r="MYX36" s="99"/>
      <c r="MYY36" s="99"/>
      <c r="MYZ36" s="99"/>
      <c r="MZA36" s="99"/>
      <c r="MZB36" s="99"/>
      <c r="MZC36" s="99"/>
      <c r="MZD36" s="99"/>
      <c r="MZE36" s="99"/>
      <c r="MZF36" s="99"/>
      <c r="MZG36" s="99"/>
      <c r="MZH36" s="99"/>
      <c r="MZI36" s="99"/>
      <c r="MZJ36" s="99"/>
      <c r="MZK36" s="99"/>
      <c r="MZL36" s="99"/>
      <c r="MZM36" s="99"/>
      <c r="MZN36" s="99"/>
      <c r="MZO36" s="99"/>
      <c r="MZP36" s="99"/>
      <c r="MZQ36" s="99"/>
      <c r="MZR36" s="99"/>
      <c r="MZS36" s="99"/>
      <c r="MZT36" s="99"/>
      <c r="MZU36" s="99"/>
      <c r="MZV36" s="99"/>
      <c r="MZW36" s="99"/>
      <c r="MZX36" s="99"/>
      <c r="MZY36" s="99"/>
      <c r="MZZ36" s="99"/>
      <c r="NAA36" s="99"/>
      <c r="NAB36" s="99"/>
      <c r="NAC36" s="99"/>
      <c r="NAD36" s="99"/>
      <c r="NAE36" s="99"/>
      <c r="NAF36" s="99"/>
      <c r="NAG36" s="99"/>
      <c r="NAH36" s="99"/>
      <c r="NAI36" s="99"/>
      <c r="NAJ36" s="99"/>
      <c r="NAK36" s="99"/>
      <c r="NAL36" s="99"/>
      <c r="NAM36" s="99"/>
      <c r="NAN36" s="99"/>
      <c r="NAO36" s="99"/>
      <c r="NAP36" s="99"/>
      <c r="NAQ36" s="99"/>
      <c r="NAR36" s="99"/>
      <c r="NAS36" s="99"/>
      <c r="NAT36" s="99"/>
      <c r="NAU36" s="99"/>
      <c r="NAV36" s="99"/>
      <c r="NAW36" s="99"/>
      <c r="NAX36" s="99"/>
      <c r="NAY36" s="99"/>
      <c r="NAZ36" s="99"/>
      <c r="NBA36" s="99"/>
      <c r="NBB36" s="99"/>
      <c r="NBC36" s="99"/>
      <c r="NBD36" s="99"/>
      <c r="NBE36" s="99"/>
      <c r="NBF36" s="99"/>
      <c r="NBG36" s="99"/>
      <c r="NBH36" s="99"/>
      <c r="NBI36" s="99"/>
      <c r="NBJ36" s="99"/>
      <c r="NBK36" s="99"/>
      <c r="NBL36" s="99"/>
      <c r="NBM36" s="99"/>
      <c r="NBN36" s="99"/>
      <c r="NBO36" s="99"/>
      <c r="NBP36" s="99"/>
      <c r="NBQ36" s="99"/>
      <c r="NBR36" s="99"/>
      <c r="NBS36" s="99"/>
      <c r="NBT36" s="99"/>
      <c r="NBU36" s="99"/>
      <c r="NBV36" s="99"/>
      <c r="NBW36" s="99"/>
      <c r="NBX36" s="99"/>
      <c r="NBY36" s="99"/>
      <c r="NBZ36" s="99"/>
      <c r="NCA36" s="99"/>
      <c r="NCB36" s="99"/>
      <c r="NCC36" s="99"/>
      <c r="NCD36" s="99"/>
      <c r="NCE36" s="99"/>
      <c r="NCF36" s="99"/>
      <c r="NCG36" s="99"/>
      <c r="NCH36" s="99"/>
      <c r="NCI36" s="99"/>
      <c r="NCJ36" s="99"/>
      <c r="NCK36" s="99"/>
      <c r="NCL36" s="99"/>
      <c r="NCM36" s="99"/>
      <c r="NCN36" s="99"/>
      <c r="NCO36" s="99"/>
      <c r="NCP36" s="99"/>
      <c r="NCQ36" s="99"/>
      <c r="NCR36" s="99"/>
      <c r="NCS36" s="99"/>
      <c r="NCT36" s="99"/>
      <c r="NCU36" s="99"/>
      <c r="NCV36" s="99"/>
      <c r="NCW36" s="99"/>
      <c r="NCX36" s="99"/>
      <c r="NCY36" s="99"/>
      <c r="NCZ36" s="99"/>
      <c r="NDA36" s="99"/>
      <c r="NDB36" s="99"/>
      <c r="NDC36" s="99"/>
      <c r="NDD36" s="99"/>
      <c r="NDE36" s="99"/>
      <c r="NDF36" s="99"/>
      <c r="NDG36" s="99"/>
      <c r="NDH36" s="99"/>
      <c r="NDI36" s="99"/>
      <c r="NDJ36" s="99"/>
      <c r="NDK36" s="99"/>
      <c r="NDL36" s="99"/>
      <c r="NDM36" s="99"/>
      <c r="NDN36" s="99"/>
      <c r="NDO36" s="99"/>
      <c r="NDP36" s="99"/>
      <c r="NDQ36" s="99"/>
      <c r="NDR36" s="99"/>
      <c r="NDS36" s="99"/>
      <c r="NDT36" s="99"/>
      <c r="NDU36" s="99"/>
      <c r="NDV36" s="99"/>
      <c r="NDW36" s="99"/>
      <c r="NDX36" s="99"/>
      <c r="NDY36" s="99"/>
      <c r="NDZ36" s="99"/>
      <c r="NEA36" s="99"/>
      <c r="NEB36" s="99"/>
      <c r="NEC36" s="99"/>
      <c r="NED36" s="99"/>
      <c r="NEE36" s="99"/>
      <c r="NEF36" s="99"/>
      <c r="NEG36" s="99"/>
      <c r="NEH36" s="99"/>
      <c r="NEI36" s="99"/>
      <c r="NEJ36" s="99"/>
      <c r="NEK36" s="99"/>
      <c r="NEL36" s="99"/>
      <c r="NEM36" s="99"/>
      <c r="NEN36" s="99"/>
      <c r="NEO36" s="99"/>
      <c r="NEP36" s="99"/>
      <c r="NEQ36" s="99"/>
      <c r="NER36" s="99"/>
      <c r="NES36" s="99"/>
      <c r="NET36" s="99"/>
      <c r="NEU36" s="99"/>
      <c r="NEV36" s="99"/>
      <c r="NEW36" s="99"/>
      <c r="NEX36" s="99"/>
      <c r="NEY36" s="99"/>
      <c r="NEZ36" s="99"/>
      <c r="NFA36" s="99"/>
      <c r="NFB36" s="99"/>
      <c r="NFC36" s="99"/>
      <c r="NFD36" s="99"/>
      <c r="NFE36" s="99"/>
      <c r="NFF36" s="99"/>
      <c r="NFG36" s="99"/>
      <c r="NFH36" s="99"/>
      <c r="NFI36" s="99"/>
      <c r="NFJ36" s="99"/>
      <c r="NFK36" s="99"/>
      <c r="NFL36" s="99"/>
      <c r="NFM36" s="99"/>
      <c r="NFN36" s="99"/>
      <c r="NFO36" s="99"/>
      <c r="NFP36" s="99"/>
      <c r="NFQ36" s="99"/>
      <c r="NFR36" s="99"/>
      <c r="NFS36" s="99"/>
      <c r="NFT36" s="99"/>
      <c r="NFU36" s="99"/>
      <c r="NFV36" s="99"/>
      <c r="NFW36" s="99"/>
      <c r="NFX36" s="99"/>
      <c r="NFY36" s="99"/>
      <c r="NFZ36" s="99"/>
      <c r="NGA36" s="99"/>
      <c r="NGB36" s="99"/>
      <c r="NGC36" s="99"/>
      <c r="NGD36" s="99"/>
      <c r="NGE36" s="99"/>
      <c r="NGF36" s="99"/>
      <c r="NGG36" s="99"/>
      <c r="NGH36" s="99"/>
      <c r="NGI36" s="99"/>
      <c r="NGJ36" s="99"/>
      <c r="NGK36" s="99"/>
      <c r="NGL36" s="99"/>
      <c r="NGM36" s="99"/>
      <c r="NGN36" s="99"/>
      <c r="NGO36" s="99"/>
      <c r="NGP36" s="99"/>
      <c r="NGQ36" s="99"/>
      <c r="NGR36" s="99"/>
      <c r="NGS36" s="99"/>
      <c r="NGT36" s="99"/>
      <c r="NGU36" s="99"/>
      <c r="NGV36" s="99"/>
      <c r="NGW36" s="99"/>
      <c r="NGX36" s="99"/>
      <c r="NGY36" s="99"/>
      <c r="NGZ36" s="99"/>
      <c r="NHA36" s="99"/>
      <c r="NHB36" s="99"/>
      <c r="NHC36" s="99"/>
      <c r="NHD36" s="99"/>
      <c r="NHE36" s="99"/>
      <c r="NHF36" s="99"/>
      <c r="NHG36" s="99"/>
      <c r="NHH36" s="99"/>
      <c r="NHI36" s="99"/>
      <c r="NHJ36" s="99"/>
      <c r="NHK36" s="99"/>
      <c r="NHL36" s="99"/>
      <c r="NHM36" s="99"/>
      <c r="NHN36" s="99"/>
      <c r="NHO36" s="99"/>
      <c r="NHP36" s="99"/>
      <c r="NHQ36" s="99"/>
      <c r="NHR36" s="99"/>
      <c r="NHS36" s="99"/>
      <c r="NHT36" s="99"/>
      <c r="NHU36" s="99"/>
      <c r="NHV36" s="99"/>
      <c r="NHW36" s="99"/>
      <c r="NHX36" s="99"/>
      <c r="NHY36" s="99"/>
      <c r="NHZ36" s="99"/>
      <c r="NIA36" s="99"/>
      <c r="NIB36" s="99"/>
      <c r="NIC36" s="99"/>
      <c r="NID36" s="99"/>
      <c r="NIE36" s="99"/>
      <c r="NIF36" s="99"/>
      <c r="NIG36" s="99"/>
      <c r="NIH36" s="99"/>
      <c r="NII36" s="99"/>
      <c r="NIJ36" s="99"/>
      <c r="NIK36" s="99"/>
      <c r="NIL36" s="99"/>
      <c r="NIM36" s="99"/>
      <c r="NIN36" s="99"/>
      <c r="NIO36" s="99"/>
      <c r="NIP36" s="99"/>
      <c r="NIQ36" s="99"/>
      <c r="NIR36" s="99"/>
      <c r="NIS36" s="99"/>
      <c r="NIT36" s="99"/>
      <c r="NIU36" s="99"/>
      <c r="NIV36" s="99"/>
      <c r="NIW36" s="99"/>
      <c r="NIX36" s="99"/>
      <c r="NIY36" s="99"/>
      <c r="NIZ36" s="99"/>
      <c r="NJA36" s="99"/>
      <c r="NJB36" s="99"/>
      <c r="NJC36" s="99"/>
      <c r="NJD36" s="99"/>
      <c r="NJE36" s="99"/>
      <c r="NJF36" s="99"/>
      <c r="NJG36" s="99"/>
      <c r="NJH36" s="99"/>
      <c r="NJI36" s="99"/>
      <c r="NJJ36" s="99"/>
      <c r="NJK36" s="99"/>
      <c r="NJL36" s="99"/>
      <c r="NJM36" s="99"/>
      <c r="NJN36" s="99"/>
      <c r="NJO36" s="99"/>
      <c r="NJP36" s="99"/>
      <c r="NJQ36" s="99"/>
      <c r="NJR36" s="99"/>
      <c r="NJS36" s="99"/>
      <c r="NJT36" s="99"/>
      <c r="NJU36" s="99"/>
      <c r="NJV36" s="99"/>
      <c r="NJW36" s="99"/>
      <c r="NJX36" s="99"/>
      <c r="NJY36" s="99"/>
      <c r="NJZ36" s="99"/>
      <c r="NKA36" s="99"/>
      <c r="NKB36" s="99"/>
      <c r="NKC36" s="99"/>
      <c r="NKD36" s="99"/>
      <c r="NKE36" s="99"/>
      <c r="NKF36" s="99"/>
      <c r="NKG36" s="99"/>
      <c r="NKH36" s="99"/>
      <c r="NKI36" s="99"/>
      <c r="NKJ36" s="99"/>
      <c r="NKK36" s="99"/>
      <c r="NKL36" s="99"/>
      <c r="NKM36" s="99"/>
      <c r="NKN36" s="99"/>
      <c r="NKO36" s="99"/>
      <c r="NKP36" s="99"/>
      <c r="NKQ36" s="99"/>
      <c r="NKR36" s="99"/>
      <c r="NKS36" s="99"/>
      <c r="NKT36" s="99"/>
      <c r="NKU36" s="99"/>
      <c r="NKV36" s="99"/>
      <c r="NKW36" s="99"/>
      <c r="NKX36" s="99"/>
      <c r="NKY36" s="99"/>
      <c r="NKZ36" s="99"/>
      <c r="NLA36" s="99"/>
      <c r="NLB36" s="99"/>
      <c r="NLC36" s="99"/>
      <c r="NLD36" s="99"/>
      <c r="NLE36" s="99"/>
      <c r="NLF36" s="99"/>
      <c r="NLG36" s="99"/>
      <c r="NLH36" s="99"/>
      <c r="NLI36" s="99"/>
      <c r="NLJ36" s="99"/>
      <c r="NLK36" s="99"/>
      <c r="NLL36" s="99"/>
      <c r="NLM36" s="99"/>
      <c r="NLN36" s="99"/>
      <c r="NLO36" s="99"/>
      <c r="NLP36" s="99"/>
      <c r="NLQ36" s="99"/>
      <c r="NLR36" s="99"/>
      <c r="NLS36" s="99"/>
      <c r="NLT36" s="99"/>
      <c r="NLU36" s="99"/>
      <c r="NLV36" s="99"/>
      <c r="NLW36" s="99"/>
      <c r="NLX36" s="99"/>
      <c r="NLY36" s="99"/>
      <c r="NLZ36" s="99"/>
      <c r="NMA36" s="99"/>
      <c r="NMB36" s="99"/>
      <c r="NMC36" s="99"/>
      <c r="NMD36" s="99"/>
      <c r="NME36" s="99"/>
      <c r="NMF36" s="99"/>
      <c r="NMG36" s="99"/>
      <c r="NMH36" s="99"/>
      <c r="NMI36" s="99"/>
      <c r="NMJ36" s="99"/>
      <c r="NMK36" s="99"/>
      <c r="NML36" s="99"/>
      <c r="NMM36" s="99"/>
      <c r="NMN36" s="99"/>
      <c r="NMO36" s="99"/>
      <c r="NMP36" s="99"/>
      <c r="NMQ36" s="99"/>
      <c r="NMR36" s="99"/>
      <c r="NMS36" s="99"/>
      <c r="NMT36" s="99"/>
      <c r="NMU36" s="99"/>
      <c r="NMV36" s="99"/>
      <c r="NMW36" s="99"/>
      <c r="NMX36" s="99"/>
      <c r="NMY36" s="99"/>
      <c r="NMZ36" s="99"/>
      <c r="NNA36" s="99"/>
      <c r="NNB36" s="99"/>
      <c r="NNC36" s="99"/>
      <c r="NND36" s="99"/>
      <c r="NNE36" s="99"/>
      <c r="NNF36" s="99"/>
      <c r="NNG36" s="99"/>
      <c r="NNH36" s="99"/>
      <c r="NNI36" s="99"/>
      <c r="NNJ36" s="99"/>
      <c r="NNK36" s="99"/>
      <c r="NNL36" s="99"/>
      <c r="NNM36" s="99"/>
      <c r="NNN36" s="99"/>
      <c r="NNO36" s="99"/>
      <c r="NNP36" s="99"/>
      <c r="NNQ36" s="99"/>
      <c r="NNR36" s="99"/>
      <c r="NNS36" s="99"/>
      <c r="NNT36" s="99"/>
      <c r="NNU36" s="99"/>
      <c r="NNV36" s="99"/>
      <c r="NNW36" s="99"/>
      <c r="NNX36" s="99"/>
      <c r="NNY36" s="99"/>
      <c r="NNZ36" s="99"/>
      <c r="NOA36" s="99"/>
      <c r="NOB36" s="99"/>
      <c r="NOC36" s="99"/>
      <c r="NOD36" s="99"/>
      <c r="NOE36" s="99"/>
      <c r="NOF36" s="99"/>
      <c r="NOG36" s="99"/>
      <c r="NOH36" s="99"/>
      <c r="NOI36" s="99"/>
      <c r="NOJ36" s="99"/>
      <c r="NOK36" s="99"/>
      <c r="NOL36" s="99"/>
      <c r="NOM36" s="99"/>
      <c r="NON36" s="99"/>
      <c r="NOO36" s="99"/>
      <c r="NOP36" s="99"/>
      <c r="NOQ36" s="99"/>
      <c r="NOR36" s="99"/>
      <c r="NOS36" s="99"/>
      <c r="NOT36" s="99"/>
      <c r="NOU36" s="99"/>
      <c r="NOV36" s="99"/>
      <c r="NOW36" s="99"/>
      <c r="NOX36" s="99"/>
      <c r="NOY36" s="99"/>
      <c r="NOZ36" s="99"/>
      <c r="NPA36" s="99"/>
      <c r="NPB36" s="99"/>
      <c r="NPC36" s="99"/>
      <c r="NPD36" s="99"/>
      <c r="NPE36" s="99"/>
      <c r="NPF36" s="99"/>
      <c r="NPG36" s="99"/>
      <c r="NPH36" s="99"/>
      <c r="NPI36" s="99"/>
      <c r="NPJ36" s="99"/>
      <c r="NPK36" s="99"/>
      <c r="NPL36" s="99"/>
      <c r="NPM36" s="99"/>
      <c r="NPN36" s="99"/>
      <c r="NPO36" s="99"/>
      <c r="NPP36" s="99"/>
      <c r="NPQ36" s="99"/>
      <c r="NPR36" s="99"/>
      <c r="NPS36" s="99"/>
      <c r="NPT36" s="99"/>
      <c r="NPU36" s="99"/>
      <c r="NPV36" s="99"/>
      <c r="NPW36" s="99"/>
      <c r="NPX36" s="99"/>
      <c r="NPY36" s="99"/>
      <c r="NPZ36" s="99"/>
      <c r="NQA36" s="99"/>
      <c r="NQB36" s="99"/>
      <c r="NQC36" s="99"/>
      <c r="NQD36" s="99"/>
      <c r="NQE36" s="99"/>
      <c r="NQF36" s="99"/>
      <c r="NQG36" s="99"/>
      <c r="NQH36" s="99"/>
      <c r="NQI36" s="99"/>
      <c r="NQJ36" s="99"/>
      <c r="NQK36" s="99"/>
      <c r="NQL36" s="99"/>
      <c r="NQM36" s="99"/>
      <c r="NQN36" s="99"/>
      <c r="NQO36" s="99"/>
      <c r="NQP36" s="99"/>
      <c r="NQQ36" s="99"/>
      <c r="NQR36" s="99"/>
      <c r="NQS36" s="99"/>
      <c r="NQT36" s="99"/>
      <c r="NQU36" s="99"/>
      <c r="NQV36" s="99"/>
      <c r="NQW36" s="99"/>
      <c r="NQX36" s="99"/>
      <c r="NQY36" s="99"/>
      <c r="NQZ36" s="99"/>
      <c r="NRA36" s="99"/>
      <c r="NRB36" s="99"/>
      <c r="NRC36" s="99"/>
      <c r="NRD36" s="99"/>
      <c r="NRE36" s="99"/>
      <c r="NRF36" s="99"/>
      <c r="NRG36" s="99"/>
      <c r="NRH36" s="99"/>
      <c r="NRI36" s="99"/>
      <c r="NRJ36" s="99"/>
      <c r="NRK36" s="99"/>
      <c r="NRL36" s="99"/>
      <c r="NRM36" s="99"/>
      <c r="NRN36" s="99"/>
      <c r="NRO36" s="99"/>
      <c r="NRP36" s="99"/>
      <c r="NRQ36" s="99"/>
      <c r="NRR36" s="99"/>
      <c r="NRS36" s="99"/>
      <c r="NRT36" s="99"/>
      <c r="NRU36" s="99"/>
      <c r="NRV36" s="99"/>
      <c r="NRW36" s="99"/>
      <c r="NRX36" s="99"/>
      <c r="NRY36" s="99"/>
      <c r="NRZ36" s="99"/>
      <c r="NSA36" s="99"/>
      <c r="NSB36" s="99"/>
      <c r="NSC36" s="99"/>
      <c r="NSD36" s="99"/>
      <c r="NSE36" s="99"/>
      <c r="NSF36" s="99"/>
      <c r="NSG36" s="99"/>
      <c r="NSH36" s="99"/>
      <c r="NSI36" s="99"/>
      <c r="NSJ36" s="99"/>
      <c r="NSK36" s="99"/>
      <c r="NSL36" s="99"/>
      <c r="NSM36" s="99"/>
      <c r="NSN36" s="99"/>
      <c r="NSO36" s="99"/>
      <c r="NSP36" s="99"/>
      <c r="NSQ36" s="99"/>
      <c r="NSR36" s="99"/>
      <c r="NSS36" s="99"/>
      <c r="NST36" s="99"/>
      <c r="NSU36" s="99"/>
      <c r="NSV36" s="99"/>
      <c r="NSW36" s="99"/>
      <c r="NSX36" s="99"/>
      <c r="NSY36" s="99"/>
      <c r="NSZ36" s="99"/>
      <c r="NTA36" s="99"/>
      <c r="NTB36" s="99"/>
      <c r="NTC36" s="99"/>
      <c r="NTD36" s="99"/>
      <c r="NTE36" s="99"/>
      <c r="NTF36" s="99"/>
      <c r="NTG36" s="99"/>
      <c r="NTH36" s="99"/>
      <c r="NTI36" s="99"/>
      <c r="NTJ36" s="99"/>
      <c r="NTK36" s="99"/>
      <c r="NTL36" s="99"/>
      <c r="NTM36" s="99"/>
      <c r="NTN36" s="99"/>
      <c r="NTO36" s="99"/>
      <c r="NTP36" s="99"/>
      <c r="NTQ36" s="99"/>
      <c r="NTR36" s="99"/>
      <c r="NTS36" s="99"/>
      <c r="NTT36" s="99"/>
      <c r="NTU36" s="99"/>
      <c r="NTV36" s="99"/>
      <c r="NTW36" s="99"/>
      <c r="NTX36" s="99"/>
      <c r="NTY36" s="99"/>
      <c r="NTZ36" s="99"/>
      <c r="NUA36" s="99"/>
      <c r="NUB36" s="99"/>
      <c r="NUC36" s="99"/>
      <c r="NUD36" s="99"/>
      <c r="NUE36" s="99"/>
      <c r="NUF36" s="99"/>
      <c r="NUG36" s="99"/>
      <c r="NUH36" s="99"/>
      <c r="NUI36" s="99"/>
      <c r="NUJ36" s="99"/>
      <c r="NUK36" s="99"/>
      <c r="NUL36" s="99"/>
      <c r="NUM36" s="99"/>
      <c r="NUN36" s="99"/>
      <c r="NUO36" s="99"/>
      <c r="NUP36" s="99"/>
      <c r="NUQ36" s="99"/>
      <c r="NUR36" s="99"/>
      <c r="NUS36" s="99"/>
      <c r="NUT36" s="99"/>
      <c r="NUU36" s="99"/>
      <c r="NUV36" s="99"/>
      <c r="NUW36" s="99"/>
      <c r="NUX36" s="99"/>
      <c r="NUY36" s="99"/>
      <c r="NUZ36" s="99"/>
      <c r="NVA36" s="99"/>
      <c r="NVB36" s="99"/>
      <c r="NVC36" s="99"/>
      <c r="NVD36" s="99"/>
      <c r="NVE36" s="99"/>
      <c r="NVF36" s="99"/>
      <c r="NVG36" s="99"/>
      <c r="NVH36" s="99"/>
      <c r="NVI36" s="99"/>
      <c r="NVJ36" s="99"/>
      <c r="NVK36" s="99"/>
      <c r="NVL36" s="99"/>
      <c r="NVM36" s="99"/>
      <c r="NVN36" s="99"/>
      <c r="NVO36" s="99"/>
      <c r="NVP36" s="99"/>
      <c r="NVQ36" s="99"/>
      <c r="NVR36" s="99"/>
      <c r="NVS36" s="99"/>
      <c r="NVT36" s="99"/>
      <c r="NVU36" s="99"/>
      <c r="NVV36" s="99"/>
      <c r="NVW36" s="99"/>
      <c r="NVX36" s="99"/>
      <c r="NVY36" s="99"/>
      <c r="NVZ36" s="99"/>
      <c r="NWA36" s="99"/>
      <c r="NWB36" s="99"/>
      <c r="NWC36" s="99"/>
      <c r="NWD36" s="99"/>
      <c r="NWE36" s="99"/>
      <c r="NWF36" s="99"/>
      <c r="NWG36" s="99"/>
      <c r="NWH36" s="99"/>
      <c r="NWI36" s="99"/>
      <c r="NWJ36" s="99"/>
      <c r="NWK36" s="99"/>
      <c r="NWL36" s="99"/>
      <c r="NWM36" s="99"/>
      <c r="NWN36" s="99"/>
      <c r="NWO36" s="99"/>
      <c r="NWP36" s="99"/>
      <c r="NWQ36" s="99"/>
      <c r="NWR36" s="99"/>
      <c r="NWS36" s="99"/>
      <c r="NWT36" s="99"/>
      <c r="NWU36" s="99"/>
      <c r="NWV36" s="99"/>
      <c r="NWW36" s="99"/>
      <c r="NWX36" s="99"/>
      <c r="NWY36" s="99"/>
      <c r="NWZ36" s="99"/>
      <c r="NXA36" s="99"/>
      <c r="NXB36" s="99"/>
      <c r="NXC36" s="99"/>
      <c r="NXD36" s="99"/>
      <c r="NXE36" s="99"/>
      <c r="NXF36" s="99"/>
      <c r="NXG36" s="99"/>
      <c r="NXH36" s="99"/>
      <c r="NXI36" s="99"/>
      <c r="NXJ36" s="99"/>
      <c r="NXK36" s="99"/>
      <c r="NXL36" s="99"/>
      <c r="NXM36" s="99"/>
      <c r="NXN36" s="99"/>
      <c r="NXO36" s="99"/>
      <c r="NXP36" s="99"/>
      <c r="NXQ36" s="99"/>
      <c r="NXR36" s="99"/>
      <c r="NXS36" s="99"/>
      <c r="NXT36" s="99"/>
      <c r="NXU36" s="99"/>
      <c r="NXV36" s="99"/>
      <c r="NXW36" s="99"/>
      <c r="NXX36" s="99"/>
      <c r="NXY36" s="99"/>
      <c r="NXZ36" s="99"/>
      <c r="NYA36" s="99"/>
      <c r="NYB36" s="99"/>
      <c r="NYC36" s="99"/>
      <c r="NYD36" s="99"/>
      <c r="NYE36" s="99"/>
      <c r="NYF36" s="99"/>
      <c r="NYG36" s="99"/>
      <c r="NYH36" s="99"/>
      <c r="NYI36" s="99"/>
      <c r="NYJ36" s="99"/>
      <c r="NYK36" s="99"/>
      <c r="NYL36" s="99"/>
      <c r="NYM36" s="99"/>
      <c r="NYN36" s="99"/>
      <c r="NYO36" s="99"/>
      <c r="NYP36" s="99"/>
      <c r="NYQ36" s="99"/>
      <c r="NYR36" s="99"/>
      <c r="NYS36" s="99"/>
      <c r="NYT36" s="99"/>
      <c r="NYU36" s="99"/>
      <c r="NYV36" s="99"/>
      <c r="NYW36" s="99"/>
      <c r="NYX36" s="99"/>
      <c r="NYY36" s="99"/>
      <c r="NYZ36" s="99"/>
      <c r="NZA36" s="99"/>
      <c r="NZB36" s="99"/>
      <c r="NZC36" s="99"/>
      <c r="NZD36" s="99"/>
      <c r="NZE36" s="99"/>
      <c r="NZF36" s="99"/>
      <c r="NZG36" s="99"/>
      <c r="NZH36" s="99"/>
      <c r="NZI36" s="99"/>
      <c r="NZJ36" s="99"/>
      <c r="NZK36" s="99"/>
      <c r="NZL36" s="99"/>
      <c r="NZM36" s="99"/>
      <c r="NZN36" s="99"/>
      <c r="NZO36" s="99"/>
      <c r="NZP36" s="99"/>
      <c r="NZQ36" s="99"/>
      <c r="NZR36" s="99"/>
      <c r="NZS36" s="99"/>
      <c r="NZT36" s="99"/>
      <c r="NZU36" s="99"/>
      <c r="NZV36" s="99"/>
      <c r="NZW36" s="99"/>
      <c r="NZX36" s="99"/>
      <c r="NZY36" s="99"/>
      <c r="NZZ36" s="99"/>
      <c r="OAA36" s="99"/>
      <c r="OAB36" s="99"/>
      <c r="OAC36" s="99"/>
      <c r="OAD36" s="99"/>
      <c r="OAE36" s="99"/>
      <c r="OAF36" s="99"/>
      <c r="OAG36" s="99"/>
      <c r="OAH36" s="99"/>
      <c r="OAI36" s="99"/>
      <c r="OAJ36" s="99"/>
      <c r="OAK36" s="99"/>
      <c r="OAL36" s="99"/>
      <c r="OAM36" s="99"/>
      <c r="OAN36" s="99"/>
      <c r="OAO36" s="99"/>
      <c r="OAP36" s="99"/>
      <c r="OAQ36" s="99"/>
      <c r="OAR36" s="99"/>
      <c r="OAS36" s="99"/>
      <c r="OAT36" s="99"/>
      <c r="OAU36" s="99"/>
      <c r="OAV36" s="99"/>
      <c r="OAW36" s="99"/>
      <c r="OAX36" s="99"/>
      <c r="OAY36" s="99"/>
      <c r="OAZ36" s="99"/>
      <c r="OBA36" s="99"/>
      <c r="OBB36" s="99"/>
      <c r="OBC36" s="99"/>
      <c r="OBD36" s="99"/>
      <c r="OBE36" s="99"/>
      <c r="OBF36" s="99"/>
      <c r="OBG36" s="99"/>
      <c r="OBH36" s="99"/>
      <c r="OBI36" s="99"/>
      <c r="OBJ36" s="99"/>
      <c r="OBK36" s="99"/>
      <c r="OBL36" s="99"/>
      <c r="OBM36" s="99"/>
      <c r="OBN36" s="99"/>
      <c r="OBO36" s="99"/>
      <c r="OBP36" s="99"/>
      <c r="OBQ36" s="99"/>
      <c r="OBR36" s="99"/>
      <c r="OBS36" s="99"/>
      <c r="OBT36" s="99"/>
      <c r="OBU36" s="99"/>
      <c r="OBV36" s="99"/>
      <c r="OBW36" s="99"/>
      <c r="OBX36" s="99"/>
      <c r="OBY36" s="99"/>
      <c r="OBZ36" s="99"/>
      <c r="OCA36" s="99"/>
      <c r="OCB36" s="99"/>
      <c r="OCC36" s="99"/>
      <c r="OCD36" s="99"/>
      <c r="OCE36" s="99"/>
      <c r="OCF36" s="99"/>
      <c r="OCG36" s="99"/>
      <c r="OCH36" s="99"/>
      <c r="OCI36" s="99"/>
      <c r="OCJ36" s="99"/>
      <c r="OCK36" s="99"/>
      <c r="OCL36" s="99"/>
      <c r="OCM36" s="99"/>
      <c r="OCN36" s="99"/>
      <c r="OCO36" s="99"/>
      <c r="OCP36" s="99"/>
      <c r="OCQ36" s="99"/>
      <c r="OCR36" s="99"/>
      <c r="OCS36" s="99"/>
      <c r="OCT36" s="99"/>
      <c r="OCU36" s="99"/>
      <c r="OCV36" s="99"/>
      <c r="OCW36" s="99"/>
      <c r="OCX36" s="99"/>
      <c r="OCY36" s="99"/>
      <c r="OCZ36" s="99"/>
      <c r="ODA36" s="99"/>
      <c r="ODB36" s="99"/>
      <c r="ODC36" s="99"/>
      <c r="ODD36" s="99"/>
      <c r="ODE36" s="99"/>
      <c r="ODF36" s="99"/>
      <c r="ODG36" s="99"/>
      <c r="ODH36" s="99"/>
      <c r="ODI36" s="99"/>
      <c r="ODJ36" s="99"/>
      <c r="ODK36" s="99"/>
      <c r="ODL36" s="99"/>
      <c r="ODM36" s="99"/>
      <c r="ODN36" s="99"/>
      <c r="ODO36" s="99"/>
      <c r="ODP36" s="99"/>
      <c r="ODQ36" s="99"/>
      <c r="ODR36" s="99"/>
      <c r="ODS36" s="99"/>
      <c r="ODT36" s="99"/>
      <c r="ODU36" s="99"/>
      <c r="ODV36" s="99"/>
      <c r="ODW36" s="99"/>
      <c r="ODX36" s="99"/>
      <c r="ODY36" s="99"/>
      <c r="ODZ36" s="99"/>
      <c r="OEA36" s="99"/>
      <c r="OEB36" s="99"/>
      <c r="OEC36" s="99"/>
      <c r="OED36" s="99"/>
      <c r="OEE36" s="99"/>
      <c r="OEF36" s="99"/>
      <c r="OEG36" s="99"/>
      <c r="OEH36" s="99"/>
      <c r="OEI36" s="99"/>
      <c r="OEJ36" s="99"/>
      <c r="OEK36" s="99"/>
      <c r="OEL36" s="99"/>
      <c r="OEM36" s="99"/>
      <c r="OEN36" s="99"/>
      <c r="OEO36" s="99"/>
      <c r="OEP36" s="99"/>
      <c r="OEQ36" s="99"/>
      <c r="OER36" s="99"/>
      <c r="OES36" s="99"/>
      <c r="OET36" s="99"/>
      <c r="OEU36" s="99"/>
      <c r="OEV36" s="99"/>
      <c r="OEW36" s="99"/>
      <c r="OEX36" s="99"/>
      <c r="OEY36" s="99"/>
      <c r="OEZ36" s="99"/>
      <c r="OFA36" s="99"/>
      <c r="OFB36" s="99"/>
      <c r="OFC36" s="99"/>
      <c r="OFD36" s="99"/>
      <c r="OFE36" s="99"/>
      <c r="OFF36" s="99"/>
      <c r="OFG36" s="99"/>
      <c r="OFH36" s="99"/>
      <c r="OFI36" s="99"/>
      <c r="OFJ36" s="99"/>
      <c r="OFK36" s="99"/>
      <c r="OFL36" s="99"/>
      <c r="OFM36" s="99"/>
      <c r="OFN36" s="99"/>
      <c r="OFO36" s="99"/>
      <c r="OFP36" s="99"/>
      <c r="OFQ36" s="99"/>
      <c r="OFR36" s="99"/>
      <c r="OFS36" s="99"/>
      <c r="OFT36" s="99"/>
      <c r="OFU36" s="99"/>
      <c r="OFV36" s="99"/>
      <c r="OFW36" s="99"/>
      <c r="OFX36" s="99"/>
      <c r="OFY36" s="99"/>
      <c r="OFZ36" s="99"/>
      <c r="OGA36" s="99"/>
      <c r="OGB36" s="99"/>
      <c r="OGC36" s="99"/>
      <c r="OGD36" s="99"/>
      <c r="OGE36" s="99"/>
      <c r="OGF36" s="99"/>
      <c r="OGG36" s="99"/>
      <c r="OGH36" s="99"/>
      <c r="OGI36" s="99"/>
      <c r="OGJ36" s="99"/>
      <c r="OGK36" s="99"/>
      <c r="OGL36" s="99"/>
      <c r="OGM36" s="99"/>
      <c r="OGN36" s="99"/>
      <c r="OGO36" s="99"/>
      <c r="OGP36" s="99"/>
      <c r="OGQ36" s="99"/>
      <c r="OGR36" s="99"/>
      <c r="OGS36" s="99"/>
      <c r="OGT36" s="99"/>
      <c r="OGU36" s="99"/>
      <c r="OGV36" s="99"/>
      <c r="OGW36" s="99"/>
      <c r="OGX36" s="99"/>
      <c r="OGY36" s="99"/>
      <c r="OGZ36" s="99"/>
      <c r="OHA36" s="99"/>
      <c r="OHB36" s="99"/>
      <c r="OHC36" s="99"/>
      <c r="OHD36" s="99"/>
      <c r="OHE36" s="99"/>
      <c r="OHF36" s="99"/>
      <c r="OHG36" s="99"/>
      <c r="OHH36" s="99"/>
      <c r="OHI36" s="99"/>
      <c r="OHJ36" s="99"/>
      <c r="OHK36" s="99"/>
      <c r="OHL36" s="99"/>
      <c r="OHM36" s="99"/>
      <c r="OHN36" s="99"/>
      <c r="OHO36" s="99"/>
      <c r="OHP36" s="99"/>
      <c r="OHQ36" s="99"/>
      <c r="OHR36" s="99"/>
      <c r="OHS36" s="99"/>
      <c r="OHT36" s="99"/>
      <c r="OHU36" s="99"/>
      <c r="OHV36" s="99"/>
      <c r="OHW36" s="99"/>
      <c r="OHX36" s="99"/>
      <c r="OHY36" s="99"/>
      <c r="OHZ36" s="99"/>
      <c r="OIA36" s="99"/>
      <c r="OIB36" s="99"/>
      <c r="OIC36" s="99"/>
      <c r="OID36" s="99"/>
      <c r="OIE36" s="99"/>
      <c r="OIF36" s="99"/>
      <c r="OIG36" s="99"/>
      <c r="OIH36" s="99"/>
      <c r="OII36" s="99"/>
      <c r="OIJ36" s="99"/>
      <c r="OIK36" s="99"/>
      <c r="OIL36" s="99"/>
      <c r="OIM36" s="99"/>
      <c r="OIN36" s="99"/>
      <c r="OIO36" s="99"/>
      <c r="OIP36" s="99"/>
      <c r="OIQ36" s="99"/>
      <c r="OIR36" s="99"/>
      <c r="OIS36" s="99"/>
      <c r="OIT36" s="99"/>
      <c r="OIU36" s="99"/>
      <c r="OIV36" s="99"/>
      <c r="OIW36" s="99"/>
      <c r="OIX36" s="99"/>
      <c r="OIY36" s="99"/>
      <c r="OIZ36" s="99"/>
      <c r="OJA36" s="99"/>
      <c r="OJB36" s="99"/>
      <c r="OJC36" s="99"/>
      <c r="OJD36" s="99"/>
      <c r="OJE36" s="99"/>
      <c r="OJF36" s="99"/>
      <c r="OJG36" s="99"/>
      <c r="OJH36" s="99"/>
      <c r="OJI36" s="99"/>
      <c r="OJJ36" s="99"/>
      <c r="OJK36" s="99"/>
      <c r="OJL36" s="99"/>
      <c r="OJM36" s="99"/>
      <c r="OJN36" s="99"/>
      <c r="OJO36" s="99"/>
      <c r="OJP36" s="99"/>
      <c r="OJQ36" s="99"/>
      <c r="OJR36" s="99"/>
      <c r="OJS36" s="99"/>
      <c r="OJT36" s="99"/>
      <c r="OJU36" s="99"/>
      <c r="OJV36" s="99"/>
      <c r="OJW36" s="99"/>
      <c r="OJX36" s="99"/>
      <c r="OJY36" s="99"/>
      <c r="OJZ36" s="99"/>
      <c r="OKA36" s="99"/>
      <c r="OKB36" s="99"/>
      <c r="OKC36" s="99"/>
      <c r="OKD36" s="99"/>
      <c r="OKE36" s="99"/>
      <c r="OKF36" s="99"/>
      <c r="OKG36" s="99"/>
      <c r="OKH36" s="99"/>
      <c r="OKI36" s="99"/>
      <c r="OKJ36" s="99"/>
      <c r="OKK36" s="99"/>
      <c r="OKL36" s="99"/>
      <c r="OKM36" s="99"/>
      <c r="OKN36" s="99"/>
      <c r="OKO36" s="99"/>
      <c r="OKP36" s="99"/>
      <c r="OKQ36" s="99"/>
      <c r="OKR36" s="99"/>
      <c r="OKS36" s="99"/>
      <c r="OKT36" s="99"/>
      <c r="OKU36" s="99"/>
      <c r="OKV36" s="99"/>
      <c r="OKW36" s="99"/>
      <c r="OKX36" s="99"/>
      <c r="OKY36" s="99"/>
      <c r="OKZ36" s="99"/>
      <c r="OLA36" s="99"/>
      <c r="OLB36" s="99"/>
      <c r="OLC36" s="99"/>
      <c r="OLD36" s="99"/>
      <c r="OLE36" s="99"/>
      <c r="OLF36" s="99"/>
      <c r="OLG36" s="99"/>
      <c r="OLH36" s="99"/>
      <c r="OLI36" s="99"/>
      <c r="OLJ36" s="99"/>
      <c r="OLK36" s="99"/>
      <c r="OLL36" s="99"/>
      <c r="OLM36" s="99"/>
      <c r="OLN36" s="99"/>
      <c r="OLO36" s="99"/>
      <c r="OLP36" s="99"/>
      <c r="OLQ36" s="99"/>
      <c r="OLR36" s="99"/>
      <c r="OLS36" s="99"/>
      <c r="OLT36" s="99"/>
      <c r="OLU36" s="99"/>
      <c r="OLV36" s="99"/>
      <c r="OLW36" s="99"/>
      <c r="OLX36" s="99"/>
      <c r="OLY36" s="99"/>
      <c r="OLZ36" s="99"/>
      <c r="OMA36" s="99"/>
      <c r="OMB36" s="99"/>
      <c r="OMC36" s="99"/>
      <c r="OMD36" s="99"/>
      <c r="OME36" s="99"/>
      <c r="OMF36" s="99"/>
      <c r="OMG36" s="99"/>
      <c r="OMH36" s="99"/>
      <c r="OMI36" s="99"/>
      <c r="OMJ36" s="99"/>
      <c r="OMK36" s="99"/>
      <c r="OML36" s="99"/>
      <c r="OMM36" s="99"/>
      <c r="OMN36" s="99"/>
      <c r="OMO36" s="99"/>
      <c r="OMP36" s="99"/>
      <c r="OMQ36" s="99"/>
      <c r="OMR36" s="99"/>
      <c r="OMS36" s="99"/>
      <c r="OMT36" s="99"/>
      <c r="OMU36" s="99"/>
      <c r="OMV36" s="99"/>
      <c r="OMW36" s="99"/>
      <c r="OMX36" s="99"/>
      <c r="OMY36" s="99"/>
      <c r="OMZ36" s="99"/>
      <c r="ONA36" s="99"/>
      <c r="ONB36" s="99"/>
      <c r="ONC36" s="99"/>
      <c r="OND36" s="99"/>
      <c r="ONE36" s="99"/>
      <c r="ONF36" s="99"/>
      <c r="ONG36" s="99"/>
      <c r="ONH36" s="99"/>
      <c r="ONI36" s="99"/>
      <c r="ONJ36" s="99"/>
      <c r="ONK36" s="99"/>
      <c r="ONL36" s="99"/>
      <c r="ONM36" s="99"/>
      <c r="ONN36" s="99"/>
      <c r="ONO36" s="99"/>
      <c r="ONP36" s="99"/>
      <c r="ONQ36" s="99"/>
      <c r="ONR36" s="99"/>
      <c r="ONS36" s="99"/>
      <c r="ONT36" s="99"/>
      <c r="ONU36" s="99"/>
      <c r="ONV36" s="99"/>
      <c r="ONW36" s="99"/>
      <c r="ONX36" s="99"/>
      <c r="ONY36" s="99"/>
      <c r="ONZ36" s="99"/>
      <c r="OOA36" s="99"/>
      <c r="OOB36" s="99"/>
      <c r="OOC36" s="99"/>
      <c r="OOD36" s="99"/>
      <c r="OOE36" s="99"/>
      <c r="OOF36" s="99"/>
      <c r="OOG36" s="99"/>
      <c r="OOH36" s="99"/>
      <c r="OOI36" s="99"/>
      <c r="OOJ36" s="99"/>
      <c r="OOK36" s="99"/>
      <c r="OOL36" s="99"/>
      <c r="OOM36" s="99"/>
      <c r="OON36" s="99"/>
      <c r="OOO36" s="99"/>
      <c r="OOP36" s="99"/>
      <c r="OOQ36" s="99"/>
      <c r="OOR36" s="99"/>
      <c r="OOS36" s="99"/>
      <c r="OOT36" s="99"/>
      <c r="OOU36" s="99"/>
      <c r="OOV36" s="99"/>
      <c r="OOW36" s="99"/>
      <c r="OOX36" s="99"/>
      <c r="OOY36" s="99"/>
      <c r="OOZ36" s="99"/>
      <c r="OPA36" s="99"/>
      <c r="OPB36" s="99"/>
      <c r="OPC36" s="99"/>
      <c r="OPD36" s="99"/>
      <c r="OPE36" s="99"/>
      <c r="OPF36" s="99"/>
      <c r="OPG36" s="99"/>
      <c r="OPH36" s="99"/>
      <c r="OPI36" s="99"/>
      <c r="OPJ36" s="99"/>
      <c r="OPK36" s="99"/>
      <c r="OPL36" s="99"/>
      <c r="OPM36" s="99"/>
      <c r="OPN36" s="99"/>
      <c r="OPO36" s="99"/>
      <c r="OPP36" s="99"/>
      <c r="OPQ36" s="99"/>
      <c r="OPR36" s="99"/>
      <c r="OPS36" s="99"/>
      <c r="OPT36" s="99"/>
      <c r="OPU36" s="99"/>
      <c r="OPV36" s="99"/>
      <c r="OPW36" s="99"/>
      <c r="OPX36" s="99"/>
      <c r="OPY36" s="99"/>
      <c r="OPZ36" s="99"/>
      <c r="OQA36" s="99"/>
      <c r="OQB36" s="99"/>
      <c r="OQC36" s="99"/>
      <c r="OQD36" s="99"/>
      <c r="OQE36" s="99"/>
      <c r="OQF36" s="99"/>
      <c r="OQG36" s="99"/>
      <c r="OQH36" s="99"/>
      <c r="OQI36" s="99"/>
      <c r="OQJ36" s="99"/>
      <c r="OQK36" s="99"/>
      <c r="OQL36" s="99"/>
      <c r="OQM36" s="99"/>
      <c r="OQN36" s="99"/>
      <c r="OQO36" s="99"/>
      <c r="OQP36" s="99"/>
      <c r="OQQ36" s="99"/>
      <c r="OQR36" s="99"/>
      <c r="OQS36" s="99"/>
      <c r="OQT36" s="99"/>
      <c r="OQU36" s="99"/>
      <c r="OQV36" s="99"/>
      <c r="OQW36" s="99"/>
      <c r="OQX36" s="99"/>
      <c r="OQY36" s="99"/>
      <c r="OQZ36" s="99"/>
      <c r="ORA36" s="99"/>
      <c r="ORB36" s="99"/>
      <c r="ORC36" s="99"/>
      <c r="ORD36" s="99"/>
      <c r="ORE36" s="99"/>
      <c r="ORF36" s="99"/>
      <c r="ORG36" s="99"/>
      <c r="ORH36" s="99"/>
      <c r="ORI36" s="99"/>
      <c r="ORJ36" s="99"/>
      <c r="ORK36" s="99"/>
      <c r="ORL36" s="99"/>
      <c r="ORM36" s="99"/>
      <c r="ORN36" s="99"/>
      <c r="ORO36" s="99"/>
      <c r="ORP36" s="99"/>
      <c r="ORQ36" s="99"/>
      <c r="ORR36" s="99"/>
      <c r="ORS36" s="99"/>
      <c r="ORT36" s="99"/>
      <c r="ORU36" s="99"/>
      <c r="ORV36" s="99"/>
      <c r="ORW36" s="99"/>
      <c r="ORX36" s="99"/>
      <c r="ORY36" s="99"/>
      <c r="ORZ36" s="99"/>
      <c r="OSA36" s="99"/>
      <c r="OSB36" s="99"/>
      <c r="OSC36" s="99"/>
      <c r="OSD36" s="99"/>
      <c r="OSE36" s="99"/>
      <c r="OSF36" s="99"/>
      <c r="OSG36" s="99"/>
      <c r="OSH36" s="99"/>
      <c r="OSI36" s="99"/>
      <c r="OSJ36" s="99"/>
      <c r="OSK36" s="99"/>
      <c r="OSL36" s="99"/>
      <c r="OSM36" s="99"/>
      <c r="OSN36" s="99"/>
      <c r="OSO36" s="99"/>
      <c r="OSP36" s="99"/>
      <c r="OSQ36" s="99"/>
      <c r="OSR36" s="99"/>
      <c r="OSS36" s="99"/>
      <c r="OST36" s="99"/>
      <c r="OSU36" s="99"/>
      <c r="OSV36" s="99"/>
      <c r="OSW36" s="99"/>
      <c r="OSX36" s="99"/>
      <c r="OSY36" s="99"/>
      <c r="OSZ36" s="99"/>
      <c r="OTA36" s="99"/>
      <c r="OTB36" s="99"/>
      <c r="OTC36" s="99"/>
      <c r="OTD36" s="99"/>
      <c r="OTE36" s="99"/>
      <c r="OTF36" s="99"/>
      <c r="OTG36" s="99"/>
      <c r="OTH36" s="99"/>
      <c r="OTI36" s="99"/>
      <c r="OTJ36" s="99"/>
      <c r="OTK36" s="99"/>
      <c r="OTL36" s="99"/>
      <c r="OTM36" s="99"/>
      <c r="OTN36" s="99"/>
      <c r="OTO36" s="99"/>
      <c r="OTP36" s="99"/>
      <c r="OTQ36" s="99"/>
      <c r="OTR36" s="99"/>
      <c r="OTS36" s="99"/>
      <c r="OTT36" s="99"/>
      <c r="OTU36" s="99"/>
      <c r="OTV36" s="99"/>
      <c r="OTW36" s="99"/>
      <c r="OTX36" s="99"/>
      <c r="OTY36" s="99"/>
      <c r="OTZ36" s="99"/>
      <c r="OUA36" s="99"/>
      <c r="OUB36" s="99"/>
      <c r="OUC36" s="99"/>
      <c r="OUD36" s="99"/>
      <c r="OUE36" s="99"/>
      <c r="OUF36" s="99"/>
      <c r="OUG36" s="99"/>
      <c r="OUH36" s="99"/>
      <c r="OUI36" s="99"/>
      <c r="OUJ36" s="99"/>
      <c r="OUK36" s="99"/>
      <c r="OUL36" s="99"/>
      <c r="OUM36" s="99"/>
      <c r="OUN36" s="99"/>
      <c r="OUO36" s="99"/>
      <c r="OUP36" s="99"/>
      <c r="OUQ36" s="99"/>
      <c r="OUR36" s="99"/>
      <c r="OUS36" s="99"/>
      <c r="OUT36" s="99"/>
      <c r="OUU36" s="99"/>
      <c r="OUV36" s="99"/>
      <c r="OUW36" s="99"/>
      <c r="OUX36" s="99"/>
      <c r="OUY36" s="99"/>
      <c r="OUZ36" s="99"/>
      <c r="OVA36" s="99"/>
      <c r="OVB36" s="99"/>
      <c r="OVC36" s="99"/>
      <c r="OVD36" s="99"/>
      <c r="OVE36" s="99"/>
      <c r="OVF36" s="99"/>
      <c r="OVG36" s="99"/>
      <c r="OVH36" s="99"/>
      <c r="OVI36" s="99"/>
      <c r="OVJ36" s="99"/>
      <c r="OVK36" s="99"/>
      <c r="OVL36" s="99"/>
      <c r="OVM36" s="99"/>
      <c r="OVN36" s="99"/>
      <c r="OVO36" s="99"/>
      <c r="OVP36" s="99"/>
      <c r="OVQ36" s="99"/>
      <c r="OVR36" s="99"/>
      <c r="OVS36" s="99"/>
      <c r="OVT36" s="99"/>
      <c r="OVU36" s="99"/>
      <c r="OVV36" s="99"/>
      <c r="OVW36" s="99"/>
      <c r="OVX36" s="99"/>
      <c r="OVY36" s="99"/>
      <c r="OVZ36" s="99"/>
      <c r="OWA36" s="99"/>
      <c r="OWB36" s="99"/>
      <c r="OWC36" s="99"/>
      <c r="OWD36" s="99"/>
      <c r="OWE36" s="99"/>
      <c r="OWF36" s="99"/>
      <c r="OWG36" s="99"/>
      <c r="OWH36" s="99"/>
      <c r="OWI36" s="99"/>
      <c r="OWJ36" s="99"/>
      <c r="OWK36" s="99"/>
      <c r="OWL36" s="99"/>
      <c r="OWM36" s="99"/>
      <c r="OWN36" s="99"/>
      <c r="OWO36" s="99"/>
      <c r="OWP36" s="99"/>
      <c r="OWQ36" s="99"/>
      <c r="OWR36" s="99"/>
      <c r="OWS36" s="99"/>
      <c r="OWT36" s="99"/>
      <c r="OWU36" s="99"/>
      <c r="OWV36" s="99"/>
      <c r="OWW36" s="99"/>
      <c r="OWX36" s="99"/>
      <c r="OWY36" s="99"/>
      <c r="OWZ36" s="99"/>
      <c r="OXA36" s="99"/>
      <c r="OXB36" s="99"/>
      <c r="OXC36" s="99"/>
      <c r="OXD36" s="99"/>
      <c r="OXE36" s="99"/>
      <c r="OXF36" s="99"/>
      <c r="OXG36" s="99"/>
      <c r="OXH36" s="99"/>
      <c r="OXI36" s="99"/>
      <c r="OXJ36" s="99"/>
      <c r="OXK36" s="99"/>
      <c r="OXL36" s="99"/>
      <c r="OXM36" s="99"/>
      <c r="OXN36" s="99"/>
      <c r="OXO36" s="99"/>
      <c r="OXP36" s="99"/>
      <c r="OXQ36" s="99"/>
      <c r="OXR36" s="99"/>
      <c r="OXS36" s="99"/>
      <c r="OXT36" s="99"/>
      <c r="OXU36" s="99"/>
      <c r="OXV36" s="99"/>
      <c r="OXW36" s="99"/>
      <c r="OXX36" s="99"/>
      <c r="OXY36" s="99"/>
      <c r="OXZ36" s="99"/>
      <c r="OYA36" s="99"/>
      <c r="OYB36" s="99"/>
      <c r="OYC36" s="99"/>
      <c r="OYD36" s="99"/>
      <c r="OYE36" s="99"/>
      <c r="OYF36" s="99"/>
      <c r="OYG36" s="99"/>
      <c r="OYH36" s="99"/>
      <c r="OYI36" s="99"/>
      <c r="OYJ36" s="99"/>
      <c r="OYK36" s="99"/>
      <c r="OYL36" s="99"/>
      <c r="OYM36" s="99"/>
      <c r="OYN36" s="99"/>
      <c r="OYO36" s="99"/>
      <c r="OYP36" s="99"/>
      <c r="OYQ36" s="99"/>
      <c r="OYR36" s="99"/>
      <c r="OYS36" s="99"/>
      <c r="OYT36" s="99"/>
      <c r="OYU36" s="99"/>
      <c r="OYV36" s="99"/>
      <c r="OYW36" s="99"/>
      <c r="OYX36" s="99"/>
      <c r="OYY36" s="99"/>
      <c r="OYZ36" s="99"/>
      <c r="OZA36" s="99"/>
      <c r="OZB36" s="99"/>
      <c r="OZC36" s="99"/>
      <c r="OZD36" s="99"/>
      <c r="OZE36" s="99"/>
      <c r="OZF36" s="99"/>
      <c r="OZG36" s="99"/>
      <c r="OZH36" s="99"/>
      <c r="OZI36" s="99"/>
      <c r="OZJ36" s="99"/>
      <c r="OZK36" s="99"/>
      <c r="OZL36" s="99"/>
      <c r="OZM36" s="99"/>
      <c r="OZN36" s="99"/>
      <c r="OZO36" s="99"/>
      <c r="OZP36" s="99"/>
      <c r="OZQ36" s="99"/>
      <c r="OZR36" s="99"/>
      <c r="OZS36" s="99"/>
      <c r="OZT36" s="99"/>
      <c r="OZU36" s="99"/>
      <c r="OZV36" s="99"/>
      <c r="OZW36" s="99"/>
      <c r="OZX36" s="99"/>
      <c r="OZY36" s="99"/>
      <c r="OZZ36" s="99"/>
      <c r="PAA36" s="99"/>
      <c r="PAB36" s="99"/>
      <c r="PAC36" s="99"/>
      <c r="PAD36" s="99"/>
      <c r="PAE36" s="99"/>
      <c r="PAF36" s="99"/>
      <c r="PAG36" s="99"/>
      <c r="PAH36" s="99"/>
      <c r="PAI36" s="99"/>
      <c r="PAJ36" s="99"/>
      <c r="PAK36" s="99"/>
      <c r="PAL36" s="99"/>
      <c r="PAM36" s="99"/>
      <c r="PAN36" s="99"/>
      <c r="PAO36" s="99"/>
      <c r="PAP36" s="99"/>
      <c r="PAQ36" s="99"/>
      <c r="PAR36" s="99"/>
      <c r="PAS36" s="99"/>
      <c r="PAT36" s="99"/>
      <c r="PAU36" s="99"/>
      <c r="PAV36" s="99"/>
      <c r="PAW36" s="99"/>
      <c r="PAX36" s="99"/>
      <c r="PAY36" s="99"/>
      <c r="PAZ36" s="99"/>
      <c r="PBA36" s="99"/>
      <c r="PBB36" s="99"/>
      <c r="PBC36" s="99"/>
      <c r="PBD36" s="99"/>
      <c r="PBE36" s="99"/>
      <c r="PBF36" s="99"/>
      <c r="PBG36" s="99"/>
      <c r="PBH36" s="99"/>
      <c r="PBI36" s="99"/>
      <c r="PBJ36" s="99"/>
      <c r="PBK36" s="99"/>
      <c r="PBL36" s="99"/>
      <c r="PBM36" s="99"/>
      <c r="PBN36" s="99"/>
      <c r="PBO36" s="99"/>
      <c r="PBP36" s="99"/>
      <c r="PBQ36" s="99"/>
      <c r="PBR36" s="99"/>
      <c r="PBS36" s="99"/>
      <c r="PBT36" s="99"/>
      <c r="PBU36" s="99"/>
      <c r="PBV36" s="99"/>
      <c r="PBW36" s="99"/>
      <c r="PBX36" s="99"/>
      <c r="PBY36" s="99"/>
      <c r="PBZ36" s="99"/>
      <c r="PCA36" s="99"/>
      <c r="PCB36" s="99"/>
      <c r="PCC36" s="99"/>
      <c r="PCD36" s="99"/>
      <c r="PCE36" s="99"/>
      <c r="PCF36" s="99"/>
      <c r="PCG36" s="99"/>
      <c r="PCH36" s="99"/>
      <c r="PCI36" s="99"/>
      <c r="PCJ36" s="99"/>
      <c r="PCK36" s="99"/>
      <c r="PCL36" s="99"/>
      <c r="PCM36" s="99"/>
      <c r="PCN36" s="99"/>
      <c r="PCO36" s="99"/>
      <c r="PCP36" s="99"/>
      <c r="PCQ36" s="99"/>
      <c r="PCR36" s="99"/>
      <c r="PCS36" s="99"/>
      <c r="PCT36" s="99"/>
      <c r="PCU36" s="99"/>
      <c r="PCV36" s="99"/>
      <c r="PCW36" s="99"/>
      <c r="PCX36" s="99"/>
      <c r="PCY36" s="99"/>
      <c r="PCZ36" s="99"/>
      <c r="PDA36" s="99"/>
      <c r="PDB36" s="99"/>
      <c r="PDC36" s="99"/>
      <c r="PDD36" s="99"/>
      <c r="PDE36" s="99"/>
      <c r="PDF36" s="99"/>
      <c r="PDG36" s="99"/>
      <c r="PDH36" s="99"/>
      <c r="PDI36" s="99"/>
      <c r="PDJ36" s="99"/>
      <c r="PDK36" s="99"/>
      <c r="PDL36" s="99"/>
      <c r="PDM36" s="99"/>
      <c r="PDN36" s="99"/>
      <c r="PDO36" s="99"/>
      <c r="PDP36" s="99"/>
      <c r="PDQ36" s="99"/>
      <c r="PDR36" s="99"/>
      <c r="PDS36" s="99"/>
      <c r="PDT36" s="99"/>
      <c r="PDU36" s="99"/>
      <c r="PDV36" s="99"/>
      <c r="PDW36" s="99"/>
      <c r="PDX36" s="99"/>
      <c r="PDY36" s="99"/>
      <c r="PDZ36" s="99"/>
      <c r="PEA36" s="99"/>
      <c r="PEB36" s="99"/>
      <c r="PEC36" s="99"/>
      <c r="PED36" s="99"/>
      <c r="PEE36" s="99"/>
      <c r="PEF36" s="99"/>
      <c r="PEG36" s="99"/>
      <c r="PEH36" s="99"/>
      <c r="PEI36" s="99"/>
      <c r="PEJ36" s="99"/>
      <c r="PEK36" s="99"/>
      <c r="PEL36" s="99"/>
      <c r="PEM36" s="99"/>
      <c r="PEN36" s="99"/>
      <c r="PEO36" s="99"/>
      <c r="PEP36" s="99"/>
      <c r="PEQ36" s="99"/>
      <c r="PER36" s="99"/>
      <c r="PES36" s="99"/>
      <c r="PET36" s="99"/>
      <c r="PEU36" s="99"/>
      <c r="PEV36" s="99"/>
      <c r="PEW36" s="99"/>
      <c r="PEX36" s="99"/>
      <c r="PEY36" s="99"/>
      <c r="PEZ36" s="99"/>
      <c r="PFA36" s="99"/>
      <c r="PFB36" s="99"/>
      <c r="PFC36" s="99"/>
      <c r="PFD36" s="99"/>
      <c r="PFE36" s="99"/>
      <c r="PFF36" s="99"/>
      <c r="PFG36" s="99"/>
      <c r="PFH36" s="99"/>
      <c r="PFI36" s="99"/>
      <c r="PFJ36" s="99"/>
      <c r="PFK36" s="99"/>
      <c r="PFL36" s="99"/>
      <c r="PFM36" s="99"/>
      <c r="PFN36" s="99"/>
      <c r="PFO36" s="99"/>
      <c r="PFP36" s="99"/>
      <c r="PFQ36" s="99"/>
      <c r="PFR36" s="99"/>
      <c r="PFS36" s="99"/>
      <c r="PFT36" s="99"/>
      <c r="PFU36" s="99"/>
      <c r="PFV36" s="99"/>
      <c r="PFW36" s="99"/>
      <c r="PFX36" s="99"/>
      <c r="PFY36" s="99"/>
      <c r="PFZ36" s="99"/>
      <c r="PGA36" s="99"/>
      <c r="PGB36" s="99"/>
      <c r="PGC36" s="99"/>
      <c r="PGD36" s="99"/>
      <c r="PGE36" s="99"/>
      <c r="PGF36" s="99"/>
      <c r="PGG36" s="99"/>
      <c r="PGH36" s="99"/>
      <c r="PGI36" s="99"/>
      <c r="PGJ36" s="99"/>
      <c r="PGK36" s="99"/>
      <c r="PGL36" s="99"/>
      <c r="PGM36" s="99"/>
      <c r="PGN36" s="99"/>
      <c r="PGO36" s="99"/>
      <c r="PGP36" s="99"/>
      <c r="PGQ36" s="99"/>
      <c r="PGR36" s="99"/>
      <c r="PGS36" s="99"/>
      <c r="PGT36" s="99"/>
      <c r="PGU36" s="99"/>
      <c r="PGV36" s="99"/>
      <c r="PGW36" s="99"/>
      <c r="PGX36" s="99"/>
      <c r="PGY36" s="99"/>
      <c r="PGZ36" s="99"/>
      <c r="PHA36" s="99"/>
      <c r="PHB36" s="99"/>
      <c r="PHC36" s="99"/>
      <c r="PHD36" s="99"/>
      <c r="PHE36" s="99"/>
      <c r="PHF36" s="99"/>
      <c r="PHG36" s="99"/>
      <c r="PHH36" s="99"/>
      <c r="PHI36" s="99"/>
      <c r="PHJ36" s="99"/>
      <c r="PHK36" s="99"/>
      <c r="PHL36" s="99"/>
      <c r="PHM36" s="99"/>
      <c r="PHN36" s="99"/>
      <c r="PHO36" s="99"/>
      <c r="PHP36" s="99"/>
      <c r="PHQ36" s="99"/>
      <c r="PHR36" s="99"/>
      <c r="PHS36" s="99"/>
      <c r="PHT36" s="99"/>
      <c r="PHU36" s="99"/>
      <c r="PHV36" s="99"/>
      <c r="PHW36" s="99"/>
      <c r="PHX36" s="99"/>
      <c r="PHY36" s="99"/>
      <c r="PHZ36" s="99"/>
      <c r="PIA36" s="99"/>
      <c r="PIB36" s="99"/>
      <c r="PIC36" s="99"/>
      <c r="PID36" s="99"/>
      <c r="PIE36" s="99"/>
      <c r="PIF36" s="99"/>
      <c r="PIG36" s="99"/>
      <c r="PIH36" s="99"/>
      <c r="PII36" s="99"/>
      <c r="PIJ36" s="99"/>
      <c r="PIK36" s="99"/>
      <c r="PIL36" s="99"/>
      <c r="PIM36" s="99"/>
      <c r="PIN36" s="99"/>
      <c r="PIO36" s="99"/>
      <c r="PIP36" s="99"/>
      <c r="PIQ36" s="99"/>
      <c r="PIR36" s="99"/>
      <c r="PIS36" s="99"/>
      <c r="PIT36" s="99"/>
      <c r="PIU36" s="99"/>
      <c r="PIV36" s="99"/>
      <c r="PIW36" s="99"/>
      <c r="PIX36" s="99"/>
      <c r="PIY36" s="99"/>
      <c r="PIZ36" s="99"/>
      <c r="PJA36" s="99"/>
      <c r="PJB36" s="99"/>
      <c r="PJC36" s="99"/>
      <c r="PJD36" s="99"/>
      <c r="PJE36" s="99"/>
      <c r="PJF36" s="99"/>
      <c r="PJG36" s="99"/>
      <c r="PJH36" s="99"/>
      <c r="PJI36" s="99"/>
      <c r="PJJ36" s="99"/>
      <c r="PJK36" s="99"/>
      <c r="PJL36" s="99"/>
      <c r="PJM36" s="99"/>
      <c r="PJN36" s="99"/>
      <c r="PJO36" s="99"/>
      <c r="PJP36" s="99"/>
      <c r="PJQ36" s="99"/>
      <c r="PJR36" s="99"/>
      <c r="PJS36" s="99"/>
      <c r="PJT36" s="99"/>
      <c r="PJU36" s="99"/>
      <c r="PJV36" s="99"/>
      <c r="PJW36" s="99"/>
      <c r="PJX36" s="99"/>
      <c r="PJY36" s="99"/>
      <c r="PJZ36" s="99"/>
      <c r="PKA36" s="99"/>
      <c r="PKB36" s="99"/>
      <c r="PKC36" s="99"/>
      <c r="PKD36" s="99"/>
      <c r="PKE36" s="99"/>
      <c r="PKF36" s="99"/>
      <c r="PKG36" s="99"/>
      <c r="PKH36" s="99"/>
      <c r="PKI36" s="99"/>
      <c r="PKJ36" s="99"/>
      <c r="PKK36" s="99"/>
      <c r="PKL36" s="99"/>
      <c r="PKM36" s="99"/>
      <c r="PKN36" s="99"/>
      <c r="PKO36" s="99"/>
      <c r="PKP36" s="99"/>
      <c r="PKQ36" s="99"/>
      <c r="PKR36" s="99"/>
      <c r="PKS36" s="99"/>
      <c r="PKT36" s="99"/>
      <c r="PKU36" s="99"/>
      <c r="PKV36" s="99"/>
      <c r="PKW36" s="99"/>
      <c r="PKX36" s="99"/>
      <c r="PKY36" s="99"/>
      <c r="PKZ36" s="99"/>
      <c r="PLA36" s="99"/>
      <c r="PLB36" s="99"/>
      <c r="PLC36" s="99"/>
      <c r="PLD36" s="99"/>
      <c r="PLE36" s="99"/>
      <c r="PLF36" s="99"/>
      <c r="PLG36" s="99"/>
      <c r="PLH36" s="99"/>
      <c r="PLI36" s="99"/>
      <c r="PLJ36" s="99"/>
      <c r="PLK36" s="99"/>
      <c r="PLL36" s="99"/>
      <c r="PLM36" s="99"/>
      <c r="PLN36" s="99"/>
      <c r="PLO36" s="99"/>
      <c r="PLP36" s="99"/>
      <c r="PLQ36" s="99"/>
      <c r="PLR36" s="99"/>
      <c r="PLS36" s="99"/>
      <c r="PLT36" s="99"/>
      <c r="PLU36" s="99"/>
      <c r="PLV36" s="99"/>
      <c r="PLW36" s="99"/>
      <c r="PLX36" s="99"/>
      <c r="PLY36" s="99"/>
      <c r="PLZ36" s="99"/>
      <c r="PMA36" s="99"/>
      <c r="PMB36" s="99"/>
      <c r="PMC36" s="99"/>
      <c r="PMD36" s="99"/>
      <c r="PME36" s="99"/>
      <c r="PMF36" s="99"/>
      <c r="PMG36" s="99"/>
      <c r="PMH36" s="99"/>
      <c r="PMI36" s="99"/>
      <c r="PMJ36" s="99"/>
      <c r="PMK36" s="99"/>
      <c r="PML36" s="99"/>
      <c r="PMM36" s="99"/>
      <c r="PMN36" s="99"/>
      <c r="PMO36" s="99"/>
      <c r="PMP36" s="99"/>
      <c r="PMQ36" s="99"/>
      <c r="PMR36" s="99"/>
      <c r="PMS36" s="99"/>
      <c r="PMT36" s="99"/>
      <c r="PMU36" s="99"/>
      <c r="PMV36" s="99"/>
      <c r="PMW36" s="99"/>
      <c r="PMX36" s="99"/>
      <c r="PMY36" s="99"/>
      <c r="PMZ36" s="99"/>
      <c r="PNA36" s="99"/>
      <c r="PNB36" s="99"/>
      <c r="PNC36" s="99"/>
      <c r="PND36" s="99"/>
      <c r="PNE36" s="99"/>
      <c r="PNF36" s="99"/>
      <c r="PNG36" s="99"/>
      <c r="PNH36" s="99"/>
      <c r="PNI36" s="99"/>
      <c r="PNJ36" s="99"/>
      <c r="PNK36" s="99"/>
      <c r="PNL36" s="99"/>
      <c r="PNM36" s="99"/>
      <c r="PNN36" s="99"/>
      <c r="PNO36" s="99"/>
      <c r="PNP36" s="99"/>
      <c r="PNQ36" s="99"/>
      <c r="PNR36" s="99"/>
      <c r="PNS36" s="99"/>
      <c r="PNT36" s="99"/>
      <c r="PNU36" s="99"/>
      <c r="PNV36" s="99"/>
      <c r="PNW36" s="99"/>
      <c r="PNX36" s="99"/>
      <c r="PNY36" s="99"/>
      <c r="PNZ36" s="99"/>
      <c r="POA36" s="99"/>
      <c r="POB36" s="99"/>
      <c r="POC36" s="99"/>
      <c r="POD36" s="99"/>
      <c r="POE36" s="99"/>
      <c r="POF36" s="99"/>
      <c r="POG36" s="99"/>
      <c r="POH36" s="99"/>
      <c r="POI36" s="99"/>
      <c r="POJ36" s="99"/>
      <c r="POK36" s="99"/>
      <c r="POL36" s="99"/>
      <c r="POM36" s="99"/>
      <c r="PON36" s="99"/>
      <c r="POO36" s="99"/>
      <c r="POP36" s="99"/>
      <c r="POQ36" s="99"/>
      <c r="POR36" s="99"/>
      <c r="POS36" s="99"/>
      <c r="POT36" s="99"/>
      <c r="POU36" s="99"/>
      <c r="POV36" s="99"/>
      <c r="POW36" s="99"/>
      <c r="POX36" s="99"/>
      <c r="POY36" s="99"/>
      <c r="POZ36" s="99"/>
      <c r="PPA36" s="99"/>
      <c r="PPB36" s="99"/>
      <c r="PPC36" s="99"/>
      <c r="PPD36" s="99"/>
      <c r="PPE36" s="99"/>
      <c r="PPF36" s="99"/>
      <c r="PPG36" s="99"/>
      <c r="PPH36" s="99"/>
      <c r="PPI36" s="99"/>
      <c r="PPJ36" s="99"/>
      <c r="PPK36" s="99"/>
      <c r="PPL36" s="99"/>
      <c r="PPM36" s="99"/>
      <c r="PPN36" s="99"/>
      <c r="PPO36" s="99"/>
      <c r="PPP36" s="99"/>
      <c r="PPQ36" s="99"/>
      <c r="PPR36" s="99"/>
      <c r="PPS36" s="99"/>
      <c r="PPT36" s="99"/>
      <c r="PPU36" s="99"/>
      <c r="PPV36" s="99"/>
      <c r="PPW36" s="99"/>
      <c r="PPX36" s="99"/>
      <c r="PPY36" s="99"/>
      <c r="PPZ36" s="99"/>
      <c r="PQA36" s="99"/>
      <c r="PQB36" s="99"/>
      <c r="PQC36" s="99"/>
      <c r="PQD36" s="99"/>
      <c r="PQE36" s="99"/>
      <c r="PQF36" s="99"/>
      <c r="PQG36" s="99"/>
      <c r="PQH36" s="99"/>
      <c r="PQI36" s="99"/>
      <c r="PQJ36" s="99"/>
      <c r="PQK36" s="99"/>
      <c r="PQL36" s="99"/>
      <c r="PQM36" s="99"/>
      <c r="PQN36" s="99"/>
      <c r="PQO36" s="99"/>
      <c r="PQP36" s="99"/>
      <c r="PQQ36" s="99"/>
      <c r="PQR36" s="99"/>
      <c r="PQS36" s="99"/>
      <c r="PQT36" s="99"/>
      <c r="PQU36" s="99"/>
      <c r="PQV36" s="99"/>
      <c r="PQW36" s="99"/>
      <c r="PQX36" s="99"/>
      <c r="PQY36" s="99"/>
      <c r="PQZ36" s="99"/>
      <c r="PRA36" s="99"/>
      <c r="PRB36" s="99"/>
      <c r="PRC36" s="99"/>
      <c r="PRD36" s="99"/>
      <c r="PRE36" s="99"/>
      <c r="PRF36" s="99"/>
      <c r="PRG36" s="99"/>
      <c r="PRH36" s="99"/>
      <c r="PRI36" s="99"/>
      <c r="PRJ36" s="99"/>
      <c r="PRK36" s="99"/>
      <c r="PRL36" s="99"/>
      <c r="PRM36" s="99"/>
      <c r="PRN36" s="99"/>
      <c r="PRO36" s="99"/>
      <c r="PRP36" s="99"/>
      <c r="PRQ36" s="99"/>
      <c r="PRR36" s="99"/>
      <c r="PRS36" s="99"/>
      <c r="PRT36" s="99"/>
      <c r="PRU36" s="99"/>
      <c r="PRV36" s="99"/>
      <c r="PRW36" s="99"/>
      <c r="PRX36" s="99"/>
      <c r="PRY36" s="99"/>
      <c r="PRZ36" s="99"/>
      <c r="PSA36" s="99"/>
      <c r="PSB36" s="99"/>
      <c r="PSC36" s="99"/>
      <c r="PSD36" s="99"/>
      <c r="PSE36" s="99"/>
      <c r="PSF36" s="99"/>
      <c r="PSG36" s="99"/>
      <c r="PSH36" s="99"/>
      <c r="PSI36" s="99"/>
      <c r="PSJ36" s="99"/>
      <c r="PSK36" s="99"/>
      <c r="PSL36" s="99"/>
      <c r="PSM36" s="99"/>
      <c r="PSN36" s="99"/>
      <c r="PSO36" s="99"/>
      <c r="PSP36" s="99"/>
      <c r="PSQ36" s="99"/>
      <c r="PSR36" s="99"/>
      <c r="PSS36" s="99"/>
      <c r="PST36" s="99"/>
      <c r="PSU36" s="99"/>
      <c r="PSV36" s="99"/>
      <c r="PSW36" s="99"/>
      <c r="PSX36" s="99"/>
      <c r="PSY36" s="99"/>
      <c r="PSZ36" s="99"/>
      <c r="PTA36" s="99"/>
      <c r="PTB36" s="99"/>
      <c r="PTC36" s="99"/>
      <c r="PTD36" s="99"/>
      <c r="PTE36" s="99"/>
      <c r="PTF36" s="99"/>
      <c r="PTG36" s="99"/>
      <c r="PTH36" s="99"/>
      <c r="PTI36" s="99"/>
      <c r="PTJ36" s="99"/>
      <c r="PTK36" s="99"/>
      <c r="PTL36" s="99"/>
      <c r="PTM36" s="99"/>
      <c r="PTN36" s="99"/>
      <c r="PTO36" s="99"/>
      <c r="PTP36" s="99"/>
      <c r="PTQ36" s="99"/>
      <c r="PTR36" s="99"/>
      <c r="PTS36" s="99"/>
      <c r="PTT36" s="99"/>
      <c r="PTU36" s="99"/>
      <c r="PTV36" s="99"/>
      <c r="PTW36" s="99"/>
      <c r="PTX36" s="99"/>
      <c r="PTY36" s="99"/>
      <c r="PTZ36" s="99"/>
      <c r="PUA36" s="99"/>
      <c r="PUB36" s="99"/>
      <c r="PUC36" s="99"/>
      <c r="PUD36" s="99"/>
      <c r="PUE36" s="99"/>
      <c r="PUF36" s="99"/>
      <c r="PUG36" s="99"/>
      <c r="PUH36" s="99"/>
      <c r="PUI36" s="99"/>
      <c r="PUJ36" s="99"/>
      <c r="PUK36" s="99"/>
      <c r="PUL36" s="99"/>
      <c r="PUM36" s="99"/>
      <c r="PUN36" s="99"/>
      <c r="PUO36" s="99"/>
      <c r="PUP36" s="99"/>
      <c r="PUQ36" s="99"/>
      <c r="PUR36" s="99"/>
      <c r="PUS36" s="99"/>
      <c r="PUT36" s="99"/>
      <c r="PUU36" s="99"/>
      <c r="PUV36" s="99"/>
      <c r="PUW36" s="99"/>
      <c r="PUX36" s="99"/>
      <c r="PUY36" s="99"/>
      <c r="PUZ36" s="99"/>
      <c r="PVA36" s="99"/>
      <c r="PVB36" s="99"/>
      <c r="PVC36" s="99"/>
      <c r="PVD36" s="99"/>
      <c r="PVE36" s="99"/>
      <c r="PVF36" s="99"/>
      <c r="PVG36" s="99"/>
      <c r="PVH36" s="99"/>
      <c r="PVI36" s="99"/>
      <c r="PVJ36" s="99"/>
      <c r="PVK36" s="99"/>
      <c r="PVL36" s="99"/>
      <c r="PVM36" s="99"/>
      <c r="PVN36" s="99"/>
      <c r="PVO36" s="99"/>
      <c r="PVP36" s="99"/>
      <c r="PVQ36" s="99"/>
      <c r="PVR36" s="99"/>
      <c r="PVS36" s="99"/>
      <c r="PVT36" s="99"/>
      <c r="PVU36" s="99"/>
      <c r="PVV36" s="99"/>
      <c r="PVW36" s="99"/>
      <c r="PVX36" s="99"/>
      <c r="PVY36" s="99"/>
      <c r="PVZ36" s="99"/>
      <c r="PWA36" s="99"/>
      <c r="PWB36" s="99"/>
      <c r="PWC36" s="99"/>
      <c r="PWD36" s="99"/>
      <c r="PWE36" s="99"/>
      <c r="PWF36" s="99"/>
      <c r="PWG36" s="99"/>
      <c r="PWH36" s="99"/>
      <c r="PWI36" s="99"/>
      <c r="PWJ36" s="99"/>
      <c r="PWK36" s="99"/>
      <c r="PWL36" s="99"/>
      <c r="PWM36" s="99"/>
      <c r="PWN36" s="99"/>
      <c r="PWO36" s="99"/>
      <c r="PWP36" s="99"/>
      <c r="PWQ36" s="99"/>
      <c r="PWR36" s="99"/>
      <c r="PWS36" s="99"/>
      <c r="PWT36" s="99"/>
      <c r="PWU36" s="99"/>
      <c r="PWV36" s="99"/>
      <c r="PWW36" s="99"/>
      <c r="PWX36" s="99"/>
      <c r="PWY36" s="99"/>
      <c r="PWZ36" s="99"/>
      <c r="PXA36" s="99"/>
      <c r="PXB36" s="99"/>
      <c r="PXC36" s="99"/>
      <c r="PXD36" s="99"/>
      <c r="PXE36" s="99"/>
      <c r="PXF36" s="99"/>
      <c r="PXG36" s="99"/>
      <c r="PXH36" s="99"/>
      <c r="PXI36" s="99"/>
      <c r="PXJ36" s="99"/>
      <c r="PXK36" s="99"/>
      <c r="PXL36" s="99"/>
      <c r="PXM36" s="99"/>
      <c r="PXN36" s="99"/>
      <c r="PXO36" s="99"/>
      <c r="PXP36" s="99"/>
      <c r="PXQ36" s="99"/>
      <c r="PXR36" s="99"/>
      <c r="PXS36" s="99"/>
      <c r="PXT36" s="99"/>
      <c r="PXU36" s="99"/>
      <c r="PXV36" s="99"/>
      <c r="PXW36" s="99"/>
      <c r="PXX36" s="99"/>
      <c r="PXY36" s="99"/>
      <c r="PXZ36" s="99"/>
      <c r="PYA36" s="99"/>
      <c r="PYB36" s="99"/>
      <c r="PYC36" s="99"/>
      <c r="PYD36" s="99"/>
      <c r="PYE36" s="99"/>
      <c r="PYF36" s="99"/>
      <c r="PYG36" s="99"/>
      <c r="PYH36" s="99"/>
      <c r="PYI36" s="99"/>
      <c r="PYJ36" s="99"/>
      <c r="PYK36" s="99"/>
      <c r="PYL36" s="99"/>
      <c r="PYM36" s="99"/>
      <c r="PYN36" s="99"/>
      <c r="PYO36" s="99"/>
      <c r="PYP36" s="99"/>
      <c r="PYQ36" s="99"/>
      <c r="PYR36" s="99"/>
      <c r="PYS36" s="99"/>
      <c r="PYT36" s="99"/>
      <c r="PYU36" s="99"/>
      <c r="PYV36" s="99"/>
      <c r="PYW36" s="99"/>
      <c r="PYX36" s="99"/>
      <c r="PYY36" s="99"/>
      <c r="PYZ36" s="99"/>
      <c r="PZA36" s="99"/>
      <c r="PZB36" s="99"/>
      <c r="PZC36" s="99"/>
      <c r="PZD36" s="99"/>
      <c r="PZE36" s="99"/>
      <c r="PZF36" s="99"/>
      <c r="PZG36" s="99"/>
      <c r="PZH36" s="99"/>
      <c r="PZI36" s="99"/>
      <c r="PZJ36" s="99"/>
      <c r="PZK36" s="99"/>
      <c r="PZL36" s="99"/>
      <c r="PZM36" s="99"/>
      <c r="PZN36" s="99"/>
      <c r="PZO36" s="99"/>
      <c r="PZP36" s="99"/>
      <c r="PZQ36" s="99"/>
      <c r="PZR36" s="99"/>
      <c r="PZS36" s="99"/>
      <c r="PZT36" s="99"/>
      <c r="PZU36" s="99"/>
      <c r="PZV36" s="99"/>
      <c r="PZW36" s="99"/>
      <c r="PZX36" s="99"/>
      <c r="PZY36" s="99"/>
      <c r="PZZ36" s="99"/>
      <c r="QAA36" s="99"/>
      <c r="QAB36" s="99"/>
      <c r="QAC36" s="99"/>
      <c r="QAD36" s="99"/>
      <c r="QAE36" s="99"/>
      <c r="QAF36" s="99"/>
      <c r="QAG36" s="99"/>
      <c r="QAH36" s="99"/>
      <c r="QAI36" s="99"/>
      <c r="QAJ36" s="99"/>
      <c r="QAK36" s="99"/>
      <c r="QAL36" s="99"/>
      <c r="QAM36" s="99"/>
      <c r="QAN36" s="99"/>
      <c r="QAO36" s="99"/>
      <c r="QAP36" s="99"/>
      <c r="QAQ36" s="99"/>
      <c r="QAR36" s="99"/>
      <c r="QAS36" s="99"/>
      <c r="QAT36" s="99"/>
      <c r="QAU36" s="99"/>
      <c r="QAV36" s="99"/>
      <c r="QAW36" s="99"/>
      <c r="QAX36" s="99"/>
      <c r="QAY36" s="99"/>
      <c r="QAZ36" s="99"/>
    </row>
    <row r="37" spans="1:11544" ht="31.5" x14ac:dyDescent="0.25">
      <c r="A37" s="153" t="s">
        <v>522</v>
      </c>
      <c r="B37" s="172" t="s">
        <v>1263</v>
      </c>
      <c r="C37" s="160" t="s">
        <v>545</v>
      </c>
      <c r="D37" s="189">
        <v>2018</v>
      </c>
      <c r="E37" s="189">
        <v>2019</v>
      </c>
      <c r="F37" s="95">
        <f t="shared" si="3"/>
        <v>7.5</v>
      </c>
      <c r="G37" s="95">
        <v>1.5</v>
      </c>
      <c r="H37" s="95">
        <f t="shared" si="9"/>
        <v>3</v>
      </c>
      <c r="I37" s="95">
        <f t="shared" si="10"/>
        <v>3</v>
      </c>
      <c r="J37" s="95"/>
      <c r="K37" s="95">
        <f t="shared" si="4"/>
        <v>1.8072289156626504</v>
      </c>
      <c r="L37" s="95">
        <f t="shared" si="5"/>
        <v>7.5</v>
      </c>
      <c r="M37" s="95"/>
      <c r="N37" s="218">
        <v>1.5</v>
      </c>
      <c r="O37" s="95">
        <v>6</v>
      </c>
      <c r="P37" s="95"/>
      <c r="Q37" s="95"/>
      <c r="R37" s="95">
        <f t="shared" si="8"/>
        <v>7.5</v>
      </c>
      <c r="U37" s="125"/>
    </row>
    <row r="38" spans="1:11544" x14ac:dyDescent="0.25">
      <c r="A38" s="153" t="s">
        <v>525</v>
      </c>
      <c r="B38" s="172" t="s">
        <v>547</v>
      </c>
      <c r="C38" s="160" t="s">
        <v>548</v>
      </c>
      <c r="D38" s="189">
        <v>2018</v>
      </c>
      <c r="E38" s="189">
        <v>2019</v>
      </c>
      <c r="F38" s="95">
        <f t="shared" si="3"/>
        <v>6</v>
      </c>
      <c r="G38" s="95">
        <v>1</v>
      </c>
      <c r="H38" s="95">
        <f t="shared" si="9"/>
        <v>2.4000000000000004</v>
      </c>
      <c r="I38" s="95">
        <f t="shared" si="10"/>
        <v>2.5999999999999996</v>
      </c>
      <c r="J38" s="95"/>
      <c r="K38" s="95">
        <f t="shared" si="4"/>
        <v>1.4457831325301203</v>
      </c>
      <c r="L38" s="95">
        <f t="shared" si="5"/>
        <v>6</v>
      </c>
      <c r="M38" s="95"/>
      <c r="N38" s="218">
        <v>1</v>
      </c>
      <c r="O38" s="95">
        <v>5</v>
      </c>
      <c r="P38" s="95"/>
      <c r="Q38" s="95"/>
      <c r="R38" s="95">
        <f t="shared" si="8"/>
        <v>6</v>
      </c>
      <c r="U38" s="125"/>
    </row>
    <row r="39" spans="1:11544" x14ac:dyDescent="0.25">
      <c r="A39" s="153" t="s">
        <v>528</v>
      </c>
      <c r="B39" s="175" t="s">
        <v>1079</v>
      </c>
      <c r="C39" s="160" t="s">
        <v>1080</v>
      </c>
      <c r="D39" s="190">
        <v>2021</v>
      </c>
      <c r="E39" s="190">
        <v>2021</v>
      </c>
      <c r="F39" s="95">
        <f t="shared" si="3"/>
        <v>0.2</v>
      </c>
      <c r="G39" s="95">
        <v>0.2</v>
      </c>
      <c r="H39" s="95"/>
      <c r="I39" s="95"/>
      <c r="J39" s="95"/>
      <c r="K39" s="95">
        <f t="shared" si="4"/>
        <v>4.8192771084337345E-2</v>
      </c>
      <c r="L39" s="95">
        <f t="shared" si="5"/>
        <v>0.2</v>
      </c>
      <c r="M39" s="95"/>
      <c r="N39" s="218"/>
      <c r="O39" s="95"/>
      <c r="P39" s="95"/>
      <c r="Q39" s="95">
        <v>0.2</v>
      </c>
      <c r="R39" s="95">
        <f t="shared" si="8"/>
        <v>0.2</v>
      </c>
      <c r="U39" s="125"/>
    </row>
    <row r="40" spans="1:11544" s="120" customFormat="1" x14ac:dyDescent="0.25">
      <c r="A40" s="153" t="s">
        <v>531</v>
      </c>
      <c r="B40" s="175" t="s">
        <v>1082</v>
      </c>
      <c r="C40" s="160" t="s">
        <v>1083</v>
      </c>
      <c r="D40" s="189">
        <v>2021</v>
      </c>
      <c r="E40" s="189">
        <v>2021</v>
      </c>
      <c r="F40" s="95">
        <f t="shared" si="3"/>
        <v>1.5</v>
      </c>
      <c r="G40" s="95"/>
      <c r="H40" s="95">
        <f t="shared" si="9"/>
        <v>0.60000000000000009</v>
      </c>
      <c r="I40" s="95">
        <f t="shared" si="10"/>
        <v>0.89999999999999991</v>
      </c>
      <c r="J40" s="95"/>
      <c r="K40" s="95">
        <f t="shared" si="4"/>
        <v>0.36144578313253006</v>
      </c>
      <c r="L40" s="95">
        <f t="shared" si="5"/>
        <v>1.5</v>
      </c>
      <c r="M40" s="95"/>
      <c r="N40" s="218"/>
      <c r="O40" s="95"/>
      <c r="P40" s="95"/>
      <c r="Q40" s="95">
        <v>1.5</v>
      </c>
      <c r="R40" s="95">
        <f t="shared" si="8"/>
        <v>1.5</v>
      </c>
      <c r="S40" s="124"/>
      <c r="T40" s="99"/>
      <c r="U40" s="125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  <c r="IZ40" s="99"/>
      <c r="JA40" s="99"/>
      <c r="JB40" s="99"/>
      <c r="JC40" s="99"/>
      <c r="JD40" s="99"/>
      <c r="JE40" s="99"/>
      <c r="JF40" s="99"/>
      <c r="JG40" s="99"/>
      <c r="JH40" s="99"/>
      <c r="JI40" s="99"/>
      <c r="JJ40" s="99"/>
      <c r="JK40" s="99"/>
      <c r="JL40" s="99"/>
      <c r="JM40" s="99"/>
      <c r="JN40" s="99"/>
      <c r="JO40" s="99"/>
      <c r="JP40" s="99"/>
      <c r="JQ40" s="99"/>
      <c r="JR40" s="99"/>
      <c r="JS40" s="99"/>
      <c r="JT40" s="99"/>
      <c r="JU40" s="99"/>
      <c r="JV40" s="99"/>
      <c r="JW40" s="99"/>
      <c r="JX40" s="99"/>
      <c r="JY40" s="99"/>
      <c r="JZ40" s="99"/>
      <c r="KA40" s="99"/>
      <c r="KB40" s="99"/>
      <c r="KC40" s="99"/>
      <c r="KD40" s="99"/>
      <c r="KE40" s="99"/>
      <c r="KF40" s="99"/>
      <c r="KG40" s="99"/>
      <c r="KH40" s="99"/>
      <c r="KI40" s="99"/>
      <c r="KJ40" s="99"/>
      <c r="KK40" s="99"/>
      <c r="KL40" s="99"/>
      <c r="KM40" s="99"/>
      <c r="KN40" s="99"/>
      <c r="KO40" s="99"/>
      <c r="KP40" s="99"/>
      <c r="KQ40" s="99"/>
      <c r="KR40" s="99"/>
      <c r="KS40" s="99"/>
      <c r="KT40" s="99"/>
      <c r="KU40" s="99"/>
      <c r="KV40" s="99"/>
      <c r="KW40" s="99"/>
      <c r="KX40" s="99"/>
      <c r="KY40" s="99"/>
      <c r="KZ40" s="99"/>
      <c r="LA40" s="99"/>
      <c r="LB40" s="99"/>
      <c r="LC40" s="99"/>
      <c r="LD40" s="99"/>
      <c r="LE40" s="99"/>
      <c r="LF40" s="99"/>
      <c r="LG40" s="99"/>
      <c r="LH40" s="99"/>
      <c r="LI40" s="99"/>
      <c r="LJ40" s="99"/>
      <c r="LK40" s="99"/>
      <c r="LL40" s="99"/>
      <c r="LM40" s="99"/>
      <c r="LN40" s="99"/>
      <c r="LO40" s="99"/>
      <c r="LP40" s="99"/>
      <c r="LQ40" s="99"/>
      <c r="LR40" s="99"/>
      <c r="LS40" s="99"/>
      <c r="LT40" s="99"/>
      <c r="LU40" s="99"/>
      <c r="LV40" s="99"/>
      <c r="LW40" s="99"/>
      <c r="LX40" s="99"/>
      <c r="LY40" s="99"/>
      <c r="LZ40" s="99"/>
      <c r="MA40" s="99"/>
      <c r="MB40" s="99"/>
      <c r="MC40" s="99"/>
      <c r="MD40" s="99"/>
      <c r="ME40" s="99"/>
      <c r="MF40" s="99"/>
      <c r="MG40" s="99"/>
      <c r="MH40" s="99"/>
      <c r="MI40" s="99"/>
      <c r="MJ40" s="99"/>
      <c r="MK40" s="99"/>
      <c r="ML40" s="99"/>
      <c r="MM40" s="99"/>
      <c r="MN40" s="99"/>
      <c r="MO40" s="99"/>
      <c r="MP40" s="99"/>
      <c r="MQ40" s="99"/>
      <c r="MR40" s="99"/>
      <c r="MS40" s="99"/>
      <c r="MT40" s="99"/>
      <c r="MU40" s="99"/>
      <c r="MV40" s="99"/>
      <c r="MW40" s="99"/>
      <c r="MX40" s="99"/>
      <c r="MY40" s="99"/>
      <c r="MZ40" s="99"/>
      <c r="NA40" s="99"/>
      <c r="NB40" s="99"/>
      <c r="NC40" s="99"/>
      <c r="ND40" s="99"/>
      <c r="NE40" s="99"/>
      <c r="NF40" s="99"/>
      <c r="NG40" s="99"/>
      <c r="NH40" s="99"/>
      <c r="NI40" s="99"/>
      <c r="NJ40" s="99"/>
      <c r="NK40" s="99"/>
      <c r="NL40" s="99"/>
      <c r="NM40" s="99"/>
      <c r="NN40" s="99"/>
      <c r="NO40" s="99"/>
      <c r="NP40" s="99"/>
      <c r="NQ40" s="99"/>
      <c r="NR40" s="99"/>
      <c r="NS40" s="99"/>
      <c r="NT40" s="99"/>
      <c r="NU40" s="99"/>
      <c r="NV40" s="99"/>
      <c r="NW40" s="99"/>
      <c r="NX40" s="99"/>
      <c r="NY40" s="99"/>
      <c r="NZ40" s="99"/>
      <c r="OA40" s="99"/>
      <c r="OB40" s="99"/>
      <c r="OC40" s="99"/>
      <c r="OD40" s="99"/>
      <c r="OE40" s="99"/>
      <c r="OF40" s="99"/>
      <c r="OG40" s="99"/>
      <c r="OH40" s="99"/>
      <c r="OI40" s="99"/>
      <c r="OJ40" s="99"/>
      <c r="OK40" s="99"/>
      <c r="OL40" s="99"/>
      <c r="OM40" s="99"/>
      <c r="ON40" s="99"/>
      <c r="OO40" s="99"/>
      <c r="OP40" s="99"/>
      <c r="OQ40" s="99"/>
      <c r="OR40" s="99"/>
      <c r="OS40" s="99"/>
      <c r="OT40" s="99"/>
      <c r="OU40" s="99"/>
      <c r="OV40" s="99"/>
      <c r="OW40" s="99"/>
      <c r="OX40" s="99"/>
      <c r="OY40" s="99"/>
      <c r="OZ40" s="99"/>
      <c r="PA40" s="99"/>
      <c r="PB40" s="99"/>
      <c r="PC40" s="99"/>
      <c r="PD40" s="99"/>
      <c r="PE40" s="99"/>
      <c r="PF40" s="99"/>
      <c r="PG40" s="99"/>
      <c r="PH40" s="99"/>
      <c r="PI40" s="99"/>
      <c r="PJ40" s="99"/>
      <c r="PK40" s="99"/>
      <c r="PL40" s="99"/>
      <c r="PM40" s="99"/>
      <c r="PN40" s="99"/>
      <c r="PO40" s="99"/>
      <c r="PP40" s="99"/>
      <c r="PQ40" s="99"/>
      <c r="PR40" s="99"/>
      <c r="PS40" s="99"/>
      <c r="PT40" s="99"/>
      <c r="PU40" s="99"/>
      <c r="PV40" s="99"/>
      <c r="PW40" s="99"/>
      <c r="PX40" s="99"/>
      <c r="PY40" s="99"/>
      <c r="PZ40" s="99"/>
      <c r="QA40" s="99"/>
      <c r="QB40" s="99"/>
      <c r="QC40" s="99"/>
      <c r="QD40" s="99"/>
      <c r="QE40" s="99"/>
      <c r="QF40" s="99"/>
      <c r="QG40" s="99"/>
      <c r="QH40" s="99"/>
      <c r="QI40" s="99"/>
      <c r="QJ40" s="99"/>
      <c r="QK40" s="99"/>
      <c r="QL40" s="99"/>
      <c r="QM40" s="99"/>
      <c r="QN40" s="99"/>
      <c r="QO40" s="99"/>
      <c r="QP40" s="99"/>
      <c r="QQ40" s="99"/>
      <c r="QR40" s="99"/>
      <c r="QS40" s="99"/>
      <c r="QT40" s="99"/>
      <c r="QU40" s="99"/>
      <c r="QV40" s="99"/>
      <c r="QW40" s="99"/>
      <c r="QX40" s="99"/>
      <c r="QY40" s="99"/>
      <c r="QZ40" s="99"/>
      <c r="RA40" s="99"/>
      <c r="RB40" s="99"/>
      <c r="RC40" s="99"/>
      <c r="RD40" s="99"/>
      <c r="RE40" s="99"/>
      <c r="RF40" s="99"/>
      <c r="RG40" s="99"/>
      <c r="RH40" s="99"/>
      <c r="RI40" s="99"/>
      <c r="RJ40" s="99"/>
      <c r="RK40" s="99"/>
      <c r="RL40" s="99"/>
      <c r="RM40" s="99"/>
      <c r="RN40" s="99"/>
      <c r="RO40" s="99"/>
      <c r="RP40" s="99"/>
      <c r="RQ40" s="99"/>
      <c r="RR40" s="99"/>
      <c r="RS40" s="99"/>
      <c r="RT40" s="99"/>
      <c r="RU40" s="99"/>
      <c r="RV40" s="99"/>
      <c r="RW40" s="99"/>
      <c r="RX40" s="99"/>
      <c r="RY40" s="99"/>
      <c r="RZ40" s="99"/>
      <c r="SA40" s="99"/>
      <c r="SB40" s="99"/>
      <c r="SC40" s="99"/>
      <c r="SD40" s="99"/>
      <c r="SE40" s="99"/>
      <c r="SF40" s="99"/>
      <c r="SG40" s="99"/>
      <c r="SH40" s="99"/>
      <c r="SI40" s="99"/>
      <c r="SJ40" s="99"/>
      <c r="SK40" s="99"/>
      <c r="SL40" s="99"/>
      <c r="SM40" s="99"/>
      <c r="SN40" s="99"/>
      <c r="SO40" s="99"/>
      <c r="SP40" s="99"/>
      <c r="SQ40" s="99"/>
      <c r="SR40" s="99"/>
      <c r="SS40" s="99"/>
      <c r="ST40" s="99"/>
      <c r="SU40" s="99"/>
      <c r="SV40" s="99"/>
      <c r="SW40" s="99"/>
      <c r="SX40" s="99"/>
      <c r="SY40" s="99"/>
      <c r="SZ40" s="99"/>
      <c r="TA40" s="99"/>
      <c r="TB40" s="99"/>
      <c r="TC40" s="99"/>
      <c r="TD40" s="99"/>
      <c r="TE40" s="99"/>
      <c r="TF40" s="99"/>
      <c r="TG40" s="99"/>
      <c r="TH40" s="99"/>
      <c r="TI40" s="99"/>
      <c r="TJ40" s="99"/>
      <c r="TK40" s="99"/>
      <c r="TL40" s="99"/>
      <c r="TM40" s="99"/>
      <c r="TN40" s="99"/>
      <c r="TO40" s="99"/>
      <c r="TP40" s="99"/>
      <c r="TQ40" s="99"/>
      <c r="TR40" s="99"/>
      <c r="TS40" s="99"/>
      <c r="TT40" s="99"/>
      <c r="TU40" s="99"/>
      <c r="TV40" s="99"/>
      <c r="TW40" s="99"/>
      <c r="TX40" s="99"/>
      <c r="TY40" s="99"/>
      <c r="TZ40" s="99"/>
      <c r="UA40" s="99"/>
      <c r="UB40" s="99"/>
      <c r="UC40" s="99"/>
      <c r="UD40" s="99"/>
      <c r="UE40" s="99"/>
      <c r="UF40" s="99"/>
      <c r="UG40" s="99"/>
      <c r="UH40" s="99"/>
      <c r="UI40" s="99"/>
      <c r="UJ40" s="99"/>
      <c r="UK40" s="99"/>
      <c r="UL40" s="99"/>
      <c r="UM40" s="99"/>
      <c r="UN40" s="99"/>
      <c r="UO40" s="99"/>
      <c r="UP40" s="99"/>
      <c r="UQ40" s="99"/>
      <c r="UR40" s="99"/>
      <c r="US40" s="99"/>
      <c r="UT40" s="99"/>
      <c r="UU40" s="99"/>
      <c r="UV40" s="99"/>
      <c r="UW40" s="99"/>
      <c r="UX40" s="99"/>
      <c r="UY40" s="99"/>
      <c r="UZ40" s="99"/>
      <c r="VA40" s="99"/>
      <c r="VB40" s="99"/>
      <c r="VC40" s="99"/>
      <c r="VD40" s="99"/>
      <c r="VE40" s="99"/>
      <c r="VF40" s="99"/>
      <c r="VG40" s="99"/>
      <c r="VH40" s="99"/>
      <c r="VI40" s="99"/>
      <c r="VJ40" s="99"/>
      <c r="VK40" s="99"/>
      <c r="VL40" s="99"/>
      <c r="VM40" s="99"/>
      <c r="VN40" s="99"/>
      <c r="VO40" s="99"/>
      <c r="VP40" s="99"/>
      <c r="VQ40" s="99"/>
      <c r="VR40" s="99"/>
      <c r="VS40" s="99"/>
      <c r="VT40" s="99"/>
      <c r="VU40" s="99"/>
      <c r="VV40" s="99"/>
      <c r="VW40" s="99"/>
      <c r="VX40" s="99"/>
      <c r="VY40" s="99"/>
      <c r="VZ40" s="99"/>
      <c r="WA40" s="99"/>
      <c r="WB40" s="99"/>
      <c r="WC40" s="99"/>
      <c r="WD40" s="99"/>
      <c r="WE40" s="99"/>
      <c r="WF40" s="99"/>
      <c r="WG40" s="99"/>
      <c r="WH40" s="99"/>
      <c r="WI40" s="99"/>
      <c r="WJ40" s="99"/>
      <c r="WK40" s="99"/>
      <c r="WL40" s="99"/>
      <c r="WM40" s="99"/>
      <c r="WN40" s="99"/>
      <c r="WO40" s="99"/>
      <c r="WP40" s="99"/>
      <c r="WQ40" s="99"/>
      <c r="WR40" s="99"/>
      <c r="WS40" s="99"/>
      <c r="WT40" s="99"/>
      <c r="WU40" s="99"/>
      <c r="WV40" s="99"/>
      <c r="WW40" s="99"/>
      <c r="WX40" s="99"/>
      <c r="WY40" s="99"/>
      <c r="WZ40" s="99"/>
      <c r="XA40" s="99"/>
      <c r="XB40" s="99"/>
      <c r="XC40" s="99"/>
      <c r="XD40" s="99"/>
      <c r="XE40" s="99"/>
      <c r="XF40" s="99"/>
      <c r="XG40" s="99"/>
      <c r="XH40" s="99"/>
      <c r="XI40" s="99"/>
      <c r="XJ40" s="99"/>
      <c r="XK40" s="99"/>
      <c r="XL40" s="99"/>
      <c r="XM40" s="99"/>
      <c r="XN40" s="99"/>
      <c r="XO40" s="99"/>
      <c r="XP40" s="99"/>
      <c r="XQ40" s="99"/>
      <c r="XR40" s="99"/>
      <c r="XS40" s="99"/>
      <c r="XT40" s="99"/>
      <c r="XU40" s="99"/>
      <c r="XV40" s="99"/>
      <c r="XW40" s="99"/>
      <c r="XX40" s="99"/>
      <c r="XY40" s="99"/>
      <c r="XZ40" s="99"/>
      <c r="YA40" s="99"/>
      <c r="YB40" s="99"/>
      <c r="YC40" s="99"/>
      <c r="YD40" s="99"/>
      <c r="YE40" s="99"/>
      <c r="YF40" s="99"/>
      <c r="YG40" s="99"/>
      <c r="YH40" s="99"/>
      <c r="YI40" s="99"/>
      <c r="YJ40" s="99"/>
      <c r="YK40" s="99"/>
      <c r="YL40" s="99"/>
      <c r="YM40" s="99"/>
      <c r="YN40" s="99"/>
      <c r="YO40" s="99"/>
      <c r="YP40" s="99"/>
      <c r="YQ40" s="99"/>
      <c r="YR40" s="99"/>
      <c r="YS40" s="99"/>
      <c r="YT40" s="99"/>
      <c r="YU40" s="99"/>
      <c r="YV40" s="99"/>
      <c r="YW40" s="99"/>
      <c r="YX40" s="99"/>
      <c r="YY40" s="99"/>
      <c r="YZ40" s="99"/>
      <c r="ZA40" s="99"/>
      <c r="ZB40" s="99"/>
      <c r="ZC40" s="99"/>
      <c r="ZD40" s="99"/>
      <c r="ZE40" s="99"/>
      <c r="ZF40" s="99"/>
      <c r="ZG40" s="99"/>
      <c r="ZH40" s="99"/>
      <c r="ZI40" s="99"/>
      <c r="ZJ40" s="99"/>
      <c r="ZK40" s="99"/>
      <c r="ZL40" s="99"/>
      <c r="ZM40" s="99"/>
      <c r="ZN40" s="99"/>
      <c r="ZO40" s="99"/>
      <c r="ZP40" s="99"/>
      <c r="ZQ40" s="99"/>
      <c r="ZR40" s="99"/>
      <c r="ZS40" s="99"/>
      <c r="ZT40" s="99"/>
      <c r="ZU40" s="99"/>
      <c r="ZV40" s="99"/>
      <c r="ZW40" s="99"/>
      <c r="ZX40" s="99"/>
      <c r="ZY40" s="99"/>
      <c r="ZZ40" s="99"/>
      <c r="AAA40" s="99"/>
      <c r="AAB40" s="99"/>
      <c r="AAC40" s="99"/>
      <c r="AAD40" s="99"/>
      <c r="AAE40" s="99"/>
      <c r="AAF40" s="99"/>
      <c r="AAG40" s="99"/>
      <c r="AAH40" s="99"/>
      <c r="AAI40" s="99"/>
      <c r="AAJ40" s="99"/>
      <c r="AAK40" s="99"/>
      <c r="AAL40" s="99"/>
      <c r="AAM40" s="99"/>
      <c r="AAN40" s="99"/>
      <c r="AAO40" s="99"/>
      <c r="AAP40" s="99"/>
      <c r="AAQ40" s="99"/>
      <c r="AAR40" s="99"/>
      <c r="AAS40" s="99"/>
      <c r="AAT40" s="99"/>
      <c r="AAU40" s="99"/>
      <c r="AAV40" s="99"/>
      <c r="AAW40" s="99"/>
      <c r="AAX40" s="99"/>
      <c r="AAY40" s="99"/>
      <c r="AAZ40" s="99"/>
      <c r="ABA40" s="99"/>
      <c r="ABB40" s="99"/>
      <c r="ABC40" s="99"/>
      <c r="ABD40" s="99"/>
      <c r="ABE40" s="99"/>
      <c r="ABF40" s="99"/>
      <c r="ABG40" s="99"/>
      <c r="ABH40" s="99"/>
      <c r="ABI40" s="99"/>
      <c r="ABJ40" s="99"/>
      <c r="ABK40" s="99"/>
      <c r="ABL40" s="99"/>
      <c r="ABM40" s="99"/>
      <c r="ABN40" s="99"/>
      <c r="ABO40" s="99"/>
      <c r="ABP40" s="99"/>
      <c r="ABQ40" s="99"/>
      <c r="ABR40" s="99"/>
      <c r="ABS40" s="99"/>
      <c r="ABT40" s="99"/>
      <c r="ABU40" s="99"/>
      <c r="ABV40" s="99"/>
      <c r="ABW40" s="99"/>
      <c r="ABX40" s="99"/>
      <c r="ABY40" s="99"/>
      <c r="ABZ40" s="99"/>
      <c r="ACA40" s="99"/>
      <c r="ACB40" s="99"/>
      <c r="ACC40" s="99"/>
      <c r="ACD40" s="99"/>
      <c r="ACE40" s="99"/>
      <c r="ACF40" s="99"/>
      <c r="ACG40" s="99"/>
      <c r="ACH40" s="99"/>
      <c r="ACI40" s="99"/>
      <c r="ACJ40" s="99"/>
      <c r="ACK40" s="99"/>
      <c r="ACL40" s="99"/>
      <c r="ACM40" s="99"/>
      <c r="ACN40" s="99"/>
      <c r="ACO40" s="99"/>
      <c r="ACP40" s="99"/>
      <c r="ACQ40" s="99"/>
      <c r="ACR40" s="99"/>
      <c r="ACS40" s="99"/>
      <c r="ACT40" s="99"/>
      <c r="ACU40" s="99"/>
      <c r="ACV40" s="99"/>
      <c r="ACW40" s="99"/>
      <c r="ACX40" s="99"/>
      <c r="ACY40" s="99"/>
      <c r="ACZ40" s="99"/>
      <c r="ADA40" s="99"/>
      <c r="ADB40" s="99"/>
      <c r="ADC40" s="99"/>
      <c r="ADD40" s="99"/>
      <c r="ADE40" s="99"/>
      <c r="ADF40" s="99"/>
      <c r="ADG40" s="99"/>
      <c r="ADH40" s="99"/>
      <c r="ADI40" s="99"/>
      <c r="ADJ40" s="99"/>
      <c r="ADK40" s="99"/>
      <c r="ADL40" s="99"/>
      <c r="ADM40" s="99"/>
      <c r="ADN40" s="99"/>
      <c r="ADO40" s="99"/>
      <c r="ADP40" s="99"/>
      <c r="ADQ40" s="99"/>
      <c r="ADR40" s="99"/>
      <c r="ADS40" s="99"/>
      <c r="ADT40" s="99"/>
      <c r="ADU40" s="99"/>
      <c r="ADV40" s="99"/>
      <c r="ADW40" s="99"/>
      <c r="ADX40" s="99"/>
      <c r="ADY40" s="99"/>
      <c r="ADZ40" s="99"/>
      <c r="AEA40" s="99"/>
      <c r="AEB40" s="99"/>
      <c r="AEC40" s="99"/>
      <c r="AED40" s="99"/>
      <c r="AEE40" s="99"/>
      <c r="AEF40" s="99"/>
      <c r="AEG40" s="99"/>
      <c r="AEH40" s="99"/>
      <c r="AEI40" s="99"/>
      <c r="AEJ40" s="99"/>
      <c r="AEK40" s="99"/>
      <c r="AEL40" s="99"/>
      <c r="AEM40" s="99"/>
      <c r="AEN40" s="99"/>
      <c r="AEO40" s="99"/>
      <c r="AEP40" s="99"/>
      <c r="AEQ40" s="99"/>
      <c r="AER40" s="99"/>
      <c r="AES40" s="99"/>
      <c r="AET40" s="99"/>
      <c r="AEU40" s="99"/>
      <c r="AEV40" s="99"/>
      <c r="AEW40" s="99"/>
      <c r="AEX40" s="99"/>
      <c r="AEY40" s="99"/>
      <c r="AEZ40" s="99"/>
      <c r="AFA40" s="99"/>
      <c r="AFB40" s="99"/>
      <c r="AFC40" s="99"/>
      <c r="AFD40" s="99"/>
      <c r="AFE40" s="99"/>
      <c r="AFF40" s="99"/>
      <c r="AFG40" s="99"/>
      <c r="AFH40" s="99"/>
      <c r="AFI40" s="99"/>
      <c r="AFJ40" s="99"/>
      <c r="AFK40" s="99"/>
      <c r="AFL40" s="99"/>
      <c r="AFM40" s="99"/>
      <c r="AFN40" s="99"/>
      <c r="AFO40" s="99"/>
      <c r="AFP40" s="99"/>
      <c r="AFQ40" s="99"/>
      <c r="AFR40" s="99"/>
      <c r="AFS40" s="99"/>
      <c r="AFT40" s="99"/>
      <c r="AFU40" s="99"/>
      <c r="AFV40" s="99"/>
      <c r="AFW40" s="99"/>
      <c r="AFX40" s="99"/>
      <c r="AFY40" s="99"/>
      <c r="AFZ40" s="99"/>
      <c r="AGA40" s="99"/>
      <c r="AGB40" s="99"/>
      <c r="AGC40" s="99"/>
      <c r="AGD40" s="99"/>
      <c r="AGE40" s="99"/>
      <c r="AGF40" s="99"/>
      <c r="AGG40" s="99"/>
      <c r="AGH40" s="99"/>
      <c r="AGI40" s="99"/>
      <c r="AGJ40" s="99"/>
      <c r="AGK40" s="99"/>
      <c r="AGL40" s="99"/>
      <c r="AGM40" s="99"/>
      <c r="AGN40" s="99"/>
      <c r="AGO40" s="99"/>
      <c r="AGP40" s="99"/>
      <c r="AGQ40" s="99"/>
      <c r="AGR40" s="99"/>
      <c r="AGS40" s="99"/>
      <c r="AGT40" s="99"/>
      <c r="AGU40" s="99"/>
      <c r="AGV40" s="99"/>
      <c r="AGW40" s="99"/>
      <c r="AGX40" s="99"/>
      <c r="AGY40" s="99"/>
      <c r="AGZ40" s="99"/>
      <c r="AHA40" s="99"/>
      <c r="AHB40" s="99"/>
      <c r="AHC40" s="99"/>
      <c r="AHD40" s="99"/>
      <c r="AHE40" s="99"/>
      <c r="AHF40" s="99"/>
      <c r="AHG40" s="99"/>
      <c r="AHH40" s="99"/>
      <c r="AHI40" s="99"/>
      <c r="AHJ40" s="99"/>
      <c r="AHK40" s="99"/>
      <c r="AHL40" s="99"/>
      <c r="AHM40" s="99"/>
      <c r="AHN40" s="99"/>
      <c r="AHO40" s="99"/>
      <c r="AHP40" s="99"/>
      <c r="AHQ40" s="99"/>
      <c r="AHR40" s="99"/>
      <c r="AHS40" s="99"/>
      <c r="AHT40" s="99"/>
      <c r="AHU40" s="99"/>
      <c r="AHV40" s="99"/>
      <c r="AHW40" s="99"/>
      <c r="AHX40" s="99"/>
      <c r="AHY40" s="99"/>
      <c r="AHZ40" s="99"/>
      <c r="AIA40" s="99"/>
      <c r="AIB40" s="99"/>
      <c r="AIC40" s="99"/>
      <c r="AID40" s="99"/>
      <c r="AIE40" s="99"/>
      <c r="AIF40" s="99"/>
      <c r="AIG40" s="99"/>
      <c r="AIH40" s="99"/>
      <c r="AII40" s="99"/>
      <c r="AIJ40" s="99"/>
      <c r="AIK40" s="99"/>
      <c r="AIL40" s="99"/>
      <c r="AIM40" s="99"/>
      <c r="AIN40" s="99"/>
      <c r="AIO40" s="99"/>
      <c r="AIP40" s="99"/>
      <c r="AIQ40" s="99"/>
      <c r="AIR40" s="99"/>
      <c r="AIS40" s="99"/>
      <c r="AIT40" s="99"/>
      <c r="AIU40" s="99"/>
      <c r="AIV40" s="99"/>
      <c r="AIW40" s="99"/>
      <c r="AIX40" s="99"/>
      <c r="AIY40" s="99"/>
      <c r="AIZ40" s="99"/>
      <c r="AJA40" s="99"/>
      <c r="AJB40" s="99"/>
      <c r="AJC40" s="99"/>
      <c r="AJD40" s="99"/>
      <c r="AJE40" s="99"/>
      <c r="AJF40" s="99"/>
      <c r="AJG40" s="99"/>
      <c r="AJH40" s="99"/>
      <c r="AJI40" s="99"/>
      <c r="AJJ40" s="99"/>
      <c r="AJK40" s="99"/>
      <c r="AJL40" s="99"/>
      <c r="AJM40" s="99"/>
      <c r="AJN40" s="99"/>
      <c r="AJO40" s="99"/>
      <c r="AJP40" s="99"/>
      <c r="AJQ40" s="99"/>
      <c r="AJR40" s="99"/>
      <c r="AJS40" s="99"/>
      <c r="AJT40" s="99"/>
      <c r="AJU40" s="99"/>
      <c r="AJV40" s="99"/>
      <c r="AJW40" s="99"/>
      <c r="AJX40" s="99"/>
      <c r="AJY40" s="99"/>
      <c r="AJZ40" s="99"/>
      <c r="AKA40" s="99"/>
      <c r="AKB40" s="99"/>
      <c r="AKC40" s="99"/>
      <c r="AKD40" s="99"/>
      <c r="AKE40" s="99"/>
      <c r="AKF40" s="99"/>
      <c r="AKG40" s="99"/>
      <c r="AKH40" s="99"/>
      <c r="AKI40" s="99"/>
      <c r="AKJ40" s="99"/>
      <c r="AKK40" s="99"/>
      <c r="AKL40" s="99"/>
      <c r="AKM40" s="99"/>
      <c r="AKN40" s="99"/>
      <c r="AKO40" s="99"/>
      <c r="AKP40" s="99"/>
      <c r="AKQ40" s="99"/>
      <c r="AKR40" s="99"/>
      <c r="AKS40" s="99"/>
      <c r="AKT40" s="99"/>
      <c r="AKU40" s="99"/>
      <c r="AKV40" s="99"/>
      <c r="AKW40" s="99"/>
      <c r="AKX40" s="99"/>
      <c r="AKY40" s="99"/>
      <c r="AKZ40" s="99"/>
      <c r="ALA40" s="99"/>
      <c r="ALB40" s="99"/>
      <c r="ALC40" s="99"/>
      <c r="ALD40" s="99"/>
      <c r="ALE40" s="99"/>
      <c r="ALF40" s="99"/>
      <c r="ALG40" s="99"/>
      <c r="ALH40" s="99"/>
      <c r="ALI40" s="99"/>
      <c r="ALJ40" s="99"/>
      <c r="ALK40" s="99"/>
      <c r="ALL40" s="99"/>
      <c r="ALM40" s="99"/>
      <c r="ALN40" s="99"/>
      <c r="ALO40" s="99"/>
      <c r="ALP40" s="99"/>
      <c r="ALQ40" s="99"/>
      <c r="ALR40" s="99"/>
      <c r="ALS40" s="99"/>
      <c r="ALT40" s="99"/>
      <c r="ALU40" s="99"/>
      <c r="ALV40" s="99"/>
      <c r="ALW40" s="99"/>
      <c r="ALX40" s="99"/>
      <c r="ALY40" s="99"/>
      <c r="ALZ40" s="99"/>
      <c r="AMA40" s="99"/>
      <c r="AMB40" s="99"/>
      <c r="AMC40" s="99"/>
      <c r="AMD40" s="99"/>
      <c r="AME40" s="99"/>
      <c r="AMF40" s="99"/>
      <c r="AMG40" s="99"/>
      <c r="AMH40" s="99"/>
      <c r="AMI40" s="99"/>
      <c r="AMJ40" s="99"/>
      <c r="AMK40" s="99"/>
      <c r="AML40" s="99"/>
      <c r="AMM40" s="99"/>
      <c r="AMN40" s="99"/>
      <c r="AMO40" s="99"/>
      <c r="AMP40" s="99"/>
      <c r="AMQ40" s="99"/>
      <c r="AMR40" s="99"/>
      <c r="AMS40" s="99"/>
      <c r="AMT40" s="99"/>
      <c r="AMU40" s="99"/>
      <c r="AMV40" s="99"/>
      <c r="AMW40" s="99"/>
      <c r="AMX40" s="99"/>
      <c r="AMY40" s="99"/>
      <c r="AMZ40" s="99"/>
      <c r="ANA40" s="99"/>
      <c r="ANB40" s="99"/>
      <c r="ANC40" s="99"/>
      <c r="AND40" s="99"/>
      <c r="ANE40" s="99"/>
      <c r="ANF40" s="99"/>
      <c r="ANG40" s="99"/>
      <c r="ANH40" s="99"/>
      <c r="ANI40" s="99"/>
      <c r="ANJ40" s="99"/>
      <c r="ANK40" s="99"/>
      <c r="ANL40" s="99"/>
      <c r="ANM40" s="99"/>
      <c r="ANN40" s="99"/>
      <c r="ANO40" s="99"/>
      <c r="ANP40" s="99"/>
      <c r="ANQ40" s="99"/>
      <c r="ANR40" s="99"/>
      <c r="ANS40" s="99"/>
      <c r="ANT40" s="99"/>
      <c r="ANU40" s="99"/>
      <c r="ANV40" s="99"/>
      <c r="ANW40" s="99"/>
      <c r="ANX40" s="99"/>
      <c r="ANY40" s="99"/>
      <c r="ANZ40" s="99"/>
      <c r="AOA40" s="99"/>
      <c r="AOB40" s="99"/>
      <c r="AOC40" s="99"/>
      <c r="AOD40" s="99"/>
      <c r="AOE40" s="99"/>
      <c r="AOF40" s="99"/>
      <c r="AOG40" s="99"/>
      <c r="AOH40" s="99"/>
      <c r="AOI40" s="99"/>
      <c r="AOJ40" s="99"/>
      <c r="AOK40" s="99"/>
      <c r="AOL40" s="99"/>
      <c r="AOM40" s="99"/>
      <c r="AON40" s="99"/>
      <c r="AOO40" s="99"/>
      <c r="AOP40" s="99"/>
      <c r="AOQ40" s="99"/>
      <c r="AOR40" s="99"/>
      <c r="AOS40" s="99"/>
      <c r="AOT40" s="99"/>
      <c r="AOU40" s="99"/>
      <c r="AOV40" s="99"/>
      <c r="AOW40" s="99"/>
      <c r="AOX40" s="99"/>
      <c r="AOY40" s="99"/>
      <c r="AOZ40" s="99"/>
      <c r="APA40" s="99"/>
      <c r="APB40" s="99"/>
      <c r="APC40" s="99"/>
      <c r="APD40" s="99"/>
      <c r="APE40" s="99"/>
      <c r="APF40" s="99"/>
      <c r="APG40" s="99"/>
      <c r="APH40" s="99"/>
      <c r="API40" s="99"/>
      <c r="APJ40" s="99"/>
      <c r="APK40" s="99"/>
      <c r="APL40" s="99"/>
      <c r="APM40" s="99"/>
      <c r="APN40" s="99"/>
      <c r="APO40" s="99"/>
      <c r="APP40" s="99"/>
      <c r="APQ40" s="99"/>
      <c r="APR40" s="99"/>
      <c r="APS40" s="99"/>
      <c r="APT40" s="99"/>
      <c r="APU40" s="99"/>
      <c r="APV40" s="99"/>
      <c r="APW40" s="99"/>
      <c r="APX40" s="99"/>
      <c r="APY40" s="99"/>
      <c r="APZ40" s="99"/>
      <c r="AQA40" s="99"/>
      <c r="AQB40" s="99"/>
      <c r="AQC40" s="99"/>
      <c r="AQD40" s="99"/>
      <c r="AQE40" s="99"/>
      <c r="AQF40" s="99"/>
      <c r="AQG40" s="99"/>
      <c r="AQH40" s="99"/>
      <c r="AQI40" s="99"/>
      <c r="AQJ40" s="99"/>
      <c r="AQK40" s="99"/>
      <c r="AQL40" s="99"/>
      <c r="AQM40" s="99"/>
      <c r="AQN40" s="99"/>
      <c r="AQO40" s="99"/>
      <c r="AQP40" s="99"/>
      <c r="AQQ40" s="99"/>
      <c r="AQR40" s="99"/>
      <c r="AQS40" s="99"/>
      <c r="AQT40" s="99"/>
      <c r="AQU40" s="99"/>
      <c r="AQV40" s="99"/>
      <c r="AQW40" s="99"/>
      <c r="AQX40" s="99"/>
      <c r="AQY40" s="99"/>
      <c r="AQZ40" s="99"/>
      <c r="ARA40" s="99"/>
      <c r="ARB40" s="99"/>
      <c r="ARC40" s="99"/>
      <c r="ARD40" s="99"/>
      <c r="ARE40" s="99"/>
      <c r="ARF40" s="99"/>
      <c r="ARG40" s="99"/>
      <c r="ARH40" s="99"/>
      <c r="ARI40" s="99"/>
      <c r="ARJ40" s="99"/>
      <c r="ARK40" s="99"/>
      <c r="ARL40" s="99"/>
      <c r="ARM40" s="99"/>
      <c r="ARN40" s="99"/>
      <c r="ARO40" s="99"/>
      <c r="ARP40" s="99"/>
      <c r="ARQ40" s="99"/>
      <c r="ARR40" s="99"/>
      <c r="ARS40" s="99"/>
      <c r="ART40" s="99"/>
      <c r="ARU40" s="99"/>
      <c r="ARV40" s="99"/>
      <c r="ARW40" s="99"/>
      <c r="ARX40" s="99"/>
      <c r="ARY40" s="99"/>
      <c r="ARZ40" s="99"/>
      <c r="ASA40" s="99"/>
      <c r="ASB40" s="99"/>
      <c r="ASC40" s="99"/>
      <c r="ASD40" s="99"/>
      <c r="ASE40" s="99"/>
      <c r="ASF40" s="99"/>
      <c r="ASG40" s="99"/>
      <c r="ASH40" s="99"/>
      <c r="ASI40" s="99"/>
      <c r="ASJ40" s="99"/>
      <c r="ASK40" s="99"/>
      <c r="ASL40" s="99"/>
      <c r="ASM40" s="99"/>
      <c r="ASN40" s="99"/>
      <c r="ASO40" s="99"/>
      <c r="ASP40" s="99"/>
      <c r="ASQ40" s="99"/>
      <c r="ASR40" s="99"/>
      <c r="ASS40" s="99"/>
      <c r="AST40" s="99"/>
      <c r="ASU40" s="99"/>
      <c r="ASV40" s="99"/>
      <c r="ASW40" s="99"/>
      <c r="ASX40" s="99"/>
      <c r="ASY40" s="99"/>
      <c r="ASZ40" s="99"/>
      <c r="ATA40" s="99"/>
      <c r="ATB40" s="99"/>
      <c r="ATC40" s="99"/>
      <c r="ATD40" s="99"/>
      <c r="ATE40" s="99"/>
      <c r="ATF40" s="99"/>
      <c r="ATG40" s="99"/>
      <c r="ATH40" s="99"/>
      <c r="ATI40" s="99"/>
      <c r="ATJ40" s="99"/>
      <c r="ATK40" s="99"/>
      <c r="ATL40" s="99"/>
      <c r="ATM40" s="99"/>
      <c r="ATN40" s="99"/>
      <c r="ATO40" s="99"/>
      <c r="ATP40" s="99"/>
      <c r="ATQ40" s="99"/>
      <c r="ATR40" s="99"/>
      <c r="ATS40" s="99"/>
      <c r="ATT40" s="99"/>
      <c r="ATU40" s="99"/>
      <c r="ATV40" s="99"/>
      <c r="ATW40" s="99"/>
      <c r="ATX40" s="99"/>
      <c r="ATY40" s="99"/>
      <c r="ATZ40" s="99"/>
      <c r="AUA40" s="99"/>
      <c r="AUB40" s="99"/>
      <c r="AUC40" s="99"/>
      <c r="AUD40" s="99"/>
      <c r="AUE40" s="99"/>
      <c r="AUF40" s="99"/>
      <c r="AUG40" s="99"/>
      <c r="AUH40" s="99"/>
      <c r="AUI40" s="99"/>
      <c r="AUJ40" s="99"/>
      <c r="AUK40" s="99"/>
      <c r="AUL40" s="99"/>
      <c r="AUM40" s="99"/>
      <c r="AUN40" s="99"/>
      <c r="AUO40" s="99"/>
      <c r="AUP40" s="99"/>
      <c r="AUQ40" s="99"/>
      <c r="AUR40" s="99"/>
      <c r="AUS40" s="99"/>
      <c r="AUT40" s="99"/>
      <c r="AUU40" s="99"/>
      <c r="AUV40" s="99"/>
      <c r="AUW40" s="99"/>
      <c r="AUX40" s="99"/>
      <c r="AUY40" s="99"/>
      <c r="AUZ40" s="99"/>
      <c r="AVA40" s="99"/>
      <c r="AVB40" s="99"/>
      <c r="AVC40" s="99"/>
      <c r="AVD40" s="99"/>
      <c r="AVE40" s="99"/>
      <c r="AVF40" s="99"/>
      <c r="AVG40" s="99"/>
      <c r="AVH40" s="99"/>
      <c r="AVI40" s="99"/>
      <c r="AVJ40" s="99"/>
      <c r="AVK40" s="99"/>
      <c r="AVL40" s="99"/>
      <c r="AVM40" s="99"/>
      <c r="AVN40" s="99"/>
      <c r="AVO40" s="99"/>
      <c r="AVP40" s="99"/>
      <c r="AVQ40" s="99"/>
      <c r="AVR40" s="99"/>
      <c r="AVS40" s="99"/>
      <c r="AVT40" s="99"/>
      <c r="AVU40" s="99"/>
      <c r="AVV40" s="99"/>
      <c r="AVW40" s="99"/>
      <c r="AVX40" s="99"/>
      <c r="AVY40" s="99"/>
      <c r="AVZ40" s="99"/>
      <c r="AWA40" s="99"/>
      <c r="AWB40" s="99"/>
      <c r="AWC40" s="99"/>
      <c r="AWD40" s="99"/>
      <c r="AWE40" s="99"/>
      <c r="AWF40" s="99"/>
      <c r="AWG40" s="99"/>
      <c r="AWH40" s="99"/>
      <c r="AWI40" s="99"/>
      <c r="AWJ40" s="99"/>
      <c r="AWK40" s="99"/>
      <c r="AWL40" s="99"/>
      <c r="AWM40" s="99"/>
      <c r="AWN40" s="99"/>
      <c r="AWO40" s="99"/>
      <c r="AWP40" s="99"/>
      <c r="AWQ40" s="99"/>
      <c r="AWR40" s="99"/>
      <c r="AWS40" s="99"/>
      <c r="AWT40" s="99"/>
      <c r="AWU40" s="99"/>
      <c r="AWV40" s="99"/>
      <c r="AWW40" s="99"/>
      <c r="AWX40" s="99"/>
      <c r="AWY40" s="99"/>
      <c r="AWZ40" s="99"/>
      <c r="AXA40" s="99"/>
      <c r="AXB40" s="99"/>
      <c r="AXC40" s="99"/>
      <c r="AXD40" s="99"/>
      <c r="AXE40" s="99"/>
      <c r="AXF40" s="99"/>
      <c r="AXG40" s="99"/>
      <c r="AXH40" s="99"/>
      <c r="AXI40" s="99"/>
      <c r="AXJ40" s="99"/>
      <c r="AXK40" s="99"/>
      <c r="AXL40" s="99"/>
      <c r="AXM40" s="99"/>
      <c r="AXN40" s="99"/>
      <c r="AXO40" s="99"/>
      <c r="AXP40" s="99"/>
      <c r="AXQ40" s="99"/>
      <c r="AXR40" s="99"/>
      <c r="AXS40" s="99"/>
      <c r="AXT40" s="99"/>
      <c r="AXU40" s="99"/>
      <c r="AXV40" s="99"/>
      <c r="AXW40" s="99"/>
      <c r="AXX40" s="99"/>
      <c r="AXY40" s="99"/>
      <c r="AXZ40" s="99"/>
      <c r="AYA40" s="99"/>
      <c r="AYB40" s="99"/>
      <c r="AYC40" s="99"/>
      <c r="AYD40" s="99"/>
      <c r="AYE40" s="99"/>
      <c r="AYF40" s="99"/>
      <c r="AYG40" s="99"/>
      <c r="AYH40" s="99"/>
      <c r="AYI40" s="99"/>
      <c r="AYJ40" s="99"/>
      <c r="AYK40" s="99"/>
      <c r="AYL40" s="99"/>
      <c r="AYM40" s="99"/>
      <c r="AYN40" s="99"/>
      <c r="AYO40" s="99"/>
      <c r="AYP40" s="99"/>
      <c r="AYQ40" s="99"/>
      <c r="AYR40" s="99"/>
      <c r="AYS40" s="99"/>
      <c r="AYT40" s="99"/>
      <c r="AYU40" s="99"/>
      <c r="AYV40" s="99"/>
      <c r="AYW40" s="99"/>
      <c r="AYX40" s="99"/>
      <c r="AYY40" s="99"/>
      <c r="AYZ40" s="99"/>
      <c r="AZA40" s="99"/>
      <c r="AZB40" s="99"/>
      <c r="AZC40" s="99"/>
      <c r="AZD40" s="99"/>
      <c r="AZE40" s="99"/>
      <c r="AZF40" s="99"/>
      <c r="AZG40" s="99"/>
      <c r="AZH40" s="99"/>
      <c r="AZI40" s="99"/>
      <c r="AZJ40" s="99"/>
      <c r="AZK40" s="99"/>
      <c r="AZL40" s="99"/>
      <c r="AZM40" s="99"/>
      <c r="AZN40" s="99"/>
      <c r="AZO40" s="99"/>
      <c r="AZP40" s="99"/>
      <c r="AZQ40" s="99"/>
      <c r="AZR40" s="99"/>
      <c r="AZS40" s="99"/>
      <c r="AZT40" s="99"/>
      <c r="AZU40" s="99"/>
      <c r="AZV40" s="99"/>
      <c r="AZW40" s="99"/>
      <c r="AZX40" s="99"/>
      <c r="AZY40" s="99"/>
      <c r="AZZ40" s="99"/>
      <c r="BAA40" s="99"/>
      <c r="BAB40" s="99"/>
      <c r="BAC40" s="99"/>
      <c r="BAD40" s="99"/>
      <c r="BAE40" s="99"/>
      <c r="BAF40" s="99"/>
      <c r="BAG40" s="99"/>
      <c r="BAH40" s="99"/>
      <c r="BAI40" s="99"/>
      <c r="BAJ40" s="99"/>
      <c r="BAK40" s="99"/>
      <c r="BAL40" s="99"/>
      <c r="BAM40" s="99"/>
      <c r="BAN40" s="99"/>
      <c r="BAO40" s="99"/>
      <c r="BAP40" s="99"/>
      <c r="BAQ40" s="99"/>
      <c r="BAR40" s="99"/>
      <c r="BAS40" s="99"/>
      <c r="BAT40" s="99"/>
      <c r="BAU40" s="99"/>
      <c r="BAV40" s="99"/>
      <c r="BAW40" s="99"/>
      <c r="BAX40" s="99"/>
      <c r="BAY40" s="99"/>
      <c r="BAZ40" s="99"/>
      <c r="BBA40" s="99"/>
      <c r="BBB40" s="99"/>
      <c r="BBC40" s="99"/>
      <c r="BBD40" s="99"/>
      <c r="BBE40" s="99"/>
      <c r="BBF40" s="99"/>
      <c r="BBG40" s="99"/>
      <c r="BBH40" s="99"/>
      <c r="BBI40" s="99"/>
      <c r="BBJ40" s="99"/>
      <c r="BBK40" s="99"/>
      <c r="BBL40" s="99"/>
      <c r="BBM40" s="99"/>
      <c r="BBN40" s="99"/>
      <c r="BBO40" s="99"/>
      <c r="BBP40" s="99"/>
      <c r="BBQ40" s="99"/>
      <c r="BBR40" s="99"/>
      <c r="BBS40" s="99"/>
      <c r="BBT40" s="99"/>
      <c r="BBU40" s="99"/>
      <c r="BBV40" s="99"/>
      <c r="BBW40" s="99"/>
      <c r="BBX40" s="99"/>
      <c r="BBY40" s="99"/>
      <c r="BBZ40" s="99"/>
      <c r="BCA40" s="99"/>
      <c r="BCB40" s="99"/>
      <c r="BCC40" s="99"/>
      <c r="BCD40" s="99"/>
      <c r="BCE40" s="99"/>
      <c r="BCF40" s="99"/>
      <c r="BCG40" s="99"/>
      <c r="BCH40" s="99"/>
      <c r="BCI40" s="99"/>
      <c r="BCJ40" s="99"/>
      <c r="BCK40" s="99"/>
      <c r="BCL40" s="99"/>
      <c r="BCM40" s="99"/>
      <c r="BCN40" s="99"/>
      <c r="BCO40" s="99"/>
      <c r="BCP40" s="99"/>
      <c r="BCQ40" s="99"/>
      <c r="BCR40" s="99"/>
      <c r="BCS40" s="99"/>
      <c r="BCT40" s="99"/>
      <c r="BCU40" s="99"/>
      <c r="BCV40" s="99"/>
      <c r="BCW40" s="99"/>
      <c r="BCX40" s="99"/>
      <c r="BCY40" s="99"/>
      <c r="BCZ40" s="99"/>
      <c r="BDA40" s="99"/>
      <c r="BDB40" s="99"/>
      <c r="BDC40" s="99"/>
      <c r="BDD40" s="99"/>
      <c r="BDE40" s="99"/>
      <c r="BDF40" s="99"/>
      <c r="BDG40" s="99"/>
      <c r="BDH40" s="99"/>
      <c r="BDI40" s="99"/>
      <c r="BDJ40" s="99"/>
      <c r="BDK40" s="99"/>
      <c r="BDL40" s="99"/>
      <c r="BDM40" s="99"/>
      <c r="BDN40" s="99"/>
      <c r="BDO40" s="99"/>
      <c r="BDP40" s="99"/>
      <c r="BDQ40" s="99"/>
      <c r="BDR40" s="99"/>
      <c r="BDS40" s="99"/>
      <c r="BDT40" s="99"/>
      <c r="BDU40" s="99"/>
      <c r="BDV40" s="99"/>
      <c r="BDW40" s="99"/>
      <c r="BDX40" s="99"/>
      <c r="BDY40" s="99"/>
      <c r="BDZ40" s="99"/>
      <c r="BEA40" s="99"/>
      <c r="BEB40" s="99"/>
      <c r="BEC40" s="99"/>
      <c r="BED40" s="99"/>
      <c r="BEE40" s="99"/>
      <c r="BEF40" s="99"/>
      <c r="BEG40" s="99"/>
      <c r="BEH40" s="99"/>
      <c r="BEI40" s="99"/>
      <c r="BEJ40" s="99"/>
      <c r="BEK40" s="99"/>
      <c r="BEL40" s="99"/>
      <c r="BEM40" s="99"/>
      <c r="BEN40" s="99"/>
      <c r="BEO40" s="99"/>
      <c r="BEP40" s="99"/>
      <c r="BEQ40" s="99"/>
      <c r="BER40" s="99"/>
      <c r="BES40" s="99"/>
      <c r="BET40" s="99"/>
      <c r="BEU40" s="99"/>
      <c r="BEV40" s="99"/>
      <c r="BEW40" s="99"/>
      <c r="BEX40" s="99"/>
      <c r="BEY40" s="99"/>
      <c r="BEZ40" s="99"/>
      <c r="BFA40" s="99"/>
      <c r="BFB40" s="99"/>
      <c r="BFC40" s="99"/>
      <c r="BFD40" s="99"/>
      <c r="BFE40" s="99"/>
      <c r="BFF40" s="99"/>
      <c r="BFG40" s="99"/>
      <c r="BFH40" s="99"/>
      <c r="BFI40" s="99"/>
      <c r="BFJ40" s="99"/>
      <c r="BFK40" s="99"/>
      <c r="BFL40" s="99"/>
      <c r="BFM40" s="99"/>
      <c r="BFN40" s="99"/>
      <c r="BFO40" s="99"/>
      <c r="BFP40" s="99"/>
      <c r="BFQ40" s="99"/>
      <c r="BFR40" s="99"/>
      <c r="BFS40" s="99"/>
      <c r="BFT40" s="99"/>
      <c r="BFU40" s="99"/>
      <c r="BFV40" s="99"/>
      <c r="BFW40" s="99"/>
      <c r="BFX40" s="99"/>
      <c r="BFY40" s="99"/>
      <c r="BFZ40" s="99"/>
      <c r="BGA40" s="99"/>
      <c r="BGB40" s="99"/>
      <c r="BGC40" s="99"/>
      <c r="BGD40" s="99"/>
      <c r="BGE40" s="99"/>
      <c r="BGF40" s="99"/>
      <c r="BGG40" s="99"/>
      <c r="BGH40" s="99"/>
      <c r="BGI40" s="99"/>
      <c r="BGJ40" s="99"/>
      <c r="BGK40" s="99"/>
      <c r="BGL40" s="99"/>
      <c r="BGM40" s="99"/>
      <c r="BGN40" s="99"/>
      <c r="BGO40" s="99"/>
      <c r="BGP40" s="99"/>
      <c r="BGQ40" s="99"/>
      <c r="BGR40" s="99"/>
      <c r="BGS40" s="99"/>
      <c r="BGT40" s="99"/>
      <c r="BGU40" s="99"/>
      <c r="BGV40" s="99"/>
      <c r="BGW40" s="99"/>
      <c r="BGX40" s="99"/>
      <c r="BGY40" s="99"/>
      <c r="BGZ40" s="99"/>
      <c r="BHA40" s="99"/>
      <c r="BHB40" s="99"/>
      <c r="BHC40" s="99"/>
      <c r="BHD40" s="99"/>
      <c r="BHE40" s="99"/>
      <c r="BHF40" s="99"/>
      <c r="BHG40" s="99"/>
      <c r="BHH40" s="99"/>
      <c r="BHI40" s="99"/>
      <c r="BHJ40" s="99"/>
      <c r="BHK40" s="99"/>
      <c r="BHL40" s="99"/>
      <c r="BHM40" s="99"/>
      <c r="BHN40" s="99"/>
      <c r="BHO40" s="99"/>
      <c r="BHP40" s="99"/>
      <c r="BHQ40" s="99"/>
      <c r="BHR40" s="99"/>
      <c r="BHS40" s="99"/>
      <c r="BHT40" s="99"/>
      <c r="BHU40" s="99"/>
      <c r="BHV40" s="99"/>
      <c r="BHW40" s="99"/>
      <c r="BHX40" s="99"/>
      <c r="BHY40" s="99"/>
      <c r="BHZ40" s="99"/>
      <c r="BIA40" s="99"/>
      <c r="BIB40" s="99"/>
      <c r="BIC40" s="99"/>
      <c r="BID40" s="99"/>
      <c r="BIE40" s="99"/>
      <c r="BIF40" s="99"/>
      <c r="BIG40" s="99"/>
      <c r="BIH40" s="99"/>
      <c r="BII40" s="99"/>
      <c r="BIJ40" s="99"/>
      <c r="BIK40" s="99"/>
      <c r="BIL40" s="99"/>
      <c r="BIM40" s="99"/>
      <c r="BIN40" s="99"/>
      <c r="BIO40" s="99"/>
      <c r="BIP40" s="99"/>
      <c r="BIQ40" s="99"/>
      <c r="BIR40" s="99"/>
      <c r="BIS40" s="99"/>
      <c r="BIT40" s="99"/>
      <c r="BIU40" s="99"/>
      <c r="BIV40" s="99"/>
      <c r="BIW40" s="99"/>
      <c r="BIX40" s="99"/>
      <c r="BIY40" s="99"/>
      <c r="BIZ40" s="99"/>
      <c r="BJA40" s="99"/>
      <c r="BJB40" s="99"/>
      <c r="BJC40" s="99"/>
      <c r="BJD40" s="99"/>
      <c r="BJE40" s="99"/>
      <c r="BJF40" s="99"/>
      <c r="BJG40" s="99"/>
      <c r="BJH40" s="99"/>
      <c r="BJI40" s="99"/>
      <c r="BJJ40" s="99"/>
      <c r="BJK40" s="99"/>
      <c r="BJL40" s="99"/>
      <c r="BJM40" s="99"/>
      <c r="BJN40" s="99"/>
      <c r="BJO40" s="99"/>
      <c r="BJP40" s="99"/>
      <c r="BJQ40" s="99"/>
      <c r="BJR40" s="99"/>
      <c r="BJS40" s="99"/>
      <c r="BJT40" s="99"/>
      <c r="BJU40" s="99"/>
      <c r="BJV40" s="99"/>
      <c r="BJW40" s="99"/>
      <c r="BJX40" s="99"/>
      <c r="BJY40" s="99"/>
      <c r="BJZ40" s="99"/>
      <c r="BKA40" s="99"/>
      <c r="BKB40" s="99"/>
      <c r="BKC40" s="99"/>
      <c r="BKD40" s="99"/>
      <c r="BKE40" s="99"/>
      <c r="BKF40" s="99"/>
      <c r="BKG40" s="99"/>
      <c r="BKH40" s="99"/>
      <c r="BKI40" s="99"/>
      <c r="BKJ40" s="99"/>
      <c r="BKK40" s="99"/>
      <c r="BKL40" s="99"/>
      <c r="BKM40" s="99"/>
      <c r="BKN40" s="99"/>
      <c r="BKO40" s="99"/>
      <c r="BKP40" s="99"/>
      <c r="BKQ40" s="99"/>
      <c r="BKR40" s="99"/>
      <c r="BKS40" s="99"/>
      <c r="BKT40" s="99"/>
      <c r="BKU40" s="99"/>
      <c r="BKV40" s="99"/>
      <c r="BKW40" s="99"/>
      <c r="BKX40" s="99"/>
      <c r="BKY40" s="99"/>
      <c r="BKZ40" s="99"/>
      <c r="BLA40" s="99"/>
      <c r="BLB40" s="99"/>
      <c r="BLC40" s="99"/>
      <c r="BLD40" s="99"/>
      <c r="BLE40" s="99"/>
      <c r="BLF40" s="99"/>
      <c r="BLG40" s="99"/>
      <c r="BLH40" s="99"/>
      <c r="BLI40" s="99"/>
      <c r="BLJ40" s="99"/>
      <c r="BLK40" s="99"/>
      <c r="BLL40" s="99"/>
      <c r="BLM40" s="99"/>
      <c r="BLN40" s="99"/>
      <c r="BLO40" s="99"/>
      <c r="BLP40" s="99"/>
      <c r="BLQ40" s="99"/>
      <c r="BLR40" s="99"/>
      <c r="BLS40" s="99"/>
      <c r="BLT40" s="99"/>
      <c r="BLU40" s="99"/>
      <c r="BLV40" s="99"/>
      <c r="BLW40" s="99"/>
      <c r="BLX40" s="99"/>
      <c r="BLY40" s="99"/>
      <c r="BLZ40" s="99"/>
      <c r="BMA40" s="99"/>
      <c r="BMB40" s="99"/>
      <c r="BMC40" s="99"/>
      <c r="BMD40" s="99"/>
      <c r="BME40" s="99"/>
      <c r="BMF40" s="99"/>
      <c r="BMG40" s="99"/>
      <c r="BMH40" s="99"/>
      <c r="BMI40" s="99"/>
      <c r="BMJ40" s="99"/>
      <c r="BMK40" s="99"/>
      <c r="BML40" s="99"/>
      <c r="BMM40" s="99"/>
      <c r="BMN40" s="99"/>
      <c r="BMO40" s="99"/>
      <c r="BMP40" s="99"/>
      <c r="BMQ40" s="99"/>
      <c r="BMR40" s="99"/>
      <c r="BMS40" s="99"/>
      <c r="BMT40" s="99"/>
      <c r="BMU40" s="99"/>
      <c r="BMV40" s="99"/>
      <c r="BMW40" s="99"/>
      <c r="BMX40" s="99"/>
      <c r="BMY40" s="99"/>
      <c r="BMZ40" s="99"/>
      <c r="BNA40" s="99"/>
      <c r="BNB40" s="99"/>
      <c r="BNC40" s="99"/>
      <c r="BND40" s="99"/>
      <c r="BNE40" s="99"/>
      <c r="BNF40" s="99"/>
      <c r="BNG40" s="99"/>
      <c r="BNH40" s="99"/>
      <c r="BNI40" s="99"/>
      <c r="BNJ40" s="99"/>
      <c r="BNK40" s="99"/>
      <c r="BNL40" s="99"/>
      <c r="BNM40" s="99"/>
      <c r="BNN40" s="99"/>
      <c r="BNO40" s="99"/>
      <c r="BNP40" s="99"/>
      <c r="BNQ40" s="99"/>
      <c r="BNR40" s="99"/>
      <c r="BNS40" s="99"/>
      <c r="BNT40" s="99"/>
      <c r="BNU40" s="99"/>
      <c r="BNV40" s="99"/>
      <c r="BNW40" s="99"/>
      <c r="BNX40" s="99"/>
      <c r="BNY40" s="99"/>
      <c r="BNZ40" s="99"/>
      <c r="BOA40" s="99"/>
      <c r="BOB40" s="99"/>
      <c r="BOC40" s="99"/>
      <c r="BOD40" s="99"/>
      <c r="BOE40" s="99"/>
      <c r="BOF40" s="99"/>
      <c r="BOG40" s="99"/>
      <c r="BOH40" s="99"/>
      <c r="BOI40" s="99"/>
      <c r="BOJ40" s="99"/>
      <c r="BOK40" s="99"/>
      <c r="BOL40" s="99"/>
      <c r="BOM40" s="99"/>
      <c r="BON40" s="99"/>
      <c r="BOO40" s="99"/>
      <c r="BOP40" s="99"/>
      <c r="BOQ40" s="99"/>
      <c r="BOR40" s="99"/>
      <c r="BOS40" s="99"/>
      <c r="BOT40" s="99"/>
      <c r="BOU40" s="99"/>
      <c r="BOV40" s="99"/>
      <c r="BOW40" s="99"/>
      <c r="BOX40" s="99"/>
      <c r="BOY40" s="99"/>
      <c r="BOZ40" s="99"/>
      <c r="BPA40" s="99"/>
      <c r="BPB40" s="99"/>
      <c r="BPC40" s="99"/>
      <c r="BPD40" s="99"/>
      <c r="BPE40" s="99"/>
      <c r="BPF40" s="99"/>
      <c r="BPG40" s="99"/>
      <c r="BPH40" s="99"/>
      <c r="BPI40" s="99"/>
      <c r="BPJ40" s="99"/>
      <c r="BPK40" s="99"/>
      <c r="BPL40" s="99"/>
      <c r="BPM40" s="99"/>
      <c r="BPN40" s="99"/>
      <c r="BPO40" s="99"/>
      <c r="BPP40" s="99"/>
      <c r="BPQ40" s="99"/>
      <c r="BPR40" s="99"/>
      <c r="BPS40" s="99"/>
      <c r="BPT40" s="99"/>
      <c r="BPU40" s="99"/>
      <c r="BPV40" s="99"/>
      <c r="BPW40" s="99"/>
      <c r="BPX40" s="99"/>
      <c r="BPY40" s="99"/>
      <c r="BPZ40" s="99"/>
      <c r="BQA40" s="99"/>
      <c r="BQB40" s="99"/>
      <c r="BQC40" s="99"/>
      <c r="BQD40" s="99"/>
      <c r="BQE40" s="99"/>
      <c r="BQF40" s="99"/>
      <c r="BQG40" s="99"/>
      <c r="BQH40" s="99"/>
      <c r="BQI40" s="99"/>
      <c r="BQJ40" s="99"/>
      <c r="BQK40" s="99"/>
      <c r="BQL40" s="99"/>
      <c r="BQM40" s="99"/>
      <c r="BQN40" s="99"/>
      <c r="BQO40" s="99"/>
      <c r="BQP40" s="99"/>
      <c r="BQQ40" s="99"/>
      <c r="BQR40" s="99"/>
      <c r="BQS40" s="99"/>
      <c r="BQT40" s="99"/>
      <c r="BQU40" s="99"/>
      <c r="BQV40" s="99"/>
      <c r="BQW40" s="99"/>
      <c r="BQX40" s="99"/>
      <c r="BQY40" s="99"/>
      <c r="BQZ40" s="99"/>
      <c r="BRA40" s="99"/>
      <c r="BRB40" s="99"/>
      <c r="BRC40" s="99"/>
      <c r="BRD40" s="99"/>
      <c r="BRE40" s="99"/>
      <c r="BRF40" s="99"/>
      <c r="BRG40" s="99"/>
      <c r="BRH40" s="99"/>
      <c r="BRI40" s="99"/>
      <c r="BRJ40" s="99"/>
      <c r="BRK40" s="99"/>
      <c r="BRL40" s="99"/>
      <c r="BRM40" s="99"/>
      <c r="BRN40" s="99"/>
      <c r="BRO40" s="99"/>
      <c r="BRP40" s="99"/>
      <c r="BRQ40" s="99"/>
      <c r="BRR40" s="99"/>
      <c r="BRS40" s="99"/>
      <c r="BRT40" s="99"/>
      <c r="BRU40" s="99"/>
      <c r="BRV40" s="99"/>
      <c r="BRW40" s="99"/>
      <c r="BRX40" s="99"/>
      <c r="BRY40" s="99"/>
      <c r="BRZ40" s="99"/>
      <c r="BSA40" s="99"/>
      <c r="BSB40" s="99"/>
      <c r="BSC40" s="99"/>
      <c r="BSD40" s="99"/>
      <c r="BSE40" s="99"/>
      <c r="BSF40" s="99"/>
      <c r="BSG40" s="99"/>
      <c r="BSH40" s="99"/>
      <c r="BSI40" s="99"/>
      <c r="BSJ40" s="99"/>
      <c r="BSK40" s="99"/>
      <c r="BSL40" s="99"/>
      <c r="BSM40" s="99"/>
      <c r="BSN40" s="99"/>
      <c r="BSO40" s="99"/>
      <c r="BSP40" s="99"/>
      <c r="BSQ40" s="99"/>
      <c r="BSR40" s="99"/>
      <c r="BSS40" s="99"/>
      <c r="BST40" s="99"/>
      <c r="BSU40" s="99"/>
      <c r="BSV40" s="99"/>
      <c r="BSW40" s="99"/>
      <c r="BSX40" s="99"/>
      <c r="BSY40" s="99"/>
      <c r="BSZ40" s="99"/>
      <c r="BTA40" s="99"/>
      <c r="BTB40" s="99"/>
      <c r="BTC40" s="99"/>
      <c r="BTD40" s="99"/>
      <c r="BTE40" s="99"/>
      <c r="BTF40" s="99"/>
      <c r="BTG40" s="99"/>
      <c r="BTH40" s="99"/>
      <c r="BTI40" s="99"/>
      <c r="BTJ40" s="99"/>
      <c r="BTK40" s="99"/>
      <c r="BTL40" s="99"/>
      <c r="BTM40" s="99"/>
      <c r="BTN40" s="99"/>
      <c r="BTO40" s="99"/>
      <c r="BTP40" s="99"/>
      <c r="BTQ40" s="99"/>
      <c r="BTR40" s="99"/>
      <c r="BTS40" s="99"/>
      <c r="BTT40" s="99"/>
      <c r="BTU40" s="99"/>
      <c r="BTV40" s="99"/>
      <c r="BTW40" s="99"/>
      <c r="BTX40" s="99"/>
      <c r="BTY40" s="99"/>
      <c r="BTZ40" s="99"/>
      <c r="BUA40" s="99"/>
      <c r="BUB40" s="99"/>
      <c r="BUC40" s="99"/>
      <c r="BUD40" s="99"/>
      <c r="BUE40" s="99"/>
      <c r="BUF40" s="99"/>
      <c r="BUG40" s="99"/>
      <c r="BUH40" s="99"/>
      <c r="BUI40" s="99"/>
      <c r="BUJ40" s="99"/>
      <c r="BUK40" s="99"/>
      <c r="BUL40" s="99"/>
      <c r="BUM40" s="99"/>
      <c r="BUN40" s="99"/>
      <c r="BUO40" s="99"/>
      <c r="BUP40" s="99"/>
      <c r="BUQ40" s="99"/>
      <c r="BUR40" s="99"/>
      <c r="BUS40" s="99"/>
      <c r="BUT40" s="99"/>
      <c r="BUU40" s="99"/>
      <c r="BUV40" s="99"/>
      <c r="BUW40" s="99"/>
      <c r="BUX40" s="99"/>
      <c r="BUY40" s="99"/>
      <c r="BUZ40" s="99"/>
      <c r="BVA40" s="99"/>
      <c r="BVB40" s="99"/>
      <c r="BVC40" s="99"/>
      <c r="BVD40" s="99"/>
      <c r="BVE40" s="99"/>
      <c r="BVF40" s="99"/>
      <c r="BVG40" s="99"/>
      <c r="BVH40" s="99"/>
      <c r="BVI40" s="99"/>
      <c r="BVJ40" s="99"/>
      <c r="BVK40" s="99"/>
      <c r="BVL40" s="99"/>
      <c r="BVM40" s="99"/>
      <c r="BVN40" s="99"/>
      <c r="BVO40" s="99"/>
      <c r="BVP40" s="99"/>
      <c r="BVQ40" s="99"/>
      <c r="BVR40" s="99"/>
      <c r="BVS40" s="99"/>
      <c r="BVT40" s="99"/>
      <c r="BVU40" s="99"/>
      <c r="BVV40" s="99"/>
      <c r="BVW40" s="99"/>
      <c r="BVX40" s="99"/>
      <c r="BVY40" s="99"/>
      <c r="BVZ40" s="99"/>
      <c r="BWA40" s="99"/>
      <c r="BWB40" s="99"/>
      <c r="BWC40" s="99"/>
      <c r="BWD40" s="99"/>
      <c r="BWE40" s="99"/>
      <c r="BWF40" s="99"/>
      <c r="BWG40" s="99"/>
      <c r="BWH40" s="99"/>
      <c r="BWI40" s="99"/>
      <c r="BWJ40" s="99"/>
      <c r="BWK40" s="99"/>
      <c r="BWL40" s="99"/>
      <c r="BWM40" s="99"/>
      <c r="BWN40" s="99"/>
      <c r="BWO40" s="99"/>
      <c r="BWP40" s="99"/>
      <c r="BWQ40" s="99"/>
      <c r="BWR40" s="99"/>
      <c r="BWS40" s="99"/>
      <c r="BWT40" s="99"/>
      <c r="BWU40" s="99"/>
      <c r="BWV40" s="99"/>
      <c r="BWW40" s="99"/>
      <c r="BWX40" s="99"/>
      <c r="BWY40" s="99"/>
      <c r="BWZ40" s="99"/>
      <c r="BXA40" s="99"/>
      <c r="BXB40" s="99"/>
      <c r="BXC40" s="99"/>
      <c r="BXD40" s="99"/>
      <c r="BXE40" s="99"/>
      <c r="BXF40" s="99"/>
      <c r="BXG40" s="99"/>
      <c r="BXH40" s="99"/>
      <c r="BXI40" s="99"/>
      <c r="BXJ40" s="99"/>
      <c r="BXK40" s="99"/>
      <c r="BXL40" s="99"/>
      <c r="BXM40" s="99"/>
      <c r="BXN40" s="99"/>
      <c r="BXO40" s="99"/>
      <c r="BXP40" s="99"/>
      <c r="BXQ40" s="99"/>
      <c r="BXR40" s="99"/>
      <c r="BXS40" s="99"/>
      <c r="BXT40" s="99"/>
      <c r="BXU40" s="99"/>
      <c r="BXV40" s="99"/>
      <c r="BXW40" s="99"/>
      <c r="BXX40" s="99"/>
      <c r="BXY40" s="99"/>
      <c r="BXZ40" s="99"/>
      <c r="BYA40" s="99"/>
      <c r="BYB40" s="99"/>
      <c r="BYC40" s="99"/>
      <c r="BYD40" s="99"/>
      <c r="BYE40" s="99"/>
      <c r="BYF40" s="99"/>
      <c r="BYG40" s="99"/>
      <c r="BYH40" s="99"/>
      <c r="BYI40" s="99"/>
      <c r="BYJ40" s="99"/>
      <c r="BYK40" s="99"/>
      <c r="BYL40" s="99"/>
      <c r="BYM40" s="99"/>
      <c r="BYN40" s="99"/>
      <c r="BYO40" s="99"/>
      <c r="BYP40" s="99"/>
      <c r="BYQ40" s="99"/>
      <c r="BYR40" s="99"/>
      <c r="BYS40" s="99"/>
      <c r="BYT40" s="99"/>
      <c r="BYU40" s="99"/>
      <c r="BYV40" s="99"/>
      <c r="BYW40" s="99"/>
      <c r="BYX40" s="99"/>
      <c r="BYY40" s="99"/>
      <c r="BYZ40" s="99"/>
      <c r="BZA40" s="99"/>
      <c r="BZB40" s="99"/>
      <c r="BZC40" s="99"/>
      <c r="BZD40" s="99"/>
      <c r="BZE40" s="99"/>
      <c r="BZF40" s="99"/>
      <c r="BZG40" s="99"/>
      <c r="BZH40" s="99"/>
      <c r="BZI40" s="99"/>
      <c r="BZJ40" s="99"/>
      <c r="BZK40" s="99"/>
      <c r="BZL40" s="99"/>
      <c r="BZM40" s="99"/>
      <c r="BZN40" s="99"/>
      <c r="BZO40" s="99"/>
      <c r="BZP40" s="99"/>
      <c r="BZQ40" s="99"/>
      <c r="BZR40" s="99"/>
      <c r="BZS40" s="99"/>
      <c r="BZT40" s="99"/>
      <c r="BZU40" s="99"/>
      <c r="BZV40" s="99"/>
      <c r="BZW40" s="99"/>
      <c r="BZX40" s="99"/>
      <c r="BZY40" s="99"/>
      <c r="BZZ40" s="99"/>
      <c r="CAA40" s="99"/>
      <c r="CAB40" s="99"/>
      <c r="CAC40" s="99"/>
      <c r="CAD40" s="99"/>
      <c r="CAE40" s="99"/>
      <c r="CAF40" s="99"/>
      <c r="CAG40" s="99"/>
      <c r="CAH40" s="99"/>
      <c r="CAI40" s="99"/>
      <c r="CAJ40" s="99"/>
      <c r="CAK40" s="99"/>
      <c r="CAL40" s="99"/>
      <c r="CAM40" s="99"/>
      <c r="CAN40" s="99"/>
      <c r="CAO40" s="99"/>
      <c r="CAP40" s="99"/>
      <c r="CAQ40" s="99"/>
      <c r="CAR40" s="99"/>
      <c r="CAS40" s="99"/>
      <c r="CAT40" s="99"/>
      <c r="CAU40" s="99"/>
      <c r="CAV40" s="99"/>
      <c r="CAW40" s="99"/>
      <c r="CAX40" s="99"/>
      <c r="CAY40" s="99"/>
      <c r="CAZ40" s="99"/>
      <c r="CBA40" s="99"/>
      <c r="CBB40" s="99"/>
      <c r="CBC40" s="99"/>
      <c r="CBD40" s="99"/>
      <c r="CBE40" s="99"/>
      <c r="CBF40" s="99"/>
      <c r="CBG40" s="99"/>
      <c r="CBH40" s="99"/>
      <c r="CBI40" s="99"/>
      <c r="CBJ40" s="99"/>
      <c r="CBK40" s="99"/>
      <c r="CBL40" s="99"/>
      <c r="CBM40" s="99"/>
      <c r="CBN40" s="99"/>
      <c r="CBO40" s="99"/>
      <c r="CBP40" s="99"/>
      <c r="CBQ40" s="99"/>
      <c r="CBR40" s="99"/>
      <c r="CBS40" s="99"/>
      <c r="CBT40" s="99"/>
      <c r="CBU40" s="99"/>
      <c r="CBV40" s="99"/>
      <c r="CBW40" s="99"/>
      <c r="CBX40" s="99"/>
      <c r="CBY40" s="99"/>
      <c r="CBZ40" s="99"/>
      <c r="CCA40" s="99"/>
      <c r="CCB40" s="99"/>
      <c r="CCC40" s="99"/>
      <c r="CCD40" s="99"/>
      <c r="CCE40" s="99"/>
      <c r="CCF40" s="99"/>
      <c r="CCG40" s="99"/>
      <c r="CCH40" s="99"/>
      <c r="CCI40" s="99"/>
      <c r="CCJ40" s="99"/>
      <c r="CCK40" s="99"/>
      <c r="CCL40" s="99"/>
      <c r="CCM40" s="99"/>
      <c r="CCN40" s="99"/>
      <c r="CCO40" s="99"/>
      <c r="CCP40" s="99"/>
      <c r="CCQ40" s="99"/>
      <c r="CCR40" s="99"/>
      <c r="CCS40" s="99"/>
      <c r="CCT40" s="99"/>
      <c r="CCU40" s="99"/>
      <c r="CCV40" s="99"/>
      <c r="CCW40" s="99"/>
      <c r="CCX40" s="99"/>
      <c r="CCY40" s="99"/>
      <c r="CCZ40" s="99"/>
      <c r="CDA40" s="99"/>
      <c r="CDB40" s="99"/>
      <c r="CDC40" s="99"/>
      <c r="CDD40" s="99"/>
      <c r="CDE40" s="99"/>
      <c r="CDF40" s="99"/>
      <c r="CDG40" s="99"/>
      <c r="CDH40" s="99"/>
      <c r="CDI40" s="99"/>
      <c r="CDJ40" s="99"/>
      <c r="CDK40" s="99"/>
      <c r="CDL40" s="99"/>
      <c r="CDM40" s="99"/>
      <c r="CDN40" s="99"/>
      <c r="CDO40" s="99"/>
      <c r="CDP40" s="99"/>
      <c r="CDQ40" s="99"/>
      <c r="CDR40" s="99"/>
      <c r="CDS40" s="99"/>
      <c r="CDT40" s="99"/>
      <c r="CDU40" s="99"/>
      <c r="CDV40" s="99"/>
      <c r="CDW40" s="99"/>
      <c r="CDX40" s="99"/>
      <c r="CDY40" s="99"/>
      <c r="CDZ40" s="99"/>
      <c r="CEA40" s="99"/>
      <c r="CEB40" s="99"/>
      <c r="CEC40" s="99"/>
      <c r="CED40" s="99"/>
      <c r="CEE40" s="99"/>
      <c r="CEF40" s="99"/>
      <c r="CEG40" s="99"/>
      <c r="CEH40" s="99"/>
      <c r="CEI40" s="99"/>
      <c r="CEJ40" s="99"/>
      <c r="CEK40" s="99"/>
      <c r="CEL40" s="99"/>
      <c r="CEM40" s="99"/>
      <c r="CEN40" s="99"/>
      <c r="CEO40" s="99"/>
      <c r="CEP40" s="99"/>
      <c r="CEQ40" s="99"/>
      <c r="CER40" s="99"/>
      <c r="CES40" s="99"/>
      <c r="CET40" s="99"/>
      <c r="CEU40" s="99"/>
      <c r="CEV40" s="99"/>
      <c r="CEW40" s="99"/>
      <c r="CEX40" s="99"/>
      <c r="CEY40" s="99"/>
      <c r="CEZ40" s="99"/>
      <c r="CFA40" s="99"/>
      <c r="CFB40" s="99"/>
      <c r="CFC40" s="99"/>
      <c r="CFD40" s="99"/>
      <c r="CFE40" s="99"/>
      <c r="CFF40" s="99"/>
      <c r="CFG40" s="99"/>
      <c r="CFH40" s="99"/>
      <c r="CFI40" s="99"/>
      <c r="CFJ40" s="99"/>
      <c r="CFK40" s="99"/>
      <c r="CFL40" s="99"/>
      <c r="CFM40" s="99"/>
      <c r="CFN40" s="99"/>
      <c r="CFO40" s="99"/>
      <c r="CFP40" s="99"/>
      <c r="CFQ40" s="99"/>
      <c r="CFR40" s="99"/>
      <c r="CFS40" s="99"/>
      <c r="CFT40" s="99"/>
      <c r="CFU40" s="99"/>
      <c r="CFV40" s="99"/>
      <c r="CFW40" s="99"/>
      <c r="CFX40" s="99"/>
      <c r="CFY40" s="99"/>
      <c r="CFZ40" s="99"/>
      <c r="CGA40" s="99"/>
      <c r="CGB40" s="99"/>
      <c r="CGC40" s="99"/>
      <c r="CGD40" s="99"/>
      <c r="CGE40" s="99"/>
      <c r="CGF40" s="99"/>
      <c r="CGG40" s="99"/>
      <c r="CGH40" s="99"/>
      <c r="CGI40" s="99"/>
      <c r="CGJ40" s="99"/>
      <c r="CGK40" s="99"/>
      <c r="CGL40" s="99"/>
      <c r="CGM40" s="99"/>
      <c r="CGN40" s="99"/>
      <c r="CGO40" s="99"/>
      <c r="CGP40" s="99"/>
      <c r="CGQ40" s="99"/>
      <c r="CGR40" s="99"/>
      <c r="CGS40" s="99"/>
      <c r="CGT40" s="99"/>
      <c r="CGU40" s="99"/>
      <c r="CGV40" s="99"/>
      <c r="CGW40" s="99"/>
      <c r="CGX40" s="99"/>
      <c r="CGY40" s="99"/>
      <c r="CGZ40" s="99"/>
      <c r="CHA40" s="99"/>
      <c r="CHB40" s="99"/>
      <c r="CHC40" s="99"/>
      <c r="CHD40" s="99"/>
      <c r="CHE40" s="99"/>
      <c r="CHF40" s="99"/>
      <c r="CHG40" s="99"/>
      <c r="CHH40" s="99"/>
      <c r="CHI40" s="99"/>
      <c r="CHJ40" s="99"/>
      <c r="CHK40" s="99"/>
      <c r="CHL40" s="99"/>
      <c r="CHM40" s="99"/>
      <c r="CHN40" s="99"/>
      <c r="CHO40" s="99"/>
      <c r="CHP40" s="99"/>
      <c r="CHQ40" s="99"/>
      <c r="CHR40" s="99"/>
      <c r="CHS40" s="99"/>
      <c r="CHT40" s="99"/>
      <c r="CHU40" s="99"/>
      <c r="CHV40" s="99"/>
      <c r="CHW40" s="99"/>
      <c r="CHX40" s="99"/>
      <c r="CHY40" s="99"/>
      <c r="CHZ40" s="99"/>
      <c r="CIA40" s="99"/>
      <c r="CIB40" s="99"/>
      <c r="CIC40" s="99"/>
      <c r="CID40" s="99"/>
      <c r="CIE40" s="99"/>
      <c r="CIF40" s="99"/>
      <c r="CIG40" s="99"/>
      <c r="CIH40" s="99"/>
      <c r="CII40" s="99"/>
      <c r="CIJ40" s="99"/>
      <c r="CIK40" s="99"/>
      <c r="CIL40" s="99"/>
      <c r="CIM40" s="99"/>
      <c r="CIN40" s="99"/>
      <c r="CIO40" s="99"/>
      <c r="CIP40" s="99"/>
      <c r="CIQ40" s="99"/>
      <c r="CIR40" s="99"/>
      <c r="CIS40" s="99"/>
      <c r="CIT40" s="99"/>
      <c r="CIU40" s="99"/>
      <c r="CIV40" s="99"/>
      <c r="CIW40" s="99"/>
      <c r="CIX40" s="99"/>
      <c r="CIY40" s="99"/>
      <c r="CIZ40" s="99"/>
      <c r="CJA40" s="99"/>
      <c r="CJB40" s="99"/>
      <c r="CJC40" s="99"/>
      <c r="CJD40" s="99"/>
      <c r="CJE40" s="99"/>
      <c r="CJF40" s="99"/>
      <c r="CJG40" s="99"/>
      <c r="CJH40" s="99"/>
      <c r="CJI40" s="99"/>
      <c r="CJJ40" s="99"/>
      <c r="CJK40" s="99"/>
      <c r="CJL40" s="99"/>
      <c r="CJM40" s="99"/>
      <c r="CJN40" s="99"/>
      <c r="CJO40" s="99"/>
      <c r="CJP40" s="99"/>
      <c r="CJQ40" s="99"/>
      <c r="CJR40" s="99"/>
      <c r="CJS40" s="99"/>
      <c r="CJT40" s="99"/>
      <c r="CJU40" s="99"/>
      <c r="CJV40" s="99"/>
      <c r="CJW40" s="99"/>
      <c r="CJX40" s="99"/>
      <c r="CJY40" s="99"/>
      <c r="CJZ40" s="99"/>
      <c r="CKA40" s="99"/>
      <c r="CKB40" s="99"/>
      <c r="CKC40" s="99"/>
      <c r="CKD40" s="99"/>
      <c r="CKE40" s="99"/>
      <c r="CKF40" s="99"/>
      <c r="CKG40" s="99"/>
      <c r="CKH40" s="99"/>
      <c r="CKI40" s="99"/>
      <c r="CKJ40" s="99"/>
      <c r="CKK40" s="99"/>
      <c r="CKL40" s="99"/>
      <c r="CKM40" s="99"/>
      <c r="CKN40" s="99"/>
      <c r="CKO40" s="99"/>
      <c r="CKP40" s="99"/>
      <c r="CKQ40" s="99"/>
      <c r="CKR40" s="99"/>
      <c r="CKS40" s="99"/>
      <c r="CKT40" s="99"/>
      <c r="CKU40" s="99"/>
      <c r="CKV40" s="99"/>
      <c r="CKW40" s="99"/>
      <c r="CKX40" s="99"/>
      <c r="CKY40" s="99"/>
      <c r="CKZ40" s="99"/>
      <c r="CLA40" s="99"/>
      <c r="CLB40" s="99"/>
      <c r="CLC40" s="99"/>
      <c r="CLD40" s="99"/>
      <c r="CLE40" s="99"/>
      <c r="CLF40" s="99"/>
      <c r="CLG40" s="99"/>
      <c r="CLH40" s="99"/>
      <c r="CLI40" s="99"/>
      <c r="CLJ40" s="99"/>
      <c r="CLK40" s="99"/>
      <c r="CLL40" s="99"/>
      <c r="CLM40" s="99"/>
      <c r="CLN40" s="99"/>
      <c r="CLO40" s="99"/>
      <c r="CLP40" s="99"/>
      <c r="CLQ40" s="99"/>
      <c r="CLR40" s="99"/>
      <c r="CLS40" s="99"/>
      <c r="CLT40" s="99"/>
      <c r="CLU40" s="99"/>
      <c r="CLV40" s="99"/>
      <c r="CLW40" s="99"/>
      <c r="CLX40" s="99"/>
      <c r="CLY40" s="99"/>
      <c r="CLZ40" s="99"/>
      <c r="CMA40" s="99"/>
      <c r="CMB40" s="99"/>
      <c r="CMC40" s="99"/>
      <c r="CMD40" s="99"/>
      <c r="CME40" s="99"/>
      <c r="CMF40" s="99"/>
      <c r="CMG40" s="99"/>
      <c r="CMH40" s="99"/>
      <c r="CMI40" s="99"/>
      <c r="CMJ40" s="99"/>
      <c r="CMK40" s="99"/>
      <c r="CML40" s="99"/>
      <c r="CMM40" s="99"/>
      <c r="CMN40" s="99"/>
      <c r="CMO40" s="99"/>
      <c r="CMP40" s="99"/>
      <c r="CMQ40" s="99"/>
      <c r="CMR40" s="99"/>
      <c r="CMS40" s="99"/>
      <c r="CMT40" s="99"/>
      <c r="CMU40" s="99"/>
      <c r="CMV40" s="99"/>
      <c r="CMW40" s="99"/>
      <c r="CMX40" s="99"/>
      <c r="CMY40" s="99"/>
      <c r="CMZ40" s="99"/>
      <c r="CNA40" s="99"/>
      <c r="CNB40" s="99"/>
      <c r="CNC40" s="99"/>
      <c r="CND40" s="99"/>
      <c r="CNE40" s="99"/>
      <c r="CNF40" s="99"/>
      <c r="CNG40" s="99"/>
      <c r="CNH40" s="99"/>
      <c r="CNI40" s="99"/>
      <c r="CNJ40" s="99"/>
      <c r="CNK40" s="99"/>
      <c r="CNL40" s="99"/>
      <c r="CNM40" s="99"/>
      <c r="CNN40" s="99"/>
      <c r="CNO40" s="99"/>
      <c r="CNP40" s="99"/>
      <c r="CNQ40" s="99"/>
      <c r="CNR40" s="99"/>
      <c r="CNS40" s="99"/>
      <c r="CNT40" s="99"/>
      <c r="CNU40" s="99"/>
      <c r="CNV40" s="99"/>
      <c r="CNW40" s="99"/>
      <c r="CNX40" s="99"/>
      <c r="CNY40" s="99"/>
      <c r="CNZ40" s="99"/>
      <c r="COA40" s="99"/>
      <c r="COB40" s="99"/>
      <c r="COC40" s="99"/>
      <c r="COD40" s="99"/>
      <c r="COE40" s="99"/>
      <c r="COF40" s="99"/>
      <c r="COG40" s="99"/>
      <c r="COH40" s="99"/>
      <c r="COI40" s="99"/>
      <c r="COJ40" s="99"/>
      <c r="COK40" s="99"/>
      <c r="COL40" s="99"/>
      <c r="COM40" s="99"/>
      <c r="CON40" s="99"/>
      <c r="COO40" s="99"/>
      <c r="COP40" s="99"/>
      <c r="COQ40" s="99"/>
      <c r="COR40" s="99"/>
      <c r="COS40" s="99"/>
      <c r="COT40" s="99"/>
      <c r="COU40" s="99"/>
      <c r="COV40" s="99"/>
      <c r="COW40" s="99"/>
      <c r="COX40" s="99"/>
      <c r="COY40" s="99"/>
      <c r="COZ40" s="99"/>
      <c r="CPA40" s="99"/>
      <c r="CPB40" s="99"/>
      <c r="CPC40" s="99"/>
      <c r="CPD40" s="99"/>
      <c r="CPE40" s="99"/>
      <c r="CPF40" s="99"/>
      <c r="CPG40" s="99"/>
      <c r="CPH40" s="99"/>
      <c r="CPI40" s="99"/>
      <c r="CPJ40" s="99"/>
      <c r="CPK40" s="99"/>
      <c r="CPL40" s="99"/>
      <c r="CPM40" s="99"/>
      <c r="CPN40" s="99"/>
      <c r="CPO40" s="99"/>
      <c r="CPP40" s="99"/>
      <c r="CPQ40" s="99"/>
      <c r="CPR40" s="99"/>
      <c r="CPS40" s="99"/>
      <c r="CPT40" s="99"/>
      <c r="CPU40" s="99"/>
      <c r="CPV40" s="99"/>
      <c r="CPW40" s="99"/>
      <c r="CPX40" s="99"/>
      <c r="CPY40" s="99"/>
      <c r="CPZ40" s="99"/>
      <c r="CQA40" s="99"/>
      <c r="CQB40" s="99"/>
      <c r="CQC40" s="99"/>
      <c r="CQD40" s="99"/>
      <c r="CQE40" s="99"/>
      <c r="CQF40" s="99"/>
      <c r="CQG40" s="99"/>
      <c r="CQH40" s="99"/>
      <c r="CQI40" s="99"/>
      <c r="CQJ40" s="99"/>
      <c r="CQK40" s="99"/>
      <c r="CQL40" s="99"/>
      <c r="CQM40" s="99"/>
      <c r="CQN40" s="99"/>
      <c r="CQO40" s="99"/>
      <c r="CQP40" s="99"/>
      <c r="CQQ40" s="99"/>
      <c r="CQR40" s="99"/>
      <c r="CQS40" s="99"/>
      <c r="CQT40" s="99"/>
      <c r="CQU40" s="99"/>
      <c r="CQV40" s="99"/>
      <c r="CQW40" s="99"/>
      <c r="CQX40" s="99"/>
      <c r="CQY40" s="99"/>
      <c r="CQZ40" s="99"/>
      <c r="CRA40" s="99"/>
      <c r="CRB40" s="99"/>
      <c r="CRC40" s="99"/>
      <c r="CRD40" s="99"/>
      <c r="CRE40" s="99"/>
      <c r="CRF40" s="99"/>
      <c r="CRG40" s="99"/>
      <c r="CRH40" s="99"/>
      <c r="CRI40" s="99"/>
      <c r="CRJ40" s="99"/>
      <c r="CRK40" s="99"/>
      <c r="CRL40" s="99"/>
      <c r="CRM40" s="99"/>
      <c r="CRN40" s="99"/>
      <c r="CRO40" s="99"/>
      <c r="CRP40" s="99"/>
      <c r="CRQ40" s="99"/>
      <c r="CRR40" s="99"/>
      <c r="CRS40" s="99"/>
      <c r="CRT40" s="99"/>
      <c r="CRU40" s="99"/>
      <c r="CRV40" s="99"/>
      <c r="CRW40" s="99"/>
      <c r="CRX40" s="99"/>
      <c r="CRY40" s="99"/>
      <c r="CRZ40" s="99"/>
      <c r="CSA40" s="99"/>
      <c r="CSB40" s="99"/>
      <c r="CSC40" s="99"/>
      <c r="CSD40" s="99"/>
      <c r="CSE40" s="99"/>
      <c r="CSF40" s="99"/>
      <c r="CSG40" s="99"/>
      <c r="CSH40" s="99"/>
      <c r="CSI40" s="99"/>
      <c r="CSJ40" s="99"/>
      <c r="CSK40" s="99"/>
      <c r="CSL40" s="99"/>
      <c r="CSM40" s="99"/>
      <c r="CSN40" s="99"/>
      <c r="CSO40" s="99"/>
      <c r="CSP40" s="99"/>
      <c r="CSQ40" s="99"/>
      <c r="CSR40" s="99"/>
      <c r="CSS40" s="99"/>
      <c r="CST40" s="99"/>
      <c r="CSU40" s="99"/>
      <c r="CSV40" s="99"/>
      <c r="CSW40" s="99"/>
      <c r="CSX40" s="99"/>
      <c r="CSY40" s="99"/>
      <c r="CSZ40" s="99"/>
      <c r="CTA40" s="99"/>
      <c r="CTB40" s="99"/>
      <c r="CTC40" s="99"/>
      <c r="CTD40" s="99"/>
      <c r="CTE40" s="99"/>
      <c r="CTF40" s="99"/>
      <c r="CTG40" s="99"/>
      <c r="CTH40" s="99"/>
      <c r="CTI40" s="99"/>
      <c r="CTJ40" s="99"/>
      <c r="CTK40" s="99"/>
      <c r="CTL40" s="99"/>
      <c r="CTM40" s="99"/>
      <c r="CTN40" s="99"/>
      <c r="CTO40" s="99"/>
      <c r="CTP40" s="99"/>
      <c r="CTQ40" s="99"/>
      <c r="CTR40" s="99"/>
      <c r="CTS40" s="99"/>
      <c r="CTT40" s="99"/>
      <c r="CTU40" s="99"/>
      <c r="CTV40" s="99"/>
      <c r="CTW40" s="99"/>
      <c r="CTX40" s="99"/>
      <c r="CTY40" s="99"/>
      <c r="CTZ40" s="99"/>
      <c r="CUA40" s="99"/>
      <c r="CUB40" s="99"/>
      <c r="CUC40" s="99"/>
      <c r="CUD40" s="99"/>
      <c r="CUE40" s="99"/>
      <c r="CUF40" s="99"/>
      <c r="CUG40" s="99"/>
      <c r="CUH40" s="99"/>
      <c r="CUI40" s="99"/>
      <c r="CUJ40" s="99"/>
      <c r="CUK40" s="99"/>
      <c r="CUL40" s="99"/>
      <c r="CUM40" s="99"/>
      <c r="CUN40" s="99"/>
      <c r="CUO40" s="99"/>
      <c r="CUP40" s="99"/>
      <c r="CUQ40" s="99"/>
      <c r="CUR40" s="99"/>
      <c r="CUS40" s="99"/>
      <c r="CUT40" s="99"/>
      <c r="CUU40" s="99"/>
      <c r="CUV40" s="99"/>
      <c r="CUW40" s="99"/>
      <c r="CUX40" s="99"/>
      <c r="CUY40" s="99"/>
      <c r="CUZ40" s="99"/>
      <c r="CVA40" s="99"/>
      <c r="CVB40" s="99"/>
      <c r="CVC40" s="99"/>
      <c r="CVD40" s="99"/>
      <c r="CVE40" s="99"/>
      <c r="CVF40" s="99"/>
      <c r="CVG40" s="99"/>
      <c r="CVH40" s="99"/>
      <c r="CVI40" s="99"/>
      <c r="CVJ40" s="99"/>
      <c r="CVK40" s="99"/>
      <c r="CVL40" s="99"/>
      <c r="CVM40" s="99"/>
      <c r="CVN40" s="99"/>
      <c r="CVO40" s="99"/>
      <c r="CVP40" s="99"/>
      <c r="CVQ40" s="99"/>
      <c r="CVR40" s="99"/>
      <c r="CVS40" s="99"/>
      <c r="CVT40" s="99"/>
      <c r="CVU40" s="99"/>
      <c r="CVV40" s="99"/>
      <c r="CVW40" s="99"/>
      <c r="CVX40" s="99"/>
      <c r="CVY40" s="99"/>
      <c r="CVZ40" s="99"/>
      <c r="CWA40" s="99"/>
      <c r="CWB40" s="99"/>
      <c r="CWC40" s="99"/>
      <c r="CWD40" s="99"/>
      <c r="CWE40" s="99"/>
      <c r="CWF40" s="99"/>
      <c r="CWG40" s="99"/>
      <c r="CWH40" s="99"/>
      <c r="CWI40" s="99"/>
      <c r="CWJ40" s="99"/>
      <c r="CWK40" s="99"/>
      <c r="CWL40" s="99"/>
      <c r="CWM40" s="99"/>
      <c r="CWN40" s="99"/>
      <c r="CWO40" s="99"/>
      <c r="CWP40" s="99"/>
      <c r="CWQ40" s="99"/>
      <c r="CWR40" s="99"/>
      <c r="CWS40" s="99"/>
      <c r="CWT40" s="99"/>
      <c r="CWU40" s="99"/>
      <c r="CWV40" s="99"/>
      <c r="CWW40" s="99"/>
      <c r="CWX40" s="99"/>
      <c r="CWY40" s="99"/>
      <c r="CWZ40" s="99"/>
      <c r="CXA40" s="99"/>
      <c r="CXB40" s="99"/>
      <c r="CXC40" s="99"/>
      <c r="CXD40" s="99"/>
      <c r="CXE40" s="99"/>
      <c r="CXF40" s="99"/>
      <c r="CXG40" s="99"/>
      <c r="CXH40" s="99"/>
      <c r="CXI40" s="99"/>
      <c r="CXJ40" s="99"/>
      <c r="CXK40" s="99"/>
      <c r="CXL40" s="99"/>
      <c r="CXM40" s="99"/>
      <c r="CXN40" s="99"/>
      <c r="CXO40" s="99"/>
      <c r="CXP40" s="99"/>
      <c r="CXQ40" s="99"/>
      <c r="CXR40" s="99"/>
      <c r="CXS40" s="99"/>
      <c r="CXT40" s="99"/>
      <c r="CXU40" s="99"/>
      <c r="CXV40" s="99"/>
      <c r="CXW40" s="99"/>
      <c r="CXX40" s="99"/>
      <c r="CXY40" s="99"/>
      <c r="CXZ40" s="99"/>
      <c r="CYA40" s="99"/>
      <c r="CYB40" s="99"/>
      <c r="CYC40" s="99"/>
      <c r="CYD40" s="99"/>
      <c r="CYE40" s="99"/>
      <c r="CYF40" s="99"/>
      <c r="CYG40" s="99"/>
      <c r="CYH40" s="99"/>
      <c r="CYI40" s="99"/>
      <c r="CYJ40" s="99"/>
      <c r="CYK40" s="99"/>
      <c r="CYL40" s="99"/>
      <c r="CYM40" s="99"/>
      <c r="CYN40" s="99"/>
      <c r="CYO40" s="99"/>
      <c r="CYP40" s="99"/>
      <c r="CYQ40" s="99"/>
      <c r="CYR40" s="99"/>
      <c r="CYS40" s="99"/>
      <c r="CYT40" s="99"/>
      <c r="CYU40" s="99"/>
      <c r="CYV40" s="99"/>
      <c r="CYW40" s="99"/>
      <c r="CYX40" s="99"/>
      <c r="CYY40" s="99"/>
      <c r="CYZ40" s="99"/>
      <c r="CZA40" s="99"/>
      <c r="CZB40" s="99"/>
      <c r="CZC40" s="99"/>
      <c r="CZD40" s="99"/>
      <c r="CZE40" s="99"/>
      <c r="CZF40" s="99"/>
      <c r="CZG40" s="99"/>
      <c r="CZH40" s="99"/>
      <c r="CZI40" s="99"/>
      <c r="CZJ40" s="99"/>
      <c r="CZK40" s="99"/>
      <c r="CZL40" s="99"/>
      <c r="CZM40" s="99"/>
      <c r="CZN40" s="99"/>
      <c r="CZO40" s="99"/>
      <c r="CZP40" s="99"/>
      <c r="CZQ40" s="99"/>
      <c r="CZR40" s="99"/>
      <c r="CZS40" s="99"/>
      <c r="CZT40" s="99"/>
      <c r="CZU40" s="99"/>
      <c r="CZV40" s="99"/>
      <c r="CZW40" s="99"/>
      <c r="CZX40" s="99"/>
      <c r="CZY40" s="99"/>
      <c r="CZZ40" s="99"/>
      <c r="DAA40" s="99"/>
      <c r="DAB40" s="99"/>
      <c r="DAC40" s="99"/>
      <c r="DAD40" s="99"/>
      <c r="DAE40" s="99"/>
      <c r="DAF40" s="99"/>
      <c r="DAG40" s="99"/>
      <c r="DAH40" s="99"/>
      <c r="DAI40" s="99"/>
      <c r="DAJ40" s="99"/>
      <c r="DAK40" s="99"/>
      <c r="DAL40" s="99"/>
      <c r="DAM40" s="99"/>
      <c r="DAN40" s="99"/>
      <c r="DAO40" s="99"/>
      <c r="DAP40" s="99"/>
      <c r="DAQ40" s="99"/>
      <c r="DAR40" s="99"/>
      <c r="DAS40" s="99"/>
      <c r="DAT40" s="99"/>
      <c r="DAU40" s="99"/>
      <c r="DAV40" s="99"/>
      <c r="DAW40" s="99"/>
      <c r="DAX40" s="99"/>
      <c r="DAY40" s="99"/>
      <c r="DAZ40" s="99"/>
      <c r="DBA40" s="99"/>
      <c r="DBB40" s="99"/>
      <c r="DBC40" s="99"/>
      <c r="DBD40" s="99"/>
      <c r="DBE40" s="99"/>
      <c r="DBF40" s="99"/>
      <c r="DBG40" s="99"/>
      <c r="DBH40" s="99"/>
      <c r="DBI40" s="99"/>
      <c r="DBJ40" s="99"/>
      <c r="DBK40" s="99"/>
      <c r="DBL40" s="99"/>
      <c r="DBM40" s="99"/>
      <c r="DBN40" s="99"/>
      <c r="DBO40" s="99"/>
      <c r="DBP40" s="99"/>
      <c r="DBQ40" s="99"/>
      <c r="DBR40" s="99"/>
      <c r="DBS40" s="99"/>
      <c r="DBT40" s="99"/>
      <c r="DBU40" s="99"/>
      <c r="DBV40" s="99"/>
      <c r="DBW40" s="99"/>
      <c r="DBX40" s="99"/>
      <c r="DBY40" s="99"/>
      <c r="DBZ40" s="99"/>
      <c r="DCA40" s="99"/>
      <c r="DCB40" s="99"/>
      <c r="DCC40" s="99"/>
      <c r="DCD40" s="99"/>
      <c r="DCE40" s="99"/>
      <c r="DCF40" s="99"/>
      <c r="DCG40" s="99"/>
      <c r="DCH40" s="99"/>
      <c r="DCI40" s="99"/>
      <c r="DCJ40" s="99"/>
      <c r="DCK40" s="99"/>
      <c r="DCL40" s="99"/>
      <c r="DCM40" s="99"/>
      <c r="DCN40" s="99"/>
      <c r="DCO40" s="99"/>
      <c r="DCP40" s="99"/>
      <c r="DCQ40" s="99"/>
      <c r="DCR40" s="99"/>
      <c r="DCS40" s="99"/>
      <c r="DCT40" s="99"/>
      <c r="DCU40" s="99"/>
      <c r="DCV40" s="99"/>
      <c r="DCW40" s="99"/>
      <c r="DCX40" s="99"/>
      <c r="DCY40" s="99"/>
      <c r="DCZ40" s="99"/>
      <c r="DDA40" s="99"/>
      <c r="DDB40" s="99"/>
      <c r="DDC40" s="99"/>
      <c r="DDD40" s="99"/>
      <c r="DDE40" s="99"/>
      <c r="DDF40" s="99"/>
      <c r="DDG40" s="99"/>
      <c r="DDH40" s="99"/>
      <c r="DDI40" s="99"/>
      <c r="DDJ40" s="99"/>
      <c r="DDK40" s="99"/>
      <c r="DDL40" s="99"/>
      <c r="DDM40" s="99"/>
      <c r="DDN40" s="99"/>
      <c r="DDO40" s="99"/>
      <c r="DDP40" s="99"/>
      <c r="DDQ40" s="99"/>
      <c r="DDR40" s="99"/>
      <c r="DDS40" s="99"/>
      <c r="DDT40" s="99"/>
      <c r="DDU40" s="99"/>
      <c r="DDV40" s="99"/>
      <c r="DDW40" s="99"/>
      <c r="DDX40" s="99"/>
      <c r="DDY40" s="99"/>
      <c r="DDZ40" s="99"/>
      <c r="DEA40" s="99"/>
      <c r="DEB40" s="99"/>
      <c r="DEC40" s="99"/>
      <c r="DED40" s="99"/>
      <c r="DEE40" s="99"/>
      <c r="DEF40" s="99"/>
      <c r="DEG40" s="99"/>
      <c r="DEH40" s="99"/>
      <c r="DEI40" s="99"/>
      <c r="DEJ40" s="99"/>
      <c r="DEK40" s="99"/>
      <c r="DEL40" s="99"/>
      <c r="DEM40" s="99"/>
      <c r="DEN40" s="99"/>
      <c r="DEO40" s="99"/>
      <c r="DEP40" s="99"/>
      <c r="DEQ40" s="99"/>
      <c r="DER40" s="99"/>
      <c r="DES40" s="99"/>
      <c r="DET40" s="99"/>
      <c r="DEU40" s="99"/>
      <c r="DEV40" s="99"/>
      <c r="DEW40" s="99"/>
      <c r="DEX40" s="99"/>
      <c r="DEY40" s="99"/>
      <c r="DEZ40" s="99"/>
      <c r="DFA40" s="99"/>
      <c r="DFB40" s="99"/>
      <c r="DFC40" s="99"/>
      <c r="DFD40" s="99"/>
      <c r="DFE40" s="99"/>
      <c r="DFF40" s="99"/>
      <c r="DFG40" s="99"/>
      <c r="DFH40" s="99"/>
      <c r="DFI40" s="99"/>
      <c r="DFJ40" s="99"/>
      <c r="DFK40" s="99"/>
      <c r="DFL40" s="99"/>
      <c r="DFM40" s="99"/>
      <c r="DFN40" s="99"/>
      <c r="DFO40" s="99"/>
      <c r="DFP40" s="99"/>
      <c r="DFQ40" s="99"/>
      <c r="DFR40" s="99"/>
      <c r="DFS40" s="99"/>
      <c r="DFT40" s="99"/>
      <c r="DFU40" s="99"/>
      <c r="DFV40" s="99"/>
      <c r="DFW40" s="99"/>
      <c r="DFX40" s="99"/>
      <c r="DFY40" s="99"/>
      <c r="DFZ40" s="99"/>
      <c r="DGA40" s="99"/>
      <c r="DGB40" s="99"/>
      <c r="DGC40" s="99"/>
      <c r="DGD40" s="99"/>
      <c r="DGE40" s="99"/>
      <c r="DGF40" s="99"/>
      <c r="DGG40" s="99"/>
      <c r="DGH40" s="99"/>
      <c r="DGI40" s="99"/>
      <c r="DGJ40" s="99"/>
      <c r="DGK40" s="99"/>
      <c r="DGL40" s="99"/>
      <c r="DGM40" s="99"/>
      <c r="DGN40" s="99"/>
      <c r="DGO40" s="99"/>
      <c r="DGP40" s="99"/>
      <c r="DGQ40" s="99"/>
      <c r="DGR40" s="99"/>
      <c r="DGS40" s="99"/>
      <c r="DGT40" s="99"/>
      <c r="DGU40" s="99"/>
      <c r="DGV40" s="99"/>
      <c r="DGW40" s="99"/>
      <c r="DGX40" s="99"/>
      <c r="DGY40" s="99"/>
      <c r="DGZ40" s="99"/>
      <c r="DHA40" s="99"/>
      <c r="DHB40" s="99"/>
      <c r="DHC40" s="99"/>
      <c r="DHD40" s="99"/>
      <c r="DHE40" s="99"/>
      <c r="DHF40" s="99"/>
      <c r="DHG40" s="99"/>
      <c r="DHH40" s="99"/>
      <c r="DHI40" s="99"/>
      <c r="DHJ40" s="99"/>
      <c r="DHK40" s="99"/>
      <c r="DHL40" s="99"/>
      <c r="DHM40" s="99"/>
      <c r="DHN40" s="99"/>
      <c r="DHO40" s="99"/>
      <c r="DHP40" s="99"/>
      <c r="DHQ40" s="99"/>
      <c r="DHR40" s="99"/>
      <c r="DHS40" s="99"/>
      <c r="DHT40" s="99"/>
      <c r="DHU40" s="99"/>
      <c r="DHV40" s="99"/>
      <c r="DHW40" s="99"/>
      <c r="DHX40" s="99"/>
      <c r="DHY40" s="99"/>
      <c r="DHZ40" s="99"/>
      <c r="DIA40" s="99"/>
      <c r="DIB40" s="99"/>
      <c r="DIC40" s="99"/>
      <c r="DID40" s="99"/>
      <c r="DIE40" s="99"/>
      <c r="DIF40" s="99"/>
      <c r="DIG40" s="99"/>
      <c r="DIH40" s="99"/>
      <c r="DII40" s="99"/>
      <c r="DIJ40" s="99"/>
      <c r="DIK40" s="99"/>
      <c r="DIL40" s="99"/>
      <c r="DIM40" s="99"/>
      <c r="DIN40" s="99"/>
      <c r="DIO40" s="99"/>
      <c r="DIP40" s="99"/>
      <c r="DIQ40" s="99"/>
      <c r="DIR40" s="99"/>
      <c r="DIS40" s="99"/>
      <c r="DIT40" s="99"/>
      <c r="DIU40" s="99"/>
      <c r="DIV40" s="99"/>
      <c r="DIW40" s="99"/>
      <c r="DIX40" s="99"/>
      <c r="DIY40" s="99"/>
      <c r="DIZ40" s="99"/>
      <c r="DJA40" s="99"/>
      <c r="DJB40" s="99"/>
      <c r="DJC40" s="99"/>
      <c r="DJD40" s="99"/>
      <c r="DJE40" s="99"/>
      <c r="DJF40" s="99"/>
      <c r="DJG40" s="99"/>
      <c r="DJH40" s="99"/>
      <c r="DJI40" s="99"/>
      <c r="DJJ40" s="99"/>
      <c r="DJK40" s="99"/>
      <c r="DJL40" s="99"/>
      <c r="DJM40" s="99"/>
      <c r="DJN40" s="99"/>
      <c r="DJO40" s="99"/>
      <c r="DJP40" s="99"/>
      <c r="DJQ40" s="99"/>
      <c r="DJR40" s="99"/>
      <c r="DJS40" s="99"/>
      <c r="DJT40" s="99"/>
      <c r="DJU40" s="99"/>
      <c r="DJV40" s="99"/>
      <c r="DJW40" s="99"/>
      <c r="DJX40" s="99"/>
      <c r="DJY40" s="99"/>
      <c r="DJZ40" s="99"/>
      <c r="DKA40" s="99"/>
      <c r="DKB40" s="99"/>
      <c r="DKC40" s="99"/>
      <c r="DKD40" s="99"/>
      <c r="DKE40" s="99"/>
      <c r="DKF40" s="99"/>
      <c r="DKG40" s="99"/>
      <c r="DKH40" s="99"/>
      <c r="DKI40" s="99"/>
      <c r="DKJ40" s="99"/>
      <c r="DKK40" s="99"/>
      <c r="DKL40" s="99"/>
      <c r="DKM40" s="99"/>
      <c r="DKN40" s="99"/>
      <c r="DKO40" s="99"/>
      <c r="DKP40" s="99"/>
      <c r="DKQ40" s="99"/>
      <c r="DKR40" s="99"/>
      <c r="DKS40" s="99"/>
      <c r="DKT40" s="99"/>
      <c r="DKU40" s="99"/>
      <c r="DKV40" s="99"/>
      <c r="DKW40" s="99"/>
      <c r="DKX40" s="99"/>
      <c r="DKY40" s="99"/>
      <c r="DKZ40" s="99"/>
      <c r="DLA40" s="99"/>
      <c r="DLB40" s="99"/>
      <c r="DLC40" s="99"/>
      <c r="DLD40" s="99"/>
      <c r="DLE40" s="99"/>
      <c r="DLF40" s="99"/>
      <c r="DLG40" s="99"/>
      <c r="DLH40" s="99"/>
      <c r="DLI40" s="99"/>
      <c r="DLJ40" s="99"/>
      <c r="DLK40" s="99"/>
      <c r="DLL40" s="99"/>
      <c r="DLM40" s="99"/>
      <c r="DLN40" s="99"/>
      <c r="DLO40" s="99"/>
      <c r="DLP40" s="99"/>
      <c r="DLQ40" s="99"/>
      <c r="DLR40" s="99"/>
      <c r="DLS40" s="99"/>
      <c r="DLT40" s="99"/>
      <c r="DLU40" s="99"/>
      <c r="DLV40" s="99"/>
      <c r="DLW40" s="99"/>
      <c r="DLX40" s="99"/>
      <c r="DLY40" s="99"/>
      <c r="DLZ40" s="99"/>
      <c r="DMA40" s="99"/>
      <c r="DMB40" s="99"/>
      <c r="DMC40" s="99"/>
      <c r="DMD40" s="99"/>
      <c r="DME40" s="99"/>
      <c r="DMF40" s="99"/>
      <c r="DMG40" s="99"/>
      <c r="DMH40" s="99"/>
      <c r="DMI40" s="99"/>
      <c r="DMJ40" s="99"/>
      <c r="DMK40" s="99"/>
      <c r="DML40" s="99"/>
      <c r="DMM40" s="99"/>
      <c r="DMN40" s="99"/>
      <c r="DMO40" s="99"/>
      <c r="DMP40" s="99"/>
      <c r="DMQ40" s="99"/>
      <c r="DMR40" s="99"/>
      <c r="DMS40" s="99"/>
      <c r="DMT40" s="99"/>
      <c r="DMU40" s="99"/>
      <c r="DMV40" s="99"/>
      <c r="DMW40" s="99"/>
      <c r="DMX40" s="99"/>
      <c r="DMY40" s="99"/>
      <c r="DMZ40" s="99"/>
      <c r="DNA40" s="99"/>
      <c r="DNB40" s="99"/>
      <c r="DNC40" s="99"/>
      <c r="DND40" s="99"/>
      <c r="DNE40" s="99"/>
      <c r="DNF40" s="99"/>
      <c r="DNG40" s="99"/>
      <c r="DNH40" s="99"/>
      <c r="DNI40" s="99"/>
      <c r="DNJ40" s="99"/>
      <c r="DNK40" s="99"/>
      <c r="DNL40" s="99"/>
      <c r="DNM40" s="99"/>
      <c r="DNN40" s="99"/>
      <c r="DNO40" s="99"/>
      <c r="DNP40" s="99"/>
      <c r="DNQ40" s="99"/>
      <c r="DNR40" s="99"/>
      <c r="DNS40" s="99"/>
      <c r="DNT40" s="99"/>
      <c r="DNU40" s="99"/>
      <c r="DNV40" s="99"/>
      <c r="DNW40" s="99"/>
      <c r="DNX40" s="99"/>
      <c r="DNY40" s="99"/>
      <c r="DNZ40" s="99"/>
      <c r="DOA40" s="99"/>
      <c r="DOB40" s="99"/>
      <c r="DOC40" s="99"/>
      <c r="DOD40" s="99"/>
      <c r="DOE40" s="99"/>
      <c r="DOF40" s="99"/>
      <c r="DOG40" s="99"/>
      <c r="DOH40" s="99"/>
      <c r="DOI40" s="99"/>
      <c r="DOJ40" s="99"/>
      <c r="DOK40" s="99"/>
      <c r="DOL40" s="99"/>
      <c r="DOM40" s="99"/>
      <c r="DON40" s="99"/>
      <c r="DOO40" s="99"/>
      <c r="DOP40" s="99"/>
      <c r="DOQ40" s="99"/>
      <c r="DOR40" s="99"/>
      <c r="DOS40" s="99"/>
      <c r="DOT40" s="99"/>
      <c r="DOU40" s="99"/>
      <c r="DOV40" s="99"/>
      <c r="DOW40" s="99"/>
      <c r="DOX40" s="99"/>
      <c r="DOY40" s="99"/>
      <c r="DOZ40" s="99"/>
      <c r="DPA40" s="99"/>
      <c r="DPB40" s="99"/>
      <c r="DPC40" s="99"/>
      <c r="DPD40" s="99"/>
      <c r="DPE40" s="99"/>
      <c r="DPF40" s="99"/>
      <c r="DPG40" s="99"/>
      <c r="DPH40" s="99"/>
      <c r="DPI40" s="99"/>
      <c r="DPJ40" s="99"/>
      <c r="DPK40" s="99"/>
      <c r="DPL40" s="99"/>
      <c r="DPM40" s="99"/>
      <c r="DPN40" s="99"/>
      <c r="DPO40" s="99"/>
      <c r="DPP40" s="99"/>
      <c r="DPQ40" s="99"/>
      <c r="DPR40" s="99"/>
      <c r="DPS40" s="99"/>
      <c r="DPT40" s="99"/>
      <c r="DPU40" s="99"/>
      <c r="DPV40" s="99"/>
      <c r="DPW40" s="99"/>
      <c r="DPX40" s="99"/>
      <c r="DPY40" s="99"/>
      <c r="DPZ40" s="99"/>
      <c r="DQA40" s="99"/>
      <c r="DQB40" s="99"/>
      <c r="DQC40" s="99"/>
      <c r="DQD40" s="99"/>
      <c r="DQE40" s="99"/>
      <c r="DQF40" s="99"/>
      <c r="DQG40" s="99"/>
      <c r="DQH40" s="99"/>
      <c r="DQI40" s="99"/>
      <c r="DQJ40" s="99"/>
      <c r="DQK40" s="99"/>
      <c r="DQL40" s="99"/>
      <c r="DQM40" s="99"/>
      <c r="DQN40" s="99"/>
      <c r="DQO40" s="99"/>
      <c r="DQP40" s="99"/>
      <c r="DQQ40" s="99"/>
      <c r="DQR40" s="99"/>
      <c r="DQS40" s="99"/>
      <c r="DQT40" s="99"/>
      <c r="DQU40" s="99"/>
      <c r="DQV40" s="99"/>
      <c r="DQW40" s="99"/>
      <c r="DQX40" s="99"/>
      <c r="DQY40" s="99"/>
      <c r="DQZ40" s="99"/>
      <c r="DRA40" s="99"/>
      <c r="DRB40" s="99"/>
      <c r="DRC40" s="99"/>
      <c r="DRD40" s="99"/>
      <c r="DRE40" s="99"/>
      <c r="DRF40" s="99"/>
      <c r="DRG40" s="99"/>
      <c r="DRH40" s="99"/>
      <c r="DRI40" s="99"/>
      <c r="DRJ40" s="99"/>
      <c r="DRK40" s="99"/>
      <c r="DRL40" s="99"/>
      <c r="DRM40" s="99"/>
      <c r="DRN40" s="99"/>
      <c r="DRO40" s="99"/>
      <c r="DRP40" s="99"/>
      <c r="DRQ40" s="99"/>
      <c r="DRR40" s="99"/>
      <c r="DRS40" s="99"/>
      <c r="DRT40" s="99"/>
      <c r="DRU40" s="99"/>
      <c r="DRV40" s="99"/>
      <c r="DRW40" s="99"/>
      <c r="DRX40" s="99"/>
      <c r="DRY40" s="99"/>
      <c r="DRZ40" s="99"/>
      <c r="DSA40" s="99"/>
      <c r="DSB40" s="99"/>
      <c r="DSC40" s="99"/>
      <c r="DSD40" s="99"/>
      <c r="DSE40" s="99"/>
      <c r="DSF40" s="99"/>
      <c r="DSG40" s="99"/>
      <c r="DSH40" s="99"/>
      <c r="DSI40" s="99"/>
      <c r="DSJ40" s="99"/>
      <c r="DSK40" s="99"/>
      <c r="DSL40" s="99"/>
      <c r="DSM40" s="99"/>
      <c r="DSN40" s="99"/>
      <c r="DSO40" s="99"/>
      <c r="DSP40" s="99"/>
      <c r="DSQ40" s="99"/>
      <c r="DSR40" s="99"/>
      <c r="DSS40" s="99"/>
      <c r="DST40" s="99"/>
      <c r="DSU40" s="99"/>
      <c r="DSV40" s="99"/>
      <c r="DSW40" s="99"/>
      <c r="DSX40" s="99"/>
      <c r="DSY40" s="99"/>
      <c r="DSZ40" s="99"/>
      <c r="DTA40" s="99"/>
      <c r="DTB40" s="99"/>
      <c r="DTC40" s="99"/>
      <c r="DTD40" s="99"/>
      <c r="DTE40" s="99"/>
      <c r="DTF40" s="99"/>
      <c r="DTG40" s="99"/>
      <c r="DTH40" s="99"/>
      <c r="DTI40" s="99"/>
      <c r="DTJ40" s="99"/>
      <c r="DTK40" s="99"/>
      <c r="DTL40" s="99"/>
      <c r="DTM40" s="99"/>
      <c r="DTN40" s="99"/>
      <c r="DTO40" s="99"/>
      <c r="DTP40" s="99"/>
      <c r="DTQ40" s="99"/>
      <c r="DTR40" s="99"/>
      <c r="DTS40" s="99"/>
      <c r="DTT40" s="99"/>
      <c r="DTU40" s="99"/>
      <c r="DTV40" s="99"/>
      <c r="DTW40" s="99"/>
      <c r="DTX40" s="99"/>
      <c r="DTY40" s="99"/>
      <c r="DTZ40" s="99"/>
      <c r="DUA40" s="99"/>
      <c r="DUB40" s="99"/>
      <c r="DUC40" s="99"/>
      <c r="DUD40" s="99"/>
      <c r="DUE40" s="99"/>
      <c r="DUF40" s="99"/>
      <c r="DUG40" s="99"/>
      <c r="DUH40" s="99"/>
      <c r="DUI40" s="99"/>
      <c r="DUJ40" s="99"/>
      <c r="DUK40" s="99"/>
      <c r="DUL40" s="99"/>
      <c r="DUM40" s="99"/>
      <c r="DUN40" s="99"/>
      <c r="DUO40" s="99"/>
      <c r="DUP40" s="99"/>
      <c r="DUQ40" s="99"/>
      <c r="DUR40" s="99"/>
      <c r="DUS40" s="99"/>
      <c r="DUT40" s="99"/>
      <c r="DUU40" s="99"/>
      <c r="DUV40" s="99"/>
      <c r="DUW40" s="99"/>
      <c r="DUX40" s="99"/>
      <c r="DUY40" s="99"/>
      <c r="DUZ40" s="99"/>
      <c r="DVA40" s="99"/>
      <c r="DVB40" s="99"/>
      <c r="DVC40" s="99"/>
      <c r="DVD40" s="99"/>
      <c r="DVE40" s="99"/>
      <c r="DVF40" s="99"/>
      <c r="DVG40" s="99"/>
      <c r="DVH40" s="99"/>
      <c r="DVI40" s="99"/>
      <c r="DVJ40" s="99"/>
      <c r="DVK40" s="99"/>
      <c r="DVL40" s="99"/>
      <c r="DVM40" s="99"/>
      <c r="DVN40" s="99"/>
      <c r="DVO40" s="99"/>
      <c r="DVP40" s="99"/>
      <c r="DVQ40" s="99"/>
      <c r="DVR40" s="99"/>
      <c r="DVS40" s="99"/>
      <c r="DVT40" s="99"/>
      <c r="DVU40" s="99"/>
      <c r="DVV40" s="99"/>
      <c r="DVW40" s="99"/>
      <c r="DVX40" s="99"/>
      <c r="DVY40" s="99"/>
      <c r="DVZ40" s="99"/>
      <c r="DWA40" s="99"/>
      <c r="DWB40" s="99"/>
      <c r="DWC40" s="99"/>
      <c r="DWD40" s="99"/>
      <c r="DWE40" s="99"/>
      <c r="DWF40" s="99"/>
      <c r="DWG40" s="99"/>
      <c r="DWH40" s="99"/>
      <c r="DWI40" s="99"/>
      <c r="DWJ40" s="99"/>
      <c r="DWK40" s="99"/>
      <c r="DWL40" s="99"/>
      <c r="DWM40" s="99"/>
      <c r="DWN40" s="99"/>
      <c r="DWO40" s="99"/>
      <c r="DWP40" s="99"/>
      <c r="DWQ40" s="99"/>
      <c r="DWR40" s="99"/>
      <c r="DWS40" s="99"/>
      <c r="DWT40" s="99"/>
      <c r="DWU40" s="99"/>
      <c r="DWV40" s="99"/>
      <c r="DWW40" s="99"/>
      <c r="DWX40" s="99"/>
      <c r="DWY40" s="99"/>
      <c r="DWZ40" s="99"/>
      <c r="DXA40" s="99"/>
      <c r="DXB40" s="99"/>
      <c r="DXC40" s="99"/>
      <c r="DXD40" s="99"/>
      <c r="DXE40" s="99"/>
      <c r="DXF40" s="99"/>
      <c r="DXG40" s="99"/>
      <c r="DXH40" s="99"/>
      <c r="DXI40" s="99"/>
      <c r="DXJ40" s="99"/>
      <c r="DXK40" s="99"/>
      <c r="DXL40" s="99"/>
      <c r="DXM40" s="99"/>
      <c r="DXN40" s="99"/>
      <c r="DXO40" s="99"/>
      <c r="DXP40" s="99"/>
      <c r="DXQ40" s="99"/>
      <c r="DXR40" s="99"/>
      <c r="DXS40" s="99"/>
      <c r="DXT40" s="99"/>
      <c r="DXU40" s="99"/>
      <c r="DXV40" s="99"/>
      <c r="DXW40" s="99"/>
      <c r="DXX40" s="99"/>
      <c r="DXY40" s="99"/>
      <c r="DXZ40" s="99"/>
      <c r="DYA40" s="99"/>
      <c r="DYB40" s="99"/>
      <c r="DYC40" s="99"/>
      <c r="DYD40" s="99"/>
      <c r="DYE40" s="99"/>
      <c r="DYF40" s="99"/>
      <c r="DYG40" s="99"/>
      <c r="DYH40" s="99"/>
      <c r="DYI40" s="99"/>
      <c r="DYJ40" s="99"/>
      <c r="DYK40" s="99"/>
      <c r="DYL40" s="99"/>
      <c r="DYM40" s="99"/>
      <c r="DYN40" s="99"/>
      <c r="DYO40" s="99"/>
      <c r="DYP40" s="99"/>
      <c r="DYQ40" s="99"/>
      <c r="DYR40" s="99"/>
      <c r="DYS40" s="99"/>
      <c r="DYT40" s="99"/>
      <c r="DYU40" s="99"/>
      <c r="DYV40" s="99"/>
      <c r="DYW40" s="99"/>
      <c r="DYX40" s="99"/>
      <c r="DYY40" s="99"/>
      <c r="DYZ40" s="99"/>
      <c r="DZA40" s="99"/>
      <c r="DZB40" s="99"/>
      <c r="DZC40" s="99"/>
      <c r="DZD40" s="99"/>
      <c r="DZE40" s="99"/>
      <c r="DZF40" s="99"/>
      <c r="DZG40" s="99"/>
      <c r="DZH40" s="99"/>
      <c r="DZI40" s="99"/>
      <c r="DZJ40" s="99"/>
      <c r="DZK40" s="99"/>
      <c r="DZL40" s="99"/>
      <c r="DZM40" s="99"/>
      <c r="DZN40" s="99"/>
      <c r="DZO40" s="99"/>
      <c r="DZP40" s="99"/>
      <c r="DZQ40" s="99"/>
      <c r="DZR40" s="99"/>
      <c r="DZS40" s="99"/>
      <c r="DZT40" s="99"/>
      <c r="DZU40" s="99"/>
      <c r="DZV40" s="99"/>
      <c r="DZW40" s="99"/>
      <c r="DZX40" s="99"/>
      <c r="DZY40" s="99"/>
      <c r="DZZ40" s="99"/>
      <c r="EAA40" s="99"/>
      <c r="EAB40" s="99"/>
      <c r="EAC40" s="99"/>
      <c r="EAD40" s="99"/>
      <c r="EAE40" s="99"/>
      <c r="EAF40" s="99"/>
      <c r="EAG40" s="99"/>
      <c r="EAH40" s="99"/>
      <c r="EAI40" s="99"/>
      <c r="EAJ40" s="99"/>
      <c r="EAK40" s="99"/>
      <c r="EAL40" s="99"/>
      <c r="EAM40" s="99"/>
      <c r="EAN40" s="99"/>
      <c r="EAO40" s="99"/>
      <c r="EAP40" s="99"/>
      <c r="EAQ40" s="99"/>
      <c r="EAR40" s="99"/>
      <c r="EAS40" s="99"/>
      <c r="EAT40" s="99"/>
      <c r="EAU40" s="99"/>
      <c r="EAV40" s="99"/>
      <c r="EAW40" s="99"/>
      <c r="EAX40" s="99"/>
      <c r="EAY40" s="99"/>
      <c r="EAZ40" s="99"/>
      <c r="EBA40" s="99"/>
      <c r="EBB40" s="99"/>
      <c r="EBC40" s="99"/>
      <c r="EBD40" s="99"/>
      <c r="EBE40" s="99"/>
      <c r="EBF40" s="99"/>
      <c r="EBG40" s="99"/>
      <c r="EBH40" s="99"/>
      <c r="EBI40" s="99"/>
      <c r="EBJ40" s="99"/>
      <c r="EBK40" s="99"/>
      <c r="EBL40" s="99"/>
      <c r="EBM40" s="99"/>
      <c r="EBN40" s="99"/>
      <c r="EBO40" s="99"/>
      <c r="EBP40" s="99"/>
      <c r="EBQ40" s="99"/>
      <c r="EBR40" s="99"/>
      <c r="EBS40" s="99"/>
      <c r="EBT40" s="99"/>
      <c r="EBU40" s="99"/>
      <c r="EBV40" s="99"/>
      <c r="EBW40" s="99"/>
      <c r="EBX40" s="99"/>
      <c r="EBY40" s="99"/>
      <c r="EBZ40" s="99"/>
      <c r="ECA40" s="99"/>
      <c r="ECB40" s="99"/>
      <c r="ECC40" s="99"/>
      <c r="ECD40" s="99"/>
      <c r="ECE40" s="99"/>
      <c r="ECF40" s="99"/>
      <c r="ECG40" s="99"/>
      <c r="ECH40" s="99"/>
      <c r="ECI40" s="99"/>
      <c r="ECJ40" s="99"/>
      <c r="ECK40" s="99"/>
      <c r="ECL40" s="99"/>
      <c r="ECM40" s="99"/>
      <c r="ECN40" s="99"/>
      <c r="ECO40" s="99"/>
      <c r="ECP40" s="99"/>
      <c r="ECQ40" s="99"/>
      <c r="ECR40" s="99"/>
      <c r="ECS40" s="99"/>
      <c r="ECT40" s="99"/>
      <c r="ECU40" s="99"/>
      <c r="ECV40" s="99"/>
      <c r="ECW40" s="99"/>
      <c r="ECX40" s="99"/>
      <c r="ECY40" s="99"/>
      <c r="ECZ40" s="99"/>
      <c r="EDA40" s="99"/>
      <c r="EDB40" s="99"/>
      <c r="EDC40" s="99"/>
      <c r="EDD40" s="99"/>
      <c r="EDE40" s="99"/>
      <c r="EDF40" s="99"/>
      <c r="EDG40" s="99"/>
      <c r="EDH40" s="99"/>
      <c r="EDI40" s="99"/>
      <c r="EDJ40" s="99"/>
      <c r="EDK40" s="99"/>
      <c r="EDL40" s="99"/>
      <c r="EDM40" s="99"/>
      <c r="EDN40" s="99"/>
      <c r="EDO40" s="99"/>
      <c r="EDP40" s="99"/>
      <c r="EDQ40" s="99"/>
      <c r="EDR40" s="99"/>
      <c r="EDS40" s="99"/>
      <c r="EDT40" s="99"/>
      <c r="EDU40" s="99"/>
      <c r="EDV40" s="99"/>
      <c r="EDW40" s="99"/>
      <c r="EDX40" s="99"/>
      <c r="EDY40" s="99"/>
      <c r="EDZ40" s="99"/>
      <c r="EEA40" s="99"/>
      <c r="EEB40" s="99"/>
      <c r="EEC40" s="99"/>
      <c r="EED40" s="99"/>
      <c r="EEE40" s="99"/>
      <c r="EEF40" s="99"/>
      <c r="EEG40" s="99"/>
      <c r="EEH40" s="99"/>
      <c r="EEI40" s="99"/>
      <c r="EEJ40" s="99"/>
      <c r="EEK40" s="99"/>
      <c r="EEL40" s="99"/>
      <c r="EEM40" s="99"/>
      <c r="EEN40" s="99"/>
      <c r="EEO40" s="99"/>
      <c r="EEP40" s="99"/>
      <c r="EEQ40" s="99"/>
      <c r="EER40" s="99"/>
      <c r="EES40" s="99"/>
      <c r="EET40" s="99"/>
      <c r="EEU40" s="99"/>
      <c r="EEV40" s="99"/>
      <c r="EEW40" s="99"/>
      <c r="EEX40" s="99"/>
      <c r="EEY40" s="99"/>
      <c r="EEZ40" s="99"/>
      <c r="EFA40" s="99"/>
      <c r="EFB40" s="99"/>
      <c r="EFC40" s="99"/>
      <c r="EFD40" s="99"/>
      <c r="EFE40" s="99"/>
      <c r="EFF40" s="99"/>
      <c r="EFG40" s="99"/>
      <c r="EFH40" s="99"/>
      <c r="EFI40" s="99"/>
      <c r="EFJ40" s="99"/>
      <c r="EFK40" s="99"/>
      <c r="EFL40" s="99"/>
      <c r="EFM40" s="99"/>
      <c r="EFN40" s="99"/>
      <c r="EFO40" s="99"/>
      <c r="EFP40" s="99"/>
      <c r="EFQ40" s="99"/>
      <c r="EFR40" s="99"/>
      <c r="EFS40" s="99"/>
      <c r="EFT40" s="99"/>
      <c r="EFU40" s="99"/>
      <c r="EFV40" s="99"/>
      <c r="EFW40" s="99"/>
      <c r="EFX40" s="99"/>
      <c r="EFY40" s="99"/>
      <c r="EFZ40" s="99"/>
      <c r="EGA40" s="99"/>
      <c r="EGB40" s="99"/>
      <c r="EGC40" s="99"/>
      <c r="EGD40" s="99"/>
      <c r="EGE40" s="99"/>
      <c r="EGF40" s="99"/>
      <c r="EGG40" s="99"/>
      <c r="EGH40" s="99"/>
      <c r="EGI40" s="99"/>
      <c r="EGJ40" s="99"/>
      <c r="EGK40" s="99"/>
      <c r="EGL40" s="99"/>
      <c r="EGM40" s="99"/>
      <c r="EGN40" s="99"/>
      <c r="EGO40" s="99"/>
      <c r="EGP40" s="99"/>
      <c r="EGQ40" s="99"/>
      <c r="EGR40" s="99"/>
      <c r="EGS40" s="99"/>
      <c r="EGT40" s="99"/>
      <c r="EGU40" s="99"/>
      <c r="EGV40" s="99"/>
      <c r="EGW40" s="99"/>
      <c r="EGX40" s="99"/>
      <c r="EGY40" s="99"/>
      <c r="EGZ40" s="99"/>
      <c r="EHA40" s="99"/>
      <c r="EHB40" s="99"/>
      <c r="EHC40" s="99"/>
      <c r="EHD40" s="99"/>
      <c r="EHE40" s="99"/>
      <c r="EHF40" s="99"/>
      <c r="EHG40" s="99"/>
      <c r="EHH40" s="99"/>
      <c r="EHI40" s="99"/>
      <c r="EHJ40" s="99"/>
      <c r="EHK40" s="99"/>
      <c r="EHL40" s="99"/>
      <c r="EHM40" s="99"/>
      <c r="EHN40" s="99"/>
      <c r="EHO40" s="99"/>
      <c r="EHP40" s="99"/>
      <c r="EHQ40" s="99"/>
      <c r="EHR40" s="99"/>
      <c r="EHS40" s="99"/>
      <c r="EHT40" s="99"/>
      <c r="EHU40" s="99"/>
      <c r="EHV40" s="99"/>
      <c r="EHW40" s="99"/>
      <c r="EHX40" s="99"/>
      <c r="EHY40" s="99"/>
      <c r="EHZ40" s="99"/>
      <c r="EIA40" s="99"/>
      <c r="EIB40" s="99"/>
      <c r="EIC40" s="99"/>
      <c r="EID40" s="99"/>
      <c r="EIE40" s="99"/>
      <c r="EIF40" s="99"/>
      <c r="EIG40" s="99"/>
      <c r="EIH40" s="99"/>
      <c r="EII40" s="99"/>
      <c r="EIJ40" s="99"/>
      <c r="EIK40" s="99"/>
      <c r="EIL40" s="99"/>
      <c r="EIM40" s="99"/>
      <c r="EIN40" s="99"/>
      <c r="EIO40" s="99"/>
      <c r="EIP40" s="99"/>
      <c r="EIQ40" s="99"/>
      <c r="EIR40" s="99"/>
      <c r="EIS40" s="99"/>
      <c r="EIT40" s="99"/>
      <c r="EIU40" s="99"/>
      <c r="EIV40" s="99"/>
      <c r="EIW40" s="99"/>
      <c r="EIX40" s="99"/>
      <c r="EIY40" s="99"/>
      <c r="EIZ40" s="99"/>
      <c r="EJA40" s="99"/>
      <c r="EJB40" s="99"/>
      <c r="EJC40" s="99"/>
      <c r="EJD40" s="99"/>
      <c r="EJE40" s="99"/>
      <c r="EJF40" s="99"/>
      <c r="EJG40" s="99"/>
      <c r="EJH40" s="99"/>
      <c r="EJI40" s="99"/>
      <c r="EJJ40" s="99"/>
      <c r="EJK40" s="99"/>
      <c r="EJL40" s="99"/>
      <c r="EJM40" s="99"/>
      <c r="EJN40" s="99"/>
      <c r="EJO40" s="99"/>
      <c r="EJP40" s="99"/>
      <c r="EJQ40" s="99"/>
      <c r="EJR40" s="99"/>
      <c r="EJS40" s="99"/>
      <c r="EJT40" s="99"/>
      <c r="EJU40" s="99"/>
      <c r="EJV40" s="99"/>
      <c r="EJW40" s="99"/>
      <c r="EJX40" s="99"/>
      <c r="EJY40" s="99"/>
      <c r="EJZ40" s="99"/>
      <c r="EKA40" s="99"/>
      <c r="EKB40" s="99"/>
      <c r="EKC40" s="99"/>
      <c r="EKD40" s="99"/>
      <c r="EKE40" s="99"/>
      <c r="EKF40" s="99"/>
      <c r="EKG40" s="99"/>
      <c r="EKH40" s="99"/>
      <c r="EKI40" s="99"/>
      <c r="EKJ40" s="99"/>
      <c r="EKK40" s="99"/>
      <c r="EKL40" s="99"/>
      <c r="EKM40" s="99"/>
      <c r="EKN40" s="99"/>
      <c r="EKO40" s="99"/>
      <c r="EKP40" s="99"/>
      <c r="EKQ40" s="99"/>
      <c r="EKR40" s="99"/>
      <c r="EKS40" s="99"/>
      <c r="EKT40" s="99"/>
      <c r="EKU40" s="99"/>
      <c r="EKV40" s="99"/>
      <c r="EKW40" s="99"/>
      <c r="EKX40" s="99"/>
      <c r="EKY40" s="99"/>
      <c r="EKZ40" s="99"/>
      <c r="ELA40" s="99"/>
      <c r="ELB40" s="99"/>
      <c r="ELC40" s="99"/>
      <c r="ELD40" s="99"/>
      <c r="ELE40" s="99"/>
      <c r="ELF40" s="99"/>
      <c r="ELG40" s="99"/>
      <c r="ELH40" s="99"/>
      <c r="ELI40" s="99"/>
      <c r="ELJ40" s="99"/>
      <c r="ELK40" s="99"/>
      <c r="ELL40" s="99"/>
      <c r="ELM40" s="99"/>
      <c r="ELN40" s="99"/>
      <c r="ELO40" s="99"/>
      <c r="ELP40" s="99"/>
      <c r="ELQ40" s="99"/>
      <c r="ELR40" s="99"/>
      <c r="ELS40" s="99"/>
      <c r="ELT40" s="99"/>
      <c r="ELU40" s="99"/>
      <c r="ELV40" s="99"/>
      <c r="ELW40" s="99"/>
      <c r="ELX40" s="99"/>
      <c r="ELY40" s="99"/>
      <c r="ELZ40" s="99"/>
      <c r="EMA40" s="99"/>
      <c r="EMB40" s="99"/>
      <c r="EMC40" s="99"/>
      <c r="EMD40" s="99"/>
      <c r="EME40" s="99"/>
      <c r="EMF40" s="99"/>
      <c r="EMG40" s="99"/>
      <c r="EMH40" s="99"/>
      <c r="EMI40" s="99"/>
      <c r="EMJ40" s="99"/>
      <c r="EMK40" s="99"/>
      <c r="EML40" s="99"/>
      <c r="EMM40" s="99"/>
      <c r="EMN40" s="99"/>
      <c r="EMO40" s="99"/>
      <c r="EMP40" s="99"/>
      <c r="EMQ40" s="99"/>
      <c r="EMR40" s="99"/>
      <c r="EMS40" s="99"/>
      <c r="EMT40" s="99"/>
      <c r="EMU40" s="99"/>
      <c r="EMV40" s="99"/>
      <c r="EMW40" s="99"/>
      <c r="EMX40" s="99"/>
      <c r="EMY40" s="99"/>
      <c r="EMZ40" s="99"/>
      <c r="ENA40" s="99"/>
      <c r="ENB40" s="99"/>
      <c r="ENC40" s="99"/>
      <c r="END40" s="99"/>
      <c r="ENE40" s="99"/>
      <c r="ENF40" s="99"/>
      <c r="ENG40" s="99"/>
      <c r="ENH40" s="99"/>
      <c r="ENI40" s="99"/>
      <c r="ENJ40" s="99"/>
      <c r="ENK40" s="99"/>
      <c r="ENL40" s="99"/>
      <c r="ENM40" s="99"/>
      <c r="ENN40" s="99"/>
      <c r="ENO40" s="99"/>
      <c r="ENP40" s="99"/>
      <c r="ENQ40" s="99"/>
      <c r="ENR40" s="99"/>
      <c r="ENS40" s="99"/>
      <c r="ENT40" s="99"/>
      <c r="ENU40" s="99"/>
      <c r="ENV40" s="99"/>
      <c r="ENW40" s="99"/>
      <c r="ENX40" s="99"/>
      <c r="ENY40" s="99"/>
      <c r="ENZ40" s="99"/>
      <c r="EOA40" s="99"/>
      <c r="EOB40" s="99"/>
      <c r="EOC40" s="99"/>
      <c r="EOD40" s="99"/>
      <c r="EOE40" s="99"/>
      <c r="EOF40" s="99"/>
      <c r="EOG40" s="99"/>
      <c r="EOH40" s="99"/>
      <c r="EOI40" s="99"/>
      <c r="EOJ40" s="99"/>
      <c r="EOK40" s="99"/>
      <c r="EOL40" s="99"/>
      <c r="EOM40" s="99"/>
      <c r="EON40" s="99"/>
      <c r="EOO40" s="99"/>
      <c r="EOP40" s="99"/>
      <c r="EOQ40" s="99"/>
      <c r="EOR40" s="99"/>
      <c r="EOS40" s="99"/>
      <c r="EOT40" s="99"/>
      <c r="EOU40" s="99"/>
      <c r="EOV40" s="99"/>
      <c r="EOW40" s="99"/>
      <c r="EOX40" s="99"/>
      <c r="EOY40" s="99"/>
      <c r="EOZ40" s="99"/>
      <c r="EPA40" s="99"/>
      <c r="EPB40" s="99"/>
      <c r="EPC40" s="99"/>
      <c r="EPD40" s="99"/>
      <c r="EPE40" s="99"/>
      <c r="EPF40" s="99"/>
      <c r="EPG40" s="99"/>
      <c r="EPH40" s="99"/>
      <c r="EPI40" s="99"/>
      <c r="EPJ40" s="99"/>
      <c r="EPK40" s="99"/>
      <c r="EPL40" s="99"/>
      <c r="EPM40" s="99"/>
      <c r="EPN40" s="99"/>
      <c r="EPO40" s="99"/>
      <c r="EPP40" s="99"/>
      <c r="EPQ40" s="99"/>
      <c r="EPR40" s="99"/>
      <c r="EPS40" s="99"/>
      <c r="EPT40" s="99"/>
      <c r="EPU40" s="99"/>
      <c r="EPV40" s="99"/>
      <c r="EPW40" s="99"/>
      <c r="EPX40" s="99"/>
      <c r="EPY40" s="99"/>
      <c r="EPZ40" s="99"/>
      <c r="EQA40" s="99"/>
      <c r="EQB40" s="99"/>
      <c r="EQC40" s="99"/>
      <c r="EQD40" s="99"/>
      <c r="EQE40" s="99"/>
      <c r="EQF40" s="99"/>
      <c r="EQG40" s="99"/>
      <c r="EQH40" s="99"/>
      <c r="EQI40" s="99"/>
      <c r="EQJ40" s="99"/>
      <c r="EQK40" s="99"/>
      <c r="EQL40" s="99"/>
      <c r="EQM40" s="99"/>
      <c r="EQN40" s="99"/>
      <c r="EQO40" s="99"/>
      <c r="EQP40" s="99"/>
      <c r="EQQ40" s="99"/>
      <c r="EQR40" s="99"/>
      <c r="EQS40" s="99"/>
      <c r="EQT40" s="99"/>
      <c r="EQU40" s="99"/>
      <c r="EQV40" s="99"/>
      <c r="EQW40" s="99"/>
      <c r="EQX40" s="99"/>
      <c r="EQY40" s="99"/>
      <c r="EQZ40" s="99"/>
      <c r="ERA40" s="99"/>
      <c r="ERB40" s="99"/>
      <c r="ERC40" s="99"/>
      <c r="ERD40" s="99"/>
      <c r="ERE40" s="99"/>
      <c r="ERF40" s="99"/>
      <c r="ERG40" s="99"/>
      <c r="ERH40" s="99"/>
      <c r="ERI40" s="99"/>
      <c r="ERJ40" s="99"/>
      <c r="ERK40" s="99"/>
      <c r="ERL40" s="99"/>
      <c r="ERM40" s="99"/>
      <c r="ERN40" s="99"/>
      <c r="ERO40" s="99"/>
      <c r="ERP40" s="99"/>
      <c r="ERQ40" s="99"/>
      <c r="ERR40" s="99"/>
      <c r="ERS40" s="99"/>
      <c r="ERT40" s="99"/>
      <c r="ERU40" s="99"/>
      <c r="ERV40" s="99"/>
      <c r="ERW40" s="99"/>
      <c r="ERX40" s="99"/>
      <c r="ERY40" s="99"/>
      <c r="ERZ40" s="99"/>
      <c r="ESA40" s="99"/>
      <c r="ESB40" s="99"/>
      <c r="ESC40" s="99"/>
      <c r="ESD40" s="99"/>
      <c r="ESE40" s="99"/>
      <c r="ESF40" s="99"/>
      <c r="ESG40" s="99"/>
      <c r="ESH40" s="99"/>
      <c r="ESI40" s="99"/>
      <c r="ESJ40" s="99"/>
      <c r="ESK40" s="99"/>
      <c r="ESL40" s="99"/>
      <c r="ESM40" s="99"/>
      <c r="ESN40" s="99"/>
      <c r="ESO40" s="99"/>
      <c r="ESP40" s="99"/>
      <c r="ESQ40" s="99"/>
      <c r="ESR40" s="99"/>
      <c r="ESS40" s="99"/>
      <c r="EST40" s="99"/>
      <c r="ESU40" s="99"/>
      <c r="ESV40" s="99"/>
      <c r="ESW40" s="99"/>
      <c r="ESX40" s="99"/>
      <c r="ESY40" s="99"/>
      <c r="ESZ40" s="99"/>
      <c r="ETA40" s="99"/>
      <c r="ETB40" s="99"/>
      <c r="ETC40" s="99"/>
      <c r="ETD40" s="99"/>
      <c r="ETE40" s="99"/>
      <c r="ETF40" s="99"/>
      <c r="ETG40" s="99"/>
      <c r="ETH40" s="99"/>
      <c r="ETI40" s="99"/>
      <c r="ETJ40" s="99"/>
      <c r="ETK40" s="99"/>
      <c r="ETL40" s="99"/>
      <c r="ETM40" s="99"/>
      <c r="ETN40" s="99"/>
      <c r="ETO40" s="99"/>
      <c r="ETP40" s="99"/>
      <c r="ETQ40" s="99"/>
      <c r="ETR40" s="99"/>
      <c r="ETS40" s="99"/>
      <c r="ETT40" s="99"/>
      <c r="ETU40" s="99"/>
      <c r="ETV40" s="99"/>
      <c r="ETW40" s="99"/>
      <c r="ETX40" s="99"/>
      <c r="ETY40" s="99"/>
      <c r="ETZ40" s="99"/>
      <c r="EUA40" s="99"/>
      <c r="EUB40" s="99"/>
      <c r="EUC40" s="99"/>
      <c r="EUD40" s="99"/>
      <c r="EUE40" s="99"/>
      <c r="EUF40" s="99"/>
      <c r="EUG40" s="99"/>
      <c r="EUH40" s="99"/>
      <c r="EUI40" s="99"/>
      <c r="EUJ40" s="99"/>
      <c r="EUK40" s="99"/>
      <c r="EUL40" s="99"/>
      <c r="EUM40" s="99"/>
      <c r="EUN40" s="99"/>
      <c r="EUO40" s="99"/>
      <c r="EUP40" s="99"/>
      <c r="EUQ40" s="99"/>
      <c r="EUR40" s="99"/>
      <c r="EUS40" s="99"/>
      <c r="EUT40" s="99"/>
      <c r="EUU40" s="99"/>
      <c r="EUV40" s="99"/>
      <c r="EUW40" s="99"/>
      <c r="EUX40" s="99"/>
      <c r="EUY40" s="99"/>
      <c r="EUZ40" s="99"/>
      <c r="EVA40" s="99"/>
      <c r="EVB40" s="99"/>
      <c r="EVC40" s="99"/>
      <c r="EVD40" s="99"/>
      <c r="EVE40" s="99"/>
      <c r="EVF40" s="99"/>
      <c r="EVG40" s="99"/>
      <c r="EVH40" s="99"/>
      <c r="EVI40" s="99"/>
      <c r="EVJ40" s="99"/>
      <c r="EVK40" s="99"/>
      <c r="EVL40" s="99"/>
      <c r="EVM40" s="99"/>
      <c r="EVN40" s="99"/>
      <c r="EVO40" s="99"/>
      <c r="EVP40" s="99"/>
      <c r="EVQ40" s="99"/>
      <c r="EVR40" s="99"/>
      <c r="EVS40" s="99"/>
      <c r="EVT40" s="99"/>
      <c r="EVU40" s="99"/>
      <c r="EVV40" s="99"/>
      <c r="EVW40" s="99"/>
      <c r="EVX40" s="99"/>
      <c r="EVY40" s="99"/>
      <c r="EVZ40" s="99"/>
      <c r="EWA40" s="99"/>
      <c r="EWB40" s="99"/>
      <c r="EWC40" s="99"/>
      <c r="EWD40" s="99"/>
      <c r="EWE40" s="99"/>
      <c r="EWF40" s="99"/>
      <c r="EWG40" s="99"/>
      <c r="EWH40" s="99"/>
      <c r="EWI40" s="99"/>
      <c r="EWJ40" s="99"/>
      <c r="EWK40" s="99"/>
      <c r="EWL40" s="99"/>
      <c r="EWM40" s="99"/>
      <c r="EWN40" s="99"/>
      <c r="EWO40" s="99"/>
      <c r="EWP40" s="99"/>
      <c r="EWQ40" s="99"/>
      <c r="EWR40" s="99"/>
      <c r="EWS40" s="99"/>
      <c r="EWT40" s="99"/>
      <c r="EWU40" s="99"/>
      <c r="EWV40" s="99"/>
      <c r="EWW40" s="99"/>
      <c r="EWX40" s="99"/>
      <c r="EWY40" s="99"/>
      <c r="EWZ40" s="99"/>
      <c r="EXA40" s="99"/>
      <c r="EXB40" s="99"/>
      <c r="EXC40" s="99"/>
      <c r="EXD40" s="99"/>
      <c r="EXE40" s="99"/>
      <c r="EXF40" s="99"/>
      <c r="EXG40" s="99"/>
      <c r="EXH40" s="99"/>
      <c r="EXI40" s="99"/>
      <c r="EXJ40" s="99"/>
      <c r="EXK40" s="99"/>
      <c r="EXL40" s="99"/>
      <c r="EXM40" s="99"/>
      <c r="EXN40" s="99"/>
      <c r="EXO40" s="99"/>
      <c r="EXP40" s="99"/>
      <c r="EXQ40" s="99"/>
      <c r="EXR40" s="99"/>
      <c r="EXS40" s="99"/>
      <c r="EXT40" s="99"/>
      <c r="EXU40" s="99"/>
      <c r="EXV40" s="99"/>
      <c r="EXW40" s="99"/>
      <c r="EXX40" s="99"/>
      <c r="EXY40" s="99"/>
      <c r="EXZ40" s="99"/>
      <c r="EYA40" s="99"/>
      <c r="EYB40" s="99"/>
      <c r="EYC40" s="99"/>
      <c r="EYD40" s="99"/>
      <c r="EYE40" s="99"/>
      <c r="EYF40" s="99"/>
      <c r="EYG40" s="99"/>
      <c r="EYH40" s="99"/>
      <c r="EYI40" s="99"/>
      <c r="EYJ40" s="99"/>
      <c r="EYK40" s="99"/>
      <c r="EYL40" s="99"/>
      <c r="EYM40" s="99"/>
      <c r="EYN40" s="99"/>
      <c r="EYO40" s="99"/>
      <c r="EYP40" s="99"/>
      <c r="EYQ40" s="99"/>
      <c r="EYR40" s="99"/>
      <c r="EYS40" s="99"/>
      <c r="EYT40" s="99"/>
      <c r="EYU40" s="99"/>
      <c r="EYV40" s="99"/>
      <c r="EYW40" s="99"/>
      <c r="EYX40" s="99"/>
      <c r="EYY40" s="99"/>
      <c r="EYZ40" s="99"/>
      <c r="EZA40" s="99"/>
      <c r="EZB40" s="99"/>
      <c r="EZC40" s="99"/>
      <c r="EZD40" s="99"/>
      <c r="EZE40" s="99"/>
      <c r="EZF40" s="99"/>
      <c r="EZG40" s="99"/>
      <c r="EZH40" s="99"/>
      <c r="EZI40" s="99"/>
      <c r="EZJ40" s="99"/>
      <c r="EZK40" s="99"/>
      <c r="EZL40" s="99"/>
      <c r="EZM40" s="99"/>
      <c r="EZN40" s="99"/>
      <c r="EZO40" s="99"/>
      <c r="EZP40" s="99"/>
      <c r="EZQ40" s="99"/>
      <c r="EZR40" s="99"/>
      <c r="EZS40" s="99"/>
      <c r="EZT40" s="99"/>
      <c r="EZU40" s="99"/>
      <c r="EZV40" s="99"/>
      <c r="EZW40" s="99"/>
      <c r="EZX40" s="99"/>
      <c r="EZY40" s="99"/>
      <c r="EZZ40" s="99"/>
      <c r="FAA40" s="99"/>
      <c r="FAB40" s="99"/>
      <c r="FAC40" s="99"/>
      <c r="FAD40" s="99"/>
      <c r="FAE40" s="99"/>
      <c r="FAF40" s="99"/>
      <c r="FAG40" s="99"/>
      <c r="FAH40" s="99"/>
      <c r="FAI40" s="99"/>
      <c r="FAJ40" s="99"/>
      <c r="FAK40" s="99"/>
      <c r="FAL40" s="99"/>
      <c r="FAM40" s="99"/>
      <c r="FAN40" s="99"/>
      <c r="FAO40" s="99"/>
      <c r="FAP40" s="99"/>
      <c r="FAQ40" s="99"/>
      <c r="FAR40" s="99"/>
      <c r="FAS40" s="99"/>
      <c r="FAT40" s="99"/>
      <c r="FAU40" s="99"/>
      <c r="FAV40" s="99"/>
      <c r="FAW40" s="99"/>
      <c r="FAX40" s="99"/>
      <c r="FAY40" s="99"/>
      <c r="FAZ40" s="99"/>
      <c r="FBA40" s="99"/>
      <c r="FBB40" s="99"/>
      <c r="FBC40" s="99"/>
      <c r="FBD40" s="99"/>
      <c r="FBE40" s="99"/>
      <c r="FBF40" s="99"/>
      <c r="FBG40" s="99"/>
      <c r="FBH40" s="99"/>
      <c r="FBI40" s="99"/>
      <c r="FBJ40" s="99"/>
      <c r="FBK40" s="99"/>
      <c r="FBL40" s="99"/>
      <c r="FBM40" s="99"/>
      <c r="FBN40" s="99"/>
      <c r="FBO40" s="99"/>
      <c r="FBP40" s="99"/>
      <c r="FBQ40" s="99"/>
      <c r="FBR40" s="99"/>
      <c r="FBS40" s="99"/>
      <c r="FBT40" s="99"/>
      <c r="FBU40" s="99"/>
      <c r="FBV40" s="99"/>
      <c r="FBW40" s="99"/>
      <c r="FBX40" s="99"/>
      <c r="FBY40" s="99"/>
      <c r="FBZ40" s="99"/>
      <c r="FCA40" s="99"/>
      <c r="FCB40" s="99"/>
      <c r="FCC40" s="99"/>
      <c r="FCD40" s="99"/>
      <c r="FCE40" s="99"/>
      <c r="FCF40" s="99"/>
      <c r="FCG40" s="99"/>
      <c r="FCH40" s="99"/>
      <c r="FCI40" s="99"/>
      <c r="FCJ40" s="99"/>
      <c r="FCK40" s="99"/>
      <c r="FCL40" s="99"/>
      <c r="FCM40" s="99"/>
      <c r="FCN40" s="99"/>
      <c r="FCO40" s="99"/>
      <c r="FCP40" s="99"/>
      <c r="FCQ40" s="99"/>
      <c r="FCR40" s="99"/>
      <c r="FCS40" s="99"/>
      <c r="FCT40" s="99"/>
      <c r="FCU40" s="99"/>
      <c r="FCV40" s="99"/>
      <c r="FCW40" s="99"/>
      <c r="FCX40" s="99"/>
      <c r="FCY40" s="99"/>
      <c r="FCZ40" s="99"/>
      <c r="FDA40" s="99"/>
      <c r="FDB40" s="99"/>
      <c r="FDC40" s="99"/>
      <c r="FDD40" s="99"/>
      <c r="FDE40" s="99"/>
      <c r="FDF40" s="99"/>
      <c r="FDG40" s="99"/>
      <c r="FDH40" s="99"/>
      <c r="FDI40" s="99"/>
      <c r="FDJ40" s="99"/>
      <c r="FDK40" s="99"/>
      <c r="FDL40" s="99"/>
      <c r="FDM40" s="99"/>
      <c r="FDN40" s="99"/>
      <c r="FDO40" s="99"/>
      <c r="FDP40" s="99"/>
      <c r="FDQ40" s="99"/>
      <c r="FDR40" s="99"/>
      <c r="FDS40" s="99"/>
      <c r="FDT40" s="99"/>
      <c r="FDU40" s="99"/>
      <c r="FDV40" s="99"/>
      <c r="FDW40" s="99"/>
      <c r="FDX40" s="99"/>
      <c r="FDY40" s="99"/>
      <c r="FDZ40" s="99"/>
      <c r="FEA40" s="99"/>
      <c r="FEB40" s="99"/>
      <c r="FEC40" s="99"/>
      <c r="FED40" s="99"/>
      <c r="FEE40" s="99"/>
      <c r="FEF40" s="99"/>
      <c r="FEG40" s="99"/>
      <c r="FEH40" s="99"/>
      <c r="FEI40" s="99"/>
      <c r="FEJ40" s="99"/>
      <c r="FEK40" s="99"/>
      <c r="FEL40" s="99"/>
      <c r="FEM40" s="99"/>
      <c r="FEN40" s="99"/>
      <c r="FEO40" s="99"/>
      <c r="FEP40" s="99"/>
      <c r="FEQ40" s="99"/>
      <c r="FER40" s="99"/>
      <c r="FES40" s="99"/>
      <c r="FET40" s="99"/>
      <c r="FEU40" s="99"/>
      <c r="FEV40" s="99"/>
      <c r="FEW40" s="99"/>
      <c r="FEX40" s="99"/>
      <c r="FEY40" s="99"/>
      <c r="FEZ40" s="99"/>
      <c r="FFA40" s="99"/>
      <c r="FFB40" s="99"/>
      <c r="FFC40" s="99"/>
      <c r="FFD40" s="99"/>
      <c r="FFE40" s="99"/>
      <c r="FFF40" s="99"/>
      <c r="FFG40" s="99"/>
      <c r="FFH40" s="99"/>
      <c r="FFI40" s="99"/>
      <c r="FFJ40" s="99"/>
      <c r="FFK40" s="99"/>
      <c r="FFL40" s="99"/>
      <c r="FFM40" s="99"/>
      <c r="FFN40" s="99"/>
      <c r="FFO40" s="99"/>
      <c r="FFP40" s="99"/>
      <c r="FFQ40" s="99"/>
      <c r="FFR40" s="99"/>
      <c r="FFS40" s="99"/>
      <c r="FFT40" s="99"/>
      <c r="FFU40" s="99"/>
      <c r="FFV40" s="99"/>
      <c r="FFW40" s="99"/>
      <c r="FFX40" s="99"/>
      <c r="FFY40" s="99"/>
      <c r="FFZ40" s="99"/>
      <c r="FGA40" s="99"/>
      <c r="FGB40" s="99"/>
      <c r="FGC40" s="99"/>
      <c r="FGD40" s="99"/>
      <c r="FGE40" s="99"/>
      <c r="FGF40" s="99"/>
      <c r="FGG40" s="99"/>
      <c r="FGH40" s="99"/>
      <c r="FGI40" s="99"/>
      <c r="FGJ40" s="99"/>
      <c r="FGK40" s="99"/>
      <c r="FGL40" s="99"/>
      <c r="FGM40" s="99"/>
      <c r="FGN40" s="99"/>
      <c r="FGO40" s="99"/>
      <c r="FGP40" s="99"/>
      <c r="FGQ40" s="99"/>
      <c r="FGR40" s="99"/>
      <c r="FGS40" s="99"/>
      <c r="FGT40" s="99"/>
      <c r="FGU40" s="99"/>
      <c r="FGV40" s="99"/>
      <c r="FGW40" s="99"/>
      <c r="FGX40" s="99"/>
      <c r="FGY40" s="99"/>
      <c r="FGZ40" s="99"/>
      <c r="FHA40" s="99"/>
      <c r="FHB40" s="99"/>
      <c r="FHC40" s="99"/>
      <c r="FHD40" s="99"/>
      <c r="FHE40" s="99"/>
      <c r="FHF40" s="99"/>
      <c r="FHG40" s="99"/>
      <c r="FHH40" s="99"/>
      <c r="FHI40" s="99"/>
      <c r="FHJ40" s="99"/>
      <c r="FHK40" s="99"/>
      <c r="FHL40" s="99"/>
      <c r="FHM40" s="99"/>
      <c r="FHN40" s="99"/>
      <c r="FHO40" s="99"/>
      <c r="FHP40" s="99"/>
      <c r="FHQ40" s="99"/>
      <c r="FHR40" s="99"/>
      <c r="FHS40" s="99"/>
      <c r="FHT40" s="99"/>
      <c r="FHU40" s="99"/>
      <c r="FHV40" s="99"/>
      <c r="FHW40" s="99"/>
      <c r="FHX40" s="99"/>
      <c r="FHY40" s="99"/>
      <c r="FHZ40" s="99"/>
      <c r="FIA40" s="99"/>
      <c r="FIB40" s="99"/>
      <c r="FIC40" s="99"/>
      <c r="FID40" s="99"/>
      <c r="FIE40" s="99"/>
      <c r="FIF40" s="99"/>
      <c r="FIG40" s="99"/>
      <c r="FIH40" s="99"/>
      <c r="FII40" s="99"/>
      <c r="FIJ40" s="99"/>
      <c r="FIK40" s="99"/>
      <c r="FIL40" s="99"/>
      <c r="FIM40" s="99"/>
      <c r="FIN40" s="99"/>
      <c r="FIO40" s="99"/>
      <c r="FIP40" s="99"/>
      <c r="FIQ40" s="99"/>
      <c r="FIR40" s="99"/>
      <c r="FIS40" s="99"/>
      <c r="FIT40" s="99"/>
      <c r="FIU40" s="99"/>
      <c r="FIV40" s="99"/>
      <c r="FIW40" s="99"/>
      <c r="FIX40" s="99"/>
      <c r="FIY40" s="99"/>
      <c r="FIZ40" s="99"/>
      <c r="FJA40" s="99"/>
      <c r="FJB40" s="99"/>
      <c r="FJC40" s="99"/>
      <c r="FJD40" s="99"/>
      <c r="FJE40" s="99"/>
      <c r="FJF40" s="99"/>
      <c r="FJG40" s="99"/>
      <c r="FJH40" s="99"/>
      <c r="FJI40" s="99"/>
      <c r="FJJ40" s="99"/>
      <c r="FJK40" s="99"/>
      <c r="FJL40" s="99"/>
      <c r="FJM40" s="99"/>
      <c r="FJN40" s="99"/>
      <c r="FJO40" s="99"/>
      <c r="FJP40" s="99"/>
      <c r="FJQ40" s="99"/>
      <c r="FJR40" s="99"/>
      <c r="FJS40" s="99"/>
      <c r="FJT40" s="99"/>
      <c r="FJU40" s="99"/>
      <c r="FJV40" s="99"/>
      <c r="FJW40" s="99"/>
      <c r="FJX40" s="99"/>
      <c r="FJY40" s="99"/>
      <c r="FJZ40" s="99"/>
      <c r="FKA40" s="99"/>
      <c r="FKB40" s="99"/>
      <c r="FKC40" s="99"/>
      <c r="FKD40" s="99"/>
      <c r="FKE40" s="99"/>
      <c r="FKF40" s="99"/>
      <c r="FKG40" s="99"/>
      <c r="FKH40" s="99"/>
      <c r="FKI40" s="99"/>
      <c r="FKJ40" s="99"/>
      <c r="FKK40" s="99"/>
      <c r="FKL40" s="99"/>
      <c r="FKM40" s="99"/>
      <c r="FKN40" s="99"/>
      <c r="FKO40" s="99"/>
      <c r="FKP40" s="99"/>
      <c r="FKQ40" s="99"/>
      <c r="FKR40" s="99"/>
      <c r="FKS40" s="99"/>
      <c r="FKT40" s="99"/>
      <c r="FKU40" s="99"/>
      <c r="FKV40" s="99"/>
      <c r="FKW40" s="99"/>
      <c r="FKX40" s="99"/>
      <c r="FKY40" s="99"/>
      <c r="FKZ40" s="99"/>
      <c r="FLA40" s="99"/>
      <c r="FLB40" s="99"/>
      <c r="FLC40" s="99"/>
      <c r="FLD40" s="99"/>
      <c r="FLE40" s="99"/>
      <c r="FLF40" s="99"/>
      <c r="FLG40" s="99"/>
      <c r="FLH40" s="99"/>
      <c r="FLI40" s="99"/>
      <c r="FLJ40" s="99"/>
      <c r="FLK40" s="99"/>
      <c r="FLL40" s="99"/>
      <c r="FLM40" s="99"/>
      <c r="FLN40" s="99"/>
      <c r="FLO40" s="99"/>
      <c r="FLP40" s="99"/>
      <c r="FLQ40" s="99"/>
      <c r="FLR40" s="99"/>
      <c r="FLS40" s="99"/>
      <c r="FLT40" s="99"/>
      <c r="FLU40" s="99"/>
      <c r="FLV40" s="99"/>
      <c r="FLW40" s="99"/>
      <c r="FLX40" s="99"/>
      <c r="FLY40" s="99"/>
      <c r="FLZ40" s="99"/>
      <c r="FMA40" s="99"/>
      <c r="FMB40" s="99"/>
      <c r="FMC40" s="99"/>
      <c r="FMD40" s="99"/>
      <c r="FME40" s="99"/>
      <c r="FMF40" s="99"/>
      <c r="FMG40" s="99"/>
      <c r="FMH40" s="99"/>
      <c r="FMI40" s="99"/>
      <c r="FMJ40" s="99"/>
      <c r="FMK40" s="99"/>
      <c r="FML40" s="99"/>
      <c r="FMM40" s="99"/>
      <c r="FMN40" s="99"/>
      <c r="FMO40" s="99"/>
      <c r="FMP40" s="99"/>
      <c r="FMQ40" s="99"/>
      <c r="FMR40" s="99"/>
      <c r="FMS40" s="99"/>
      <c r="FMT40" s="99"/>
      <c r="FMU40" s="99"/>
      <c r="FMV40" s="99"/>
      <c r="FMW40" s="99"/>
      <c r="FMX40" s="99"/>
      <c r="FMY40" s="99"/>
      <c r="FMZ40" s="99"/>
      <c r="FNA40" s="99"/>
      <c r="FNB40" s="99"/>
      <c r="FNC40" s="99"/>
      <c r="FND40" s="99"/>
      <c r="FNE40" s="99"/>
      <c r="FNF40" s="99"/>
      <c r="FNG40" s="99"/>
      <c r="FNH40" s="99"/>
      <c r="FNI40" s="99"/>
      <c r="FNJ40" s="99"/>
      <c r="FNK40" s="99"/>
      <c r="FNL40" s="99"/>
      <c r="FNM40" s="99"/>
      <c r="FNN40" s="99"/>
      <c r="FNO40" s="99"/>
      <c r="FNP40" s="99"/>
      <c r="FNQ40" s="99"/>
      <c r="FNR40" s="99"/>
      <c r="FNS40" s="99"/>
      <c r="FNT40" s="99"/>
      <c r="FNU40" s="99"/>
      <c r="FNV40" s="99"/>
      <c r="FNW40" s="99"/>
      <c r="FNX40" s="99"/>
      <c r="FNY40" s="99"/>
      <c r="FNZ40" s="99"/>
      <c r="FOA40" s="99"/>
      <c r="FOB40" s="99"/>
      <c r="FOC40" s="99"/>
      <c r="FOD40" s="99"/>
      <c r="FOE40" s="99"/>
      <c r="FOF40" s="99"/>
      <c r="FOG40" s="99"/>
      <c r="FOH40" s="99"/>
      <c r="FOI40" s="99"/>
      <c r="FOJ40" s="99"/>
      <c r="FOK40" s="99"/>
      <c r="FOL40" s="99"/>
      <c r="FOM40" s="99"/>
      <c r="FON40" s="99"/>
      <c r="FOO40" s="99"/>
      <c r="FOP40" s="99"/>
      <c r="FOQ40" s="99"/>
      <c r="FOR40" s="99"/>
      <c r="FOS40" s="99"/>
      <c r="FOT40" s="99"/>
      <c r="FOU40" s="99"/>
      <c r="FOV40" s="99"/>
      <c r="FOW40" s="99"/>
      <c r="FOX40" s="99"/>
      <c r="FOY40" s="99"/>
      <c r="FOZ40" s="99"/>
      <c r="FPA40" s="99"/>
      <c r="FPB40" s="99"/>
      <c r="FPC40" s="99"/>
      <c r="FPD40" s="99"/>
      <c r="FPE40" s="99"/>
      <c r="FPF40" s="99"/>
      <c r="FPG40" s="99"/>
      <c r="FPH40" s="99"/>
      <c r="FPI40" s="99"/>
      <c r="FPJ40" s="99"/>
      <c r="FPK40" s="99"/>
      <c r="FPL40" s="99"/>
      <c r="FPM40" s="99"/>
      <c r="FPN40" s="99"/>
      <c r="FPO40" s="99"/>
      <c r="FPP40" s="99"/>
      <c r="FPQ40" s="99"/>
      <c r="FPR40" s="99"/>
      <c r="FPS40" s="99"/>
      <c r="FPT40" s="99"/>
      <c r="FPU40" s="99"/>
      <c r="FPV40" s="99"/>
      <c r="FPW40" s="99"/>
      <c r="FPX40" s="99"/>
      <c r="FPY40" s="99"/>
      <c r="FPZ40" s="99"/>
      <c r="FQA40" s="99"/>
      <c r="FQB40" s="99"/>
      <c r="FQC40" s="99"/>
      <c r="FQD40" s="99"/>
      <c r="FQE40" s="99"/>
      <c r="FQF40" s="99"/>
      <c r="FQG40" s="99"/>
      <c r="FQH40" s="99"/>
      <c r="FQI40" s="99"/>
      <c r="FQJ40" s="99"/>
      <c r="FQK40" s="99"/>
      <c r="FQL40" s="99"/>
      <c r="FQM40" s="99"/>
      <c r="FQN40" s="99"/>
      <c r="FQO40" s="99"/>
      <c r="FQP40" s="99"/>
      <c r="FQQ40" s="99"/>
      <c r="FQR40" s="99"/>
      <c r="FQS40" s="99"/>
      <c r="FQT40" s="99"/>
      <c r="FQU40" s="99"/>
      <c r="FQV40" s="99"/>
      <c r="FQW40" s="99"/>
      <c r="FQX40" s="99"/>
      <c r="FQY40" s="99"/>
      <c r="FQZ40" s="99"/>
      <c r="FRA40" s="99"/>
      <c r="FRB40" s="99"/>
      <c r="FRC40" s="99"/>
      <c r="FRD40" s="99"/>
      <c r="FRE40" s="99"/>
      <c r="FRF40" s="99"/>
      <c r="FRG40" s="99"/>
      <c r="FRH40" s="99"/>
      <c r="FRI40" s="99"/>
      <c r="FRJ40" s="99"/>
      <c r="FRK40" s="99"/>
      <c r="FRL40" s="99"/>
      <c r="FRM40" s="99"/>
      <c r="FRN40" s="99"/>
      <c r="FRO40" s="99"/>
      <c r="FRP40" s="99"/>
      <c r="FRQ40" s="99"/>
      <c r="FRR40" s="99"/>
      <c r="FRS40" s="99"/>
      <c r="FRT40" s="99"/>
      <c r="FRU40" s="99"/>
      <c r="FRV40" s="99"/>
      <c r="FRW40" s="99"/>
      <c r="FRX40" s="99"/>
      <c r="FRY40" s="99"/>
      <c r="FRZ40" s="99"/>
      <c r="FSA40" s="99"/>
      <c r="FSB40" s="99"/>
      <c r="FSC40" s="99"/>
      <c r="FSD40" s="99"/>
      <c r="FSE40" s="99"/>
      <c r="FSF40" s="99"/>
      <c r="FSG40" s="99"/>
      <c r="FSH40" s="99"/>
      <c r="FSI40" s="99"/>
      <c r="FSJ40" s="99"/>
      <c r="FSK40" s="99"/>
      <c r="FSL40" s="99"/>
      <c r="FSM40" s="99"/>
      <c r="FSN40" s="99"/>
      <c r="FSO40" s="99"/>
      <c r="FSP40" s="99"/>
      <c r="FSQ40" s="99"/>
      <c r="FSR40" s="99"/>
      <c r="FSS40" s="99"/>
      <c r="FST40" s="99"/>
      <c r="FSU40" s="99"/>
      <c r="FSV40" s="99"/>
      <c r="FSW40" s="99"/>
      <c r="FSX40" s="99"/>
      <c r="FSY40" s="99"/>
      <c r="FSZ40" s="99"/>
      <c r="FTA40" s="99"/>
      <c r="FTB40" s="99"/>
      <c r="FTC40" s="99"/>
      <c r="FTD40" s="99"/>
      <c r="FTE40" s="99"/>
      <c r="FTF40" s="99"/>
      <c r="FTG40" s="99"/>
      <c r="FTH40" s="99"/>
      <c r="FTI40" s="99"/>
      <c r="FTJ40" s="99"/>
      <c r="FTK40" s="99"/>
      <c r="FTL40" s="99"/>
      <c r="FTM40" s="99"/>
      <c r="FTN40" s="99"/>
      <c r="FTO40" s="99"/>
      <c r="FTP40" s="99"/>
      <c r="FTQ40" s="99"/>
      <c r="FTR40" s="99"/>
      <c r="FTS40" s="99"/>
      <c r="FTT40" s="99"/>
      <c r="FTU40" s="99"/>
      <c r="FTV40" s="99"/>
      <c r="FTW40" s="99"/>
      <c r="FTX40" s="99"/>
      <c r="FTY40" s="99"/>
      <c r="FTZ40" s="99"/>
      <c r="FUA40" s="99"/>
      <c r="FUB40" s="99"/>
      <c r="FUC40" s="99"/>
      <c r="FUD40" s="99"/>
      <c r="FUE40" s="99"/>
      <c r="FUF40" s="99"/>
      <c r="FUG40" s="99"/>
      <c r="FUH40" s="99"/>
      <c r="FUI40" s="99"/>
      <c r="FUJ40" s="99"/>
      <c r="FUK40" s="99"/>
      <c r="FUL40" s="99"/>
      <c r="FUM40" s="99"/>
      <c r="FUN40" s="99"/>
      <c r="FUO40" s="99"/>
      <c r="FUP40" s="99"/>
      <c r="FUQ40" s="99"/>
      <c r="FUR40" s="99"/>
      <c r="FUS40" s="99"/>
      <c r="FUT40" s="99"/>
      <c r="FUU40" s="99"/>
      <c r="FUV40" s="99"/>
      <c r="FUW40" s="99"/>
      <c r="FUX40" s="99"/>
      <c r="FUY40" s="99"/>
      <c r="FUZ40" s="99"/>
      <c r="FVA40" s="99"/>
      <c r="FVB40" s="99"/>
      <c r="FVC40" s="99"/>
      <c r="FVD40" s="99"/>
      <c r="FVE40" s="99"/>
      <c r="FVF40" s="99"/>
      <c r="FVG40" s="99"/>
      <c r="FVH40" s="99"/>
      <c r="FVI40" s="99"/>
      <c r="FVJ40" s="99"/>
      <c r="FVK40" s="99"/>
      <c r="FVL40" s="99"/>
      <c r="FVM40" s="99"/>
      <c r="FVN40" s="99"/>
      <c r="FVO40" s="99"/>
      <c r="FVP40" s="99"/>
      <c r="FVQ40" s="99"/>
      <c r="FVR40" s="99"/>
      <c r="FVS40" s="99"/>
      <c r="FVT40" s="99"/>
      <c r="FVU40" s="99"/>
      <c r="FVV40" s="99"/>
      <c r="FVW40" s="99"/>
      <c r="FVX40" s="99"/>
      <c r="FVY40" s="99"/>
      <c r="FVZ40" s="99"/>
      <c r="FWA40" s="99"/>
      <c r="FWB40" s="99"/>
      <c r="FWC40" s="99"/>
      <c r="FWD40" s="99"/>
      <c r="FWE40" s="99"/>
      <c r="FWF40" s="99"/>
      <c r="FWG40" s="99"/>
      <c r="FWH40" s="99"/>
      <c r="FWI40" s="99"/>
      <c r="FWJ40" s="99"/>
      <c r="FWK40" s="99"/>
      <c r="FWL40" s="99"/>
      <c r="FWM40" s="99"/>
      <c r="FWN40" s="99"/>
      <c r="FWO40" s="99"/>
      <c r="FWP40" s="99"/>
      <c r="FWQ40" s="99"/>
      <c r="FWR40" s="99"/>
      <c r="FWS40" s="99"/>
      <c r="FWT40" s="99"/>
      <c r="FWU40" s="99"/>
      <c r="FWV40" s="99"/>
      <c r="FWW40" s="99"/>
      <c r="FWX40" s="99"/>
      <c r="FWY40" s="99"/>
      <c r="FWZ40" s="99"/>
      <c r="FXA40" s="99"/>
      <c r="FXB40" s="99"/>
      <c r="FXC40" s="99"/>
      <c r="FXD40" s="99"/>
      <c r="FXE40" s="99"/>
      <c r="FXF40" s="99"/>
      <c r="FXG40" s="99"/>
      <c r="FXH40" s="99"/>
      <c r="FXI40" s="99"/>
      <c r="FXJ40" s="99"/>
      <c r="FXK40" s="99"/>
      <c r="FXL40" s="99"/>
      <c r="FXM40" s="99"/>
      <c r="FXN40" s="99"/>
      <c r="FXO40" s="99"/>
      <c r="FXP40" s="99"/>
      <c r="FXQ40" s="99"/>
      <c r="FXR40" s="99"/>
      <c r="FXS40" s="99"/>
      <c r="FXT40" s="99"/>
      <c r="FXU40" s="99"/>
      <c r="FXV40" s="99"/>
      <c r="FXW40" s="99"/>
      <c r="FXX40" s="99"/>
      <c r="FXY40" s="99"/>
      <c r="FXZ40" s="99"/>
      <c r="FYA40" s="99"/>
      <c r="FYB40" s="99"/>
      <c r="FYC40" s="99"/>
      <c r="FYD40" s="99"/>
      <c r="FYE40" s="99"/>
      <c r="FYF40" s="99"/>
      <c r="FYG40" s="99"/>
      <c r="FYH40" s="99"/>
      <c r="FYI40" s="99"/>
      <c r="FYJ40" s="99"/>
      <c r="FYK40" s="99"/>
      <c r="FYL40" s="99"/>
      <c r="FYM40" s="99"/>
      <c r="FYN40" s="99"/>
      <c r="FYO40" s="99"/>
      <c r="FYP40" s="99"/>
      <c r="FYQ40" s="99"/>
      <c r="FYR40" s="99"/>
      <c r="FYS40" s="99"/>
      <c r="FYT40" s="99"/>
      <c r="FYU40" s="99"/>
      <c r="FYV40" s="99"/>
      <c r="FYW40" s="99"/>
      <c r="FYX40" s="99"/>
      <c r="FYY40" s="99"/>
      <c r="FYZ40" s="99"/>
      <c r="FZA40" s="99"/>
      <c r="FZB40" s="99"/>
      <c r="FZC40" s="99"/>
      <c r="FZD40" s="99"/>
      <c r="FZE40" s="99"/>
      <c r="FZF40" s="99"/>
      <c r="FZG40" s="99"/>
      <c r="FZH40" s="99"/>
      <c r="FZI40" s="99"/>
      <c r="FZJ40" s="99"/>
      <c r="FZK40" s="99"/>
      <c r="FZL40" s="99"/>
      <c r="FZM40" s="99"/>
      <c r="FZN40" s="99"/>
      <c r="FZO40" s="99"/>
      <c r="FZP40" s="99"/>
      <c r="FZQ40" s="99"/>
      <c r="FZR40" s="99"/>
      <c r="FZS40" s="99"/>
      <c r="FZT40" s="99"/>
      <c r="FZU40" s="99"/>
      <c r="FZV40" s="99"/>
      <c r="FZW40" s="99"/>
      <c r="FZX40" s="99"/>
      <c r="FZY40" s="99"/>
      <c r="FZZ40" s="99"/>
      <c r="GAA40" s="99"/>
      <c r="GAB40" s="99"/>
      <c r="GAC40" s="99"/>
      <c r="GAD40" s="99"/>
      <c r="GAE40" s="99"/>
      <c r="GAF40" s="99"/>
      <c r="GAG40" s="99"/>
      <c r="GAH40" s="99"/>
      <c r="GAI40" s="99"/>
      <c r="GAJ40" s="99"/>
      <c r="GAK40" s="99"/>
      <c r="GAL40" s="99"/>
      <c r="GAM40" s="99"/>
      <c r="GAN40" s="99"/>
      <c r="GAO40" s="99"/>
      <c r="GAP40" s="99"/>
      <c r="GAQ40" s="99"/>
      <c r="GAR40" s="99"/>
      <c r="GAS40" s="99"/>
      <c r="GAT40" s="99"/>
      <c r="GAU40" s="99"/>
      <c r="GAV40" s="99"/>
      <c r="GAW40" s="99"/>
      <c r="GAX40" s="99"/>
      <c r="GAY40" s="99"/>
      <c r="GAZ40" s="99"/>
      <c r="GBA40" s="99"/>
      <c r="GBB40" s="99"/>
      <c r="GBC40" s="99"/>
      <c r="GBD40" s="99"/>
      <c r="GBE40" s="99"/>
      <c r="GBF40" s="99"/>
      <c r="GBG40" s="99"/>
      <c r="GBH40" s="99"/>
      <c r="GBI40" s="99"/>
      <c r="GBJ40" s="99"/>
      <c r="GBK40" s="99"/>
      <c r="GBL40" s="99"/>
      <c r="GBM40" s="99"/>
      <c r="GBN40" s="99"/>
      <c r="GBO40" s="99"/>
      <c r="GBP40" s="99"/>
      <c r="GBQ40" s="99"/>
      <c r="GBR40" s="99"/>
      <c r="GBS40" s="99"/>
      <c r="GBT40" s="99"/>
      <c r="GBU40" s="99"/>
      <c r="GBV40" s="99"/>
      <c r="GBW40" s="99"/>
      <c r="GBX40" s="99"/>
      <c r="GBY40" s="99"/>
      <c r="GBZ40" s="99"/>
      <c r="GCA40" s="99"/>
      <c r="GCB40" s="99"/>
      <c r="GCC40" s="99"/>
      <c r="GCD40" s="99"/>
      <c r="GCE40" s="99"/>
      <c r="GCF40" s="99"/>
      <c r="GCG40" s="99"/>
      <c r="GCH40" s="99"/>
      <c r="GCI40" s="99"/>
      <c r="GCJ40" s="99"/>
      <c r="GCK40" s="99"/>
      <c r="GCL40" s="99"/>
      <c r="GCM40" s="99"/>
      <c r="GCN40" s="99"/>
      <c r="GCO40" s="99"/>
      <c r="GCP40" s="99"/>
      <c r="GCQ40" s="99"/>
      <c r="GCR40" s="99"/>
      <c r="GCS40" s="99"/>
      <c r="GCT40" s="99"/>
      <c r="GCU40" s="99"/>
      <c r="GCV40" s="99"/>
      <c r="GCW40" s="99"/>
      <c r="GCX40" s="99"/>
      <c r="GCY40" s="99"/>
      <c r="GCZ40" s="99"/>
      <c r="GDA40" s="99"/>
      <c r="GDB40" s="99"/>
      <c r="GDC40" s="99"/>
      <c r="GDD40" s="99"/>
      <c r="GDE40" s="99"/>
      <c r="GDF40" s="99"/>
      <c r="GDG40" s="99"/>
      <c r="GDH40" s="99"/>
      <c r="GDI40" s="99"/>
      <c r="GDJ40" s="99"/>
      <c r="GDK40" s="99"/>
      <c r="GDL40" s="99"/>
      <c r="GDM40" s="99"/>
      <c r="GDN40" s="99"/>
      <c r="GDO40" s="99"/>
      <c r="GDP40" s="99"/>
      <c r="GDQ40" s="99"/>
      <c r="GDR40" s="99"/>
      <c r="GDS40" s="99"/>
      <c r="GDT40" s="99"/>
      <c r="GDU40" s="99"/>
      <c r="GDV40" s="99"/>
      <c r="GDW40" s="99"/>
      <c r="GDX40" s="99"/>
      <c r="GDY40" s="99"/>
      <c r="GDZ40" s="99"/>
      <c r="GEA40" s="99"/>
      <c r="GEB40" s="99"/>
      <c r="GEC40" s="99"/>
      <c r="GED40" s="99"/>
      <c r="GEE40" s="99"/>
      <c r="GEF40" s="99"/>
      <c r="GEG40" s="99"/>
      <c r="GEH40" s="99"/>
      <c r="GEI40" s="99"/>
      <c r="GEJ40" s="99"/>
      <c r="GEK40" s="99"/>
      <c r="GEL40" s="99"/>
      <c r="GEM40" s="99"/>
      <c r="GEN40" s="99"/>
      <c r="GEO40" s="99"/>
      <c r="GEP40" s="99"/>
      <c r="GEQ40" s="99"/>
      <c r="GER40" s="99"/>
      <c r="GES40" s="99"/>
      <c r="GET40" s="99"/>
      <c r="GEU40" s="99"/>
      <c r="GEV40" s="99"/>
      <c r="GEW40" s="99"/>
      <c r="GEX40" s="99"/>
      <c r="GEY40" s="99"/>
      <c r="GEZ40" s="99"/>
      <c r="GFA40" s="99"/>
      <c r="GFB40" s="99"/>
      <c r="GFC40" s="99"/>
      <c r="GFD40" s="99"/>
      <c r="GFE40" s="99"/>
      <c r="GFF40" s="99"/>
      <c r="GFG40" s="99"/>
      <c r="GFH40" s="99"/>
      <c r="GFI40" s="99"/>
      <c r="GFJ40" s="99"/>
      <c r="GFK40" s="99"/>
      <c r="GFL40" s="99"/>
      <c r="GFM40" s="99"/>
      <c r="GFN40" s="99"/>
      <c r="GFO40" s="99"/>
      <c r="GFP40" s="99"/>
      <c r="GFQ40" s="99"/>
      <c r="GFR40" s="99"/>
      <c r="GFS40" s="99"/>
      <c r="GFT40" s="99"/>
      <c r="GFU40" s="99"/>
      <c r="GFV40" s="99"/>
      <c r="GFW40" s="99"/>
      <c r="GFX40" s="99"/>
      <c r="GFY40" s="99"/>
      <c r="GFZ40" s="99"/>
      <c r="GGA40" s="99"/>
      <c r="GGB40" s="99"/>
      <c r="GGC40" s="99"/>
      <c r="GGD40" s="99"/>
      <c r="GGE40" s="99"/>
      <c r="GGF40" s="99"/>
      <c r="GGG40" s="99"/>
      <c r="GGH40" s="99"/>
      <c r="GGI40" s="99"/>
      <c r="GGJ40" s="99"/>
      <c r="GGK40" s="99"/>
      <c r="GGL40" s="99"/>
      <c r="GGM40" s="99"/>
      <c r="GGN40" s="99"/>
      <c r="GGO40" s="99"/>
      <c r="GGP40" s="99"/>
      <c r="GGQ40" s="99"/>
      <c r="GGR40" s="99"/>
      <c r="GGS40" s="99"/>
      <c r="GGT40" s="99"/>
      <c r="GGU40" s="99"/>
      <c r="GGV40" s="99"/>
      <c r="GGW40" s="99"/>
      <c r="GGX40" s="99"/>
      <c r="GGY40" s="99"/>
      <c r="GGZ40" s="99"/>
      <c r="GHA40" s="99"/>
      <c r="GHB40" s="99"/>
      <c r="GHC40" s="99"/>
      <c r="GHD40" s="99"/>
      <c r="GHE40" s="99"/>
      <c r="GHF40" s="99"/>
      <c r="GHG40" s="99"/>
      <c r="GHH40" s="99"/>
      <c r="GHI40" s="99"/>
      <c r="GHJ40" s="99"/>
      <c r="GHK40" s="99"/>
      <c r="GHL40" s="99"/>
      <c r="GHM40" s="99"/>
      <c r="GHN40" s="99"/>
      <c r="GHO40" s="99"/>
      <c r="GHP40" s="99"/>
      <c r="GHQ40" s="99"/>
      <c r="GHR40" s="99"/>
      <c r="GHS40" s="99"/>
      <c r="GHT40" s="99"/>
      <c r="GHU40" s="99"/>
      <c r="GHV40" s="99"/>
      <c r="GHW40" s="99"/>
      <c r="GHX40" s="99"/>
      <c r="GHY40" s="99"/>
      <c r="GHZ40" s="99"/>
      <c r="GIA40" s="99"/>
      <c r="GIB40" s="99"/>
      <c r="GIC40" s="99"/>
      <c r="GID40" s="99"/>
      <c r="GIE40" s="99"/>
      <c r="GIF40" s="99"/>
      <c r="GIG40" s="99"/>
      <c r="GIH40" s="99"/>
      <c r="GII40" s="99"/>
      <c r="GIJ40" s="99"/>
      <c r="GIK40" s="99"/>
      <c r="GIL40" s="99"/>
      <c r="GIM40" s="99"/>
      <c r="GIN40" s="99"/>
      <c r="GIO40" s="99"/>
      <c r="GIP40" s="99"/>
      <c r="GIQ40" s="99"/>
      <c r="GIR40" s="99"/>
      <c r="GIS40" s="99"/>
      <c r="GIT40" s="99"/>
      <c r="GIU40" s="99"/>
      <c r="GIV40" s="99"/>
      <c r="GIW40" s="99"/>
      <c r="GIX40" s="99"/>
      <c r="GIY40" s="99"/>
      <c r="GIZ40" s="99"/>
      <c r="GJA40" s="99"/>
      <c r="GJB40" s="99"/>
      <c r="GJC40" s="99"/>
      <c r="GJD40" s="99"/>
      <c r="GJE40" s="99"/>
      <c r="GJF40" s="99"/>
      <c r="GJG40" s="99"/>
      <c r="GJH40" s="99"/>
      <c r="GJI40" s="99"/>
      <c r="GJJ40" s="99"/>
      <c r="GJK40" s="99"/>
      <c r="GJL40" s="99"/>
      <c r="GJM40" s="99"/>
      <c r="GJN40" s="99"/>
      <c r="GJO40" s="99"/>
      <c r="GJP40" s="99"/>
      <c r="GJQ40" s="99"/>
      <c r="GJR40" s="99"/>
      <c r="GJS40" s="99"/>
      <c r="GJT40" s="99"/>
      <c r="GJU40" s="99"/>
      <c r="GJV40" s="99"/>
      <c r="GJW40" s="99"/>
      <c r="GJX40" s="99"/>
      <c r="GJY40" s="99"/>
      <c r="GJZ40" s="99"/>
      <c r="GKA40" s="99"/>
      <c r="GKB40" s="99"/>
      <c r="GKC40" s="99"/>
      <c r="GKD40" s="99"/>
      <c r="GKE40" s="99"/>
      <c r="GKF40" s="99"/>
      <c r="GKG40" s="99"/>
      <c r="GKH40" s="99"/>
      <c r="GKI40" s="99"/>
      <c r="GKJ40" s="99"/>
      <c r="GKK40" s="99"/>
      <c r="GKL40" s="99"/>
      <c r="GKM40" s="99"/>
      <c r="GKN40" s="99"/>
      <c r="GKO40" s="99"/>
      <c r="GKP40" s="99"/>
      <c r="GKQ40" s="99"/>
      <c r="GKR40" s="99"/>
      <c r="GKS40" s="99"/>
      <c r="GKT40" s="99"/>
      <c r="GKU40" s="99"/>
      <c r="GKV40" s="99"/>
      <c r="GKW40" s="99"/>
      <c r="GKX40" s="99"/>
      <c r="GKY40" s="99"/>
      <c r="GKZ40" s="99"/>
      <c r="GLA40" s="99"/>
      <c r="GLB40" s="99"/>
      <c r="GLC40" s="99"/>
      <c r="GLD40" s="99"/>
      <c r="GLE40" s="99"/>
      <c r="GLF40" s="99"/>
      <c r="GLG40" s="99"/>
      <c r="GLH40" s="99"/>
      <c r="GLI40" s="99"/>
      <c r="GLJ40" s="99"/>
      <c r="GLK40" s="99"/>
      <c r="GLL40" s="99"/>
      <c r="GLM40" s="99"/>
      <c r="GLN40" s="99"/>
      <c r="GLO40" s="99"/>
      <c r="GLP40" s="99"/>
      <c r="GLQ40" s="99"/>
      <c r="GLR40" s="99"/>
      <c r="GLS40" s="99"/>
      <c r="GLT40" s="99"/>
      <c r="GLU40" s="99"/>
      <c r="GLV40" s="99"/>
      <c r="GLW40" s="99"/>
      <c r="GLX40" s="99"/>
      <c r="GLY40" s="99"/>
      <c r="GLZ40" s="99"/>
      <c r="GMA40" s="99"/>
      <c r="GMB40" s="99"/>
      <c r="GMC40" s="99"/>
      <c r="GMD40" s="99"/>
      <c r="GME40" s="99"/>
      <c r="GMF40" s="99"/>
      <c r="GMG40" s="99"/>
      <c r="GMH40" s="99"/>
      <c r="GMI40" s="99"/>
      <c r="GMJ40" s="99"/>
      <c r="GMK40" s="99"/>
      <c r="GML40" s="99"/>
      <c r="GMM40" s="99"/>
      <c r="GMN40" s="99"/>
      <c r="GMO40" s="99"/>
      <c r="GMP40" s="99"/>
      <c r="GMQ40" s="99"/>
      <c r="GMR40" s="99"/>
      <c r="GMS40" s="99"/>
      <c r="GMT40" s="99"/>
      <c r="GMU40" s="99"/>
      <c r="GMV40" s="99"/>
      <c r="GMW40" s="99"/>
      <c r="GMX40" s="99"/>
      <c r="GMY40" s="99"/>
      <c r="GMZ40" s="99"/>
      <c r="GNA40" s="99"/>
      <c r="GNB40" s="99"/>
      <c r="GNC40" s="99"/>
      <c r="GND40" s="99"/>
      <c r="GNE40" s="99"/>
      <c r="GNF40" s="99"/>
      <c r="GNG40" s="99"/>
      <c r="GNH40" s="99"/>
      <c r="GNI40" s="99"/>
      <c r="GNJ40" s="99"/>
      <c r="GNK40" s="99"/>
      <c r="GNL40" s="99"/>
      <c r="GNM40" s="99"/>
      <c r="GNN40" s="99"/>
      <c r="GNO40" s="99"/>
      <c r="GNP40" s="99"/>
      <c r="GNQ40" s="99"/>
      <c r="GNR40" s="99"/>
      <c r="GNS40" s="99"/>
      <c r="GNT40" s="99"/>
      <c r="GNU40" s="99"/>
      <c r="GNV40" s="99"/>
      <c r="GNW40" s="99"/>
      <c r="GNX40" s="99"/>
      <c r="GNY40" s="99"/>
      <c r="GNZ40" s="99"/>
      <c r="GOA40" s="99"/>
      <c r="GOB40" s="99"/>
      <c r="GOC40" s="99"/>
      <c r="GOD40" s="99"/>
      <c r="GOE40" s="99"/>
      <c r="GOF40" s="99"/>
      <c r="GOG40" s="99"/>
      <c r="GOH40" s="99"/>
      <c r="GOI40" s="99"/>
      <c r="GOJ40" s="99"/>
      <c r="GOK40" s="99"/>
      <c r="GOL40" s="99"/>
      <c r="GOM40" s="99"/>
      <c r="GON40" s="99"/>
      <c r="GOO40" s="99"/>
      <c r="GOP40" s="99"/>
      <c r="GOQ40" s="99"/>
      <c r="GOR40" s="99"/>
      <c r="GOS40" s="99"/>
      <c r="GOT40" s="99"/>
      <c r="GOU40" s="99"/>
      <c r="GOV40" s="99"/>
      <c r="GOW40" s="99"/>
      <c r="GOX40" s="99"/>
      <c r="GOY40" s="99"/>
      <c r="GOZ40" s="99"/>
      <c r="GPA40" s="99"/>
      <c r="GPB40" s="99"/>
      <c r="GPC40" s="99"/>
      <c r="GPD40" s="99"/>
      <c r="GPE40" s="99"/>
      <c r="GPF40" s="99"/>
      <c r="GPG40" s="99"/>
      <c r="GPH40" s="99"/>
      <c r="GPI40" s="99"/>
      <c r="GPJ40" s="99"/>
      <c r="GPK40" s="99"/>
      <c r="GPL40" s="99"/>
      <c r="GPM40" s="99"/>
      <c r="GPN40" s="99"/>
      <c r="GPO40" s="99"/>
      <c r="GPP40" s="99"/>
      <c r="GPQ40" s="99"/>
      <c r="GPR40" s="99"/>
      <c r="GPS40" s="99"/>
      <c r="GPT40" s="99"/>
      <c r="GPU40" s="99"/>
      <c r="GPV40" s="99"/>
      <c r="GPW40" s="99"/>
      <c r="GPX40" s="99"/>
      <c r="GPY40" s="99"/>
      <c r="GPZ40" s="99"/>
      <c r="GQA40" s="99"/>
      <c r="GQB40" s="99"/>
      <c r="GQC40" s="99"/>
      <c r="GQD40" s="99"/>
      <c r="GQE40" s="99"/>
      <c r="GQF40" s="99"/>
      <c r="GQG40" s="99"/>
      <c r="GQH40" s="99"/>
      <c r="GQI40" s="99"/>
      <c r="GQJ40" s="99"/>
      <c r="GQK40" s="99"/>
      <c r="GQL40" s="99"/>
      <c r="GQM40" s="99"/>
      <c r="GQN40" s="99"/>
      <c r="GQO40" s="99"/>
      <c r="GQP40" s="99"/>
      <c r="GQQ40" s="99"/>
      <c r="GQR40" s="99"/>
      <c r="GQS40" s="99"/>
      <c r="GQT40" s="99"/>
      <c r="GQU40" s="99"/>
      <c r="GQV40" s="99"/>
      <c r="GQW40" s="99"/>
      <c r="GQX40" s="99"/>
      <c r="GQY40" s="99"/>
      <c r="GQZ40" s="99"/>
      <c r="GRA40" s="99"/>
      <c r="GRB40" s="99"/>
      <c r="GRC40" s="99"/>
      <c r="GRD40" s="99"/>
      <c r="GRE40" s="99"/>
      <c r="GRF40" s="99"/>
      <c r="GRG40" s="99"/>
      <c r="GRH40" s="99"/>
      <c r="GRI40" s="99"/>
      <c r="GRJ40" s="99"/>
      <c r="GRK40" s="99"/>
      <c r="GRL40" s="99"/>
      <c r="GRM40" s="99"/>
      <c r="GRN40" s="99"/>
      <c r="GRO40" s="99"/>
      <c r="GRP40" s="99"/>
      <c r="GRQ40" s="99"/>
      <c r="GRR40" s="99"/>
      <c r="GRS40" s="99"/>
      <c r="GRT40" s="99"/>
      <c r="GRU40" s="99"/>
      <c r="GRV40" s="99"/>
      <c r="GRW40" s="99"/>
      <c r="GRX40" s="99"/>
      <c r="GRY40" s="99"/>
      <c r="GRZ40" s="99"/>
      <c r="GSA40" s="99"/>
      <c r="GSB40" s="99"/>
      <c r="GSC40" s="99"/>
      <c r="GSD40" s="99"/>
      <c r="GSE40" s="99"/>
      <c r="GSF40" s="99"/>
      <c r="GSG40" s="99"/>
      <c r="GSH40" s="99"/>
      <c r="GSI40" s="99"/>
      <c r="GSJ40" s="99"/>
      <c r="GSK40" s="99"/>
      <c r="GSL40" s="99"/>
      <c r="GSM40" s="99"/>
      <c r="GSN40" s="99"/>
      <c r="GSO40" s="99"/>
      <c r="GSP40" s="99"/>
      <c r="GSQ40" s="99"/>
      <c r="GSR40" s="99"/>
      <c r="GSS40" s="99"/>
      <c r="GST40" s="99"/>
      <c r="GSU40" s="99"/>
      <c r="GSV40" s="99"/>
      <c r="GSW40" s="99"/>
      <c r="GSX40" s="99"/>
      <c r="GSY40" s="99"/>
      <c r="GSZ40" s="99"/>
      <c r="GTA40" s="99"/>
      <c r="GTB40" s="99"/>
      <c r="GTC40" s="99"/>
      <c r="GTD40" s="99"/>
      <c r="GTE40" s="99"/>
      <c r="GTF40" s="99"/>
      <c r="GTG40" s="99"/>
      <c r="GTH40" s="99"/>
      <c r="GTI40" s="99"/>
      <c r="GTJ40" s="99"/>
      <c r="GTK40" s="99"/>
      <c r="GTL40" s="99"/>
      <c r="GTM40" s="99"/>
      <c r="GTN40" s="99"/>
      <c r="GTO40" s="99"/>
      <c r="GTP40" s="99"/>
      <c r="GTQ40" s="99"/>
      <c r="GTR40" s="99"/>
      <c r="GTS40" s="99"/>
      <c r="GTT40" s="99"/>
      <c r="GTU40" s="99"/>
      <c r="GTV40" s="99"/>
      <c r="GTW40" s="99"/>
      <c r="GTX40" s="99"/>
      <c r="GTY40" s="99"/>
      <c r="GTZ40" s="99"/>
      <c r="GUA40" s="99"/>
      <c r="GUB40" s="99"/>
      <c r="GUC40" s="99"/>
      <c r="GUD40" s="99"/>
      <c r="GUE40" s="99"/>
      <c r="GUF40" s="99"/>
      <c r="GUG40" s="99"/>
      <c r="GUH40" s="99"/>
      <c r="GUI40" s="99"/>
      <c r="GUJ40" s="99"/>
      <c r="GUK40" s="99"/>
      <c r="GUL40" s="99"/>
      <c r="GUM40" s="99"/>
      <c r="GUN40" s="99"/>
      <c r="GUO40" s="99"/>
      <c r="GUP40" s="99"/>
      <c r="GUQ40" s="99"/>
      <c r="GUR40" s="99"/>
      <c r="GUS40" s="99"/>
      <c r="GUT40" s="99"/>
      <c r="GUU40" s="99"/>
      <c r="GUV40" s="99"/>
      <c r="GUW40" s="99"/>
      <c r="GUX40" s="99"/>
      <c r="GUY40" s="99"/>
      <c r="GUZ40" s="99"/>
      <c r="GVA40" s="99"/>
      <c r="GVB40" s="99"/>
      <c r="GVC40" s="99"/>
      <c r="GVD40" s="99"/>
      <c r="GVE40" s="99"/>
      <c r="GVF40" s="99"/>
      <c r="GVG40" s="99"/>
      <c r="GVH40" s="99"/>
      <c r="GVI40" s="99"/>
      <c r="GVJ40" s="99"/>
      <c r="GVK40" s="99"/>
      <c r="GVL40" s="99"/>
      <c r="GVM40" s="99"/>
      <c r="GVN40" s="99"/>
      <c r="GVO40" s="99"/>
      <c r="GVP40" s="99"/>
      <c r="GVQ40" s="99"/>
      <c r="GVR40" s="99"/>
      <c r="GVS40" s="99"/>
      <c r="GVT40" s="99"/>
      <c r="GVU40" s="99"/>
      <c r="GVV40" s="99"/>
      <c r="GVW40" s="99"/>
      <c r="GVX40" s="99"/>
      <c r="GVY40" s="99"/>
      <c r="GVZ40" s="99"/>
      <c r="GWA40" s="99"/>
      <c r="GWB40" s="99"/>
      <c r="GWC40" s="99"/>
      <c r="GWD40" s="99"/>
      <c r="GWE40" s="99"/>
      <c r="GWF40" s="99"/>
      <c r="GWG40" s="99"/>
      <c r="GWH40" s="99"/>
      <c r="GWI40" s="99"/>
      <c r="GWJ40" s="99"/>
      <c r="GWK40" s="99"/>
      <c r="GWL40" s="99"/>
      <c r="GWM40" s="99"/>
      <c r="GWN40" s="99"/>
      <c r="GWO40" s="99"/>
      <c r="GWP40" s="99"/>
      <c r="GWQ40" s="99"/>
      <c r="GWR40" s="99"/>
      <c r="GWS40" s="99"/>
      <c r="GWT40" s="99"/>
      <c r="GWU40" s="99"/>
      <c r="GWV40" s="99"/>
      <c r="GWW40" s="99"/>
      <c r="GWX40" s="99"/>
      <c r="GWY40" s="99"/>
      <c r="GWZ40" s="99"/>
      <c r="GXA40" s="99"/>
      <c r="GXB40" s="99"/>
      <c r="GXC40" s="99"/>
      <c r="GXD40" s="99"/>
      <c r="GXE40" s="99"/>
      <c r="GXF40" s="99"/>
      <c r="GXG40" s="99"/>
      <c r="GXH40" s="99"/>
      <c r="GXI40" s="99"/>
      <c r="GXJ40" s="99"/>
      <c r="GXK40" s="99"/>
      <c r="GXL40" s="99"/>
      <c r="GXM40" s="99"/>
      <c r="GXN40" s="99"/>
      <c r="GXO40" s="99"/>
      <c r="GXP40" s="99"/>
      <c r="GXQ40" s="99"/>
      <c r="GXR40" s="99"/>
      <c r="GXS40" s="99"/>
      <c r="GXT40" s="99"/>
      <c r="GXU40" s="99"/>
      <c r="GXV40" s="99"/>
      <c r="GXW40" s="99"/>
      <c r="GXX40" s="99"/>
      <c r="GXY40" s="99"/>
      <c r="GXZ40" s="99"/>
      <c r="GYA40" s="99"/>
      <c r="GYB40" s="99"/>
      <c r="GYC40" s="99"/>
      <c r="GYD40" s="99"/>
      <c r="GYE40" s="99"/>
      <c r="GYF40" s="99"/>
      <c r="GYG40" s="99"/>
      <c r="GYH40" s="99"/>
      <c r="GYI40" s="99"/>
      <c r="GYJ40" s="99"/>
      <c r="GYK40" s="99"/>
      <c r="GYL40" s="99"/>
      <c r="GYM40" s="99"/>
      <c r="GYN40" s="99"/>
      <c r="GYO40" s="99"/>
      <c r="GYP40" s="99"/>
      <c r="GYQ40" s="99"/>
      <c r="GYR40" s="99"/>
      <c r="GYS40" s="99"/>
      <c r="GYT40" s="99"/>
      <c r="GYU40" s="99"/>
      <c r="GYV40" s="99"/>
      <c r="GYW40" s="99"/>
      <c r="GYX40" s="99"/>
      <c r="GYY40" s="99"/>
      <c r="GYZ40" s="99"/>
      <c r="GZA40" s="99"/>
      <c r="GZB40" s="99"/>
      <c r="GZC40" s="99"/>
      <c r="GZD40" s="99"/>
      <c r="GZE40" s="99"/>
      <c r="GZF40" s="99"/>
      <c r="GZG40" s="99"/>
      <c r="GZH40" s="99"/>
      <c r="GZI40" s="99"/>
      <c r="GZJ40" s="99"/>
      <c r="GZK40" s="99"/>
      <c r="GZL40" s="99"/>
      <c r="GZM40" s="99"/>
      <c r="GZN40" s="99"/>
      <c r="GZO40" s="99"/>
      <c r="GZP40" s="99"/>
      <c r="GZQ40" s="99"/>
      <c r="GZR40" s="99"/>
      <c r="GZS40" s="99"/>
      <c r="GZT40" s="99"/>
      <c r="GZU40" s="99"/>
      <c r="GZV40" s="99"/>
      <c r="GZW40" s="99"/>
      <c r="GZX40" s="99"/>
      <c r="GZY40" s="99"/>
      <c r="GZZ40" s="99"/>
      <c r="HAA40" s="99"/>
      <c r="HAB40" s="99"/>
      <c r="HAC40" s="99"/>
      <c r="HAD40" s="99"/>
      <c r="HAE40" s="99"/>
      <c r="HAF40" s="99"/>
      <c r="HAG40" s="99"/>
      <c r="HAH40" s="99"/>
      <c r="HAI40" s="99"/>
      <c r="HAJ40" s="99"/>
      <c r="HAK40" s="99"/>
      <c r="HAL40" s="99"/>
      <c r="HAM40" s="99"/>
      <c r="HAN40" s="99"/>
      <c r="HAO40" s="99"/>
      <c r="HAP40" s="99"/>
      <c r="HAQ40" s="99"/>
      <c r="HAR40" s="99"/>
      <c r="HAS40" s="99"/>
      <c r="HAT40" s="99"/>
      <c r="HAU40" s="99"/>
      <c r="HAV40" s="99"/>
      <c r="HAW40" s="99"/>
      <c r="HAX40" s="99"/>
      <c r="HAY40" s="99"/>
      <c r="HAZ40" s="99"/>
      <c r="HBA40" s="99"/>
      <c r="HBB40" s="99"/>
      <c r="HBC40" s="99"/>
      <c r="HBD40" s="99"/>
      <c r="HBE40" s="99"/>
      <c r="HBF40" s="99"/>
      <c r="HBG40" s="99"/>
      <c r="HBH40" s="99"/>
      <c r="HBI40" s="99"/>
      <c r="HBJ40" s="99"/>
      <c r="HBK40" s="99"/>
      <c r="HBL40" s="99"/>
      <c r="HBM40" s="99"/>
      <c r="HBN40" s="99"/>
      <c r="HBO40" s="99"/>
      <c r="HBP40" s="99"/>
      <c r="HBQ40" s="99"/>
      <c r="HBR40" s="99"/>
      <c r="HBS40" s="99"/>
      <c r="HBT40" s="99"/>
      <c r="HBU40" s="99"/>
      <c r="HBV40" s="99"/>
      <c r="HBW40" s="99"/>
      <c r="HBX40" s="99"/>
      <c r="HBY40" s="99"/>
      <c r="HBZ40" s="99"/>
      <c r="HCA40" s="99"/>
      <c r="HCB40" s="99"/>
      <c r="HCC40" s="99"/>
      <c r="HCD40" s="99"/>
      <c r="HCE40" s="99"/>
      <c r="HCF40" s="99"/>
      <c r="HCG40" s="99"/>
      <c r="HCH40" s="99"/>
      <c r="HCI40" s="99"/>
      <c r="HCJ40" s="99"/>
      <c r="HCK40" s="99"/>
      <c r="HCL40" s="99"/>
      <c r="HCM40" s="99"/>
      <c r="HCN40" s="99"/>
      <c r="HCO40" s="99"/>
      <c r="HCP40" s="99"/>
      <c r="HCQ40" s="99"/>
      <c r="HCR40" s="99"/>
      <c r="HCS40" s="99"/>
      <c r="HCT40" s="99"/>
      <c r="HCU40" s="99"/>
      <c r="HCV40" s="99"/>
      <c r="HCW40" s="99"/>
      <c r="HCX40" s="99"/>
      <c r="HCY40" s="99"/>
      <c r="HCZ40" s="99"/>
      <c r="HDA40" s="99"/>
      <c r="HDB40" s="99"/>
      <c r="HDC40" s="99"/>
      <c r="HDD40" s="99"/>
      <c r="HDE40" s="99"/>
      <c r="HDF40" s="99"/>
      <c r="HDG40" s="99"/>
      <c r="HDH40" s="99"/>
      <c r="HDI40" s="99"/>
      <c r="HDJ40" s="99"/>
      <c r="HDK40" s="99"/>
      <c r="HDL40" s="99"/>
      <c r="HDM40" s="99"/>
      <c r="HDN40" s="99"/>
      <c r="HDO40" s="99"/>
      <c r="HDP40" s="99"/>
      <c r="HDQ40" s="99"/>
      <c r="HDR40" s="99"/>
      <c r="HDS40" s="99"/>
      <c r="HDT40" s="99"/>
      <c r="HDU40" s="99"/>
      <c r="HDV40" s="99"/>
      <c r="HDW40" s="99"/>
      <c r="HDX40" s="99"/>
      <c r="HDY40" s="99"/>
      <c r="HDZ40" s="99"/>
      <c r="HEA40" s="99"/>
      <c r="HEB40" s="99"/>
      <c r="HEC40" s="99"/>
      <c r="HED40" s="99"/>
      <c r="HEE40" s="99"/>
      <c r="HEF40" s="99"/>
      <c r="HEG40" s="99"/>
      <c r="HEH40" s="99"/>
      <c r="HEI40" s="99"/>
      <c r="HEJ40" s="99"/>
      <c r="HEK40" s="99"/>
      <c r="HEL40" s="99"/>
      <c r="HEM40" s="99"/>
      <c r="HEN40" s="99"/>
      <c r="HEO40" s="99"/>
      <c r="HEP40" s="99"/>
      <c r="HEQ40" s="99"/>
      <c r="HER40" s="99"/>
      <c r="HES40" s="99"/>
      <c r="HET40" s="99"/>
      <c r="HEU40" s="99"/>
      <c r="HEV40" s="99"/>
      <c r="HEW40" s="99"/>
      <c r="HEX40" s="99"/>
      <c r="HEY40" s="99"/>
      <c r="HEZ40" s="99"/>
      <c r="HFA40" s="99"/>
      <c r="HFB40" s="99"/>
      <c r="HFC40" s="99"/>
      <c r="HFD40" s="99"/>
      <c r="HFE40" s="99"/>
      <c r="HFF40" s="99"/>
      <c r="HFG40" s="99"/>
      <c r="HFH40" s="99"/>
      <c r="HFI40" s="99"/>
      <c r="HFJ40" s="99"/>
      <c r="HFK40" s="99"/>
      <c r="HFL40" s="99"/>
      <c r="HFM40" s="99"/>
      <c r="HFN40" s="99"/>
      <c r="HFO40" s="99"/>
      <c r="HFP40" s="99"/>
      <c r="HFQ40" s="99"/>
      <c r="HFR40" s="99"/>
      <c r="HFS40" s="99"/>
      <c r="HFT40" s="99"/>
      <c r="HFU40" s="99"/>
      <c r="HFV40" s="99"/>
      <c r="HFW40" s="99"/>
      <c r="HFX40" s="99"/>
      <c r="HFY40" s="99"/>
      <c r="HFZ40" s="99"/>
      <c r="HGA40" s="99"/>
      <c r="HGB40" s="99"/>
      <c r="HGC40" s="99"/>
      <c r="HGD40" s="99"/>
      <c r="HGE40" s="99"/>
      <c r="HGF40" s="99"/>
      <c r="HGG40" s="99"/>
      <c r="HGH40" s="99"/>
      <c r="HGI40" s="99"/>
      <c r="HGJ40" s="99"/>
      <c r="HGK40" s="99"/>
      <c r="HGL40" s="99"/>
      <c r="HGM40" s="99"/>
      <c r="HGN40" s="99"/>
      <c r="HGO40" s="99"/>
      <c r="HGP40" s="99"/>
      <c r="HGQ40" s="99"/>
      <c r="HGR40" s="99"/>
      <c r="HGS40" s="99"/>
      <c r="HGT40" s="99"/>
      <c r="HGU40" s="99"/>
      <c r="HGV40" s="99"/>
      <c r="HGW40" s="99"/>
      <c r="HGX40" s="99"/>
      <c r="HGY40" s="99"/>
      <c r="HGZ40" s="99"/>
      <c r="HHA40" s="99"/>
      <c r="HHB40" s="99"/>
      <c r="HHC40" s="99"/>
      <c r="HHD40" s="99"/>
      <c r="HHE40" s="99"/>
      <c r="HHF40" s="99"/>
      <c r="HHG40" s="99"/>
      <c r="HHH40" s="99"/>
      <c r="HHI40" s="99"/>
      <c r="HHJ40" s="99"/>
      <c r="HHK40" s="99"/>
      <c r="HHL40" s="99"/>
      <c r="HHM40" s="99"/>
      <c r="HHN40" s="99"/>
      <c r="HHO40" s="99"/>
      <c r="HHP40" s="99"/>
      <c r="HHQ40" s="99"/>
      <c r="HHR40" s="99"/>
      <c r="HHS40" s="99"/>
      <c r="HHT40" s="99"/>
      <c r="HHU40" s="99"/>
      <c r="HHV40" s="99"/>
      <c r="HHW40" s="99"/>
      <c r="HHX40" s="99"/>
      <c r="HHY40" s="99"/>
      <c r="HHZ40" s="99"/>
      <c r="HIA40" s="99"/>
      <c r="HIB40" s="99"/>
      <c r="HIC40" s="99"/>
      <c r="HID40" s="99"/>
      <c r="HIE40" s="99"/>
      <c r="HIF40" s="99"/>
      <c r="HIG40" s="99"/>
      <c r="HIH40" s="99"/>
      <c r="HII40" s="99"/>
      <c r="HIJ40" s="99"/>
      <c r="HIK40" s="99"/>
      <c r="HIL40" s="99"/>
      <c r="HIM40" s="99"/>
      <c r="HIN40" s="99"/>
      <c r="HIO40" s="99"/>
      <c r="HIP40" s="99"/>
      <c r="HIQ40" s="99"/>
      <c r="HIR40" s="99"/>
      <c r="HIS40" s="99"/>
      <c r="HIT40" s="99"/>
      <c r="HIU40" s="99"/>
      <c r="HIV40" s="99"/>
      <c r="HIW40" s="99"/>
      <c r="HIX40" s="99"/>
      <c r="HIY40" s="99"/>
      <c r="HIZ40" s="99"/>
      <c r="HJA40" s="99"/>
      <c r="HJB40" s="99"/>
      <c r="HJC40" s="99"/>
      <c r="HJD40" s="99"/>
      <c r="HJE40" s="99"/>
      <c r="HJF40" s="99"/>
      <c r="HJG40" s="99"/>
      <c r="HJH40" s="99"/>
      <c r="HJI40" s="99"/>
      <c r="HJJ40" s="99"/>
      <c r="HJK40" s="99"/>
      <c r="HJL40" s="99"/>
      <c r="HJM40" s="99"/>
      <c r="HJN40" s="99"/>
      <c r="HJO40" s="99"/>
      <c r="HJP40" s="99"/>
      <c r="HJQ40" s="99"/>
      <c r="HJR40" s="99"/>
      <c r="HJS40" s="99"/>
      <c r="HJT40" s="99"/>
      <c r="HJU40" s="99"/>
      <c r="HJV40" s="99"/>
      <c r="HJW40" s="99"/>
      <c r="HJX40" s="99"/>
      <c r="HJY40" s="99"/>
      <c r="HJZ40" s="99"/>
      <c r="HKA40" s="99"/>
      <c r="HKB40" s="99"/>
      <c r="HKC40" s="99"/>
      <c r="HKD40" s="99"/>
      <c r="HKE40" s="99"/>
      <c r="HKF40" s="99"/>
      <c r="HKG40" s="99"/>
      <c r="HKH40" s="99"/>
      <c r="HKI40" s="99"/>
      <c r="HKJ40" s="99"/>
      <c r="HKK40" s="99"/>
      <c r="HKL40" s="99"/>
      <c r="HKM40" s="99"/>
      <c r="HKN40" s="99"/>
      <c r="HKO40" s="99"/>
      <c r="HKP40" s="99"/>
      <c r="HKQ40" s="99"/>
      <c r="HKR40" s="99"/>
      <c r="HKS40" s="99"/>
      <c r="HKT40" s="99"/>
      <c r="HKU40" s="99"/>
      <c r="HKV40" s="99"/>
      <c r="HKW40" s="99"/>
      <c r="HKX40" s="99"/>
      <c r="HKY40" s="99"/>
      <c r="HKZ40" s="99"/>
      <c r="HLA40" s="99"/>
      <c r="HLB40" s="99"/>
      <c r="HLC40" s="99"/>
      <c r="HLD40" s="99"/>
      <c r="HLE40" s="99"/>
      <c r="HLF40" s="99"/>
      <c r="HLG40" s="99"/>
      <c r="HLH40" s="99"/>
      <c r="HLI40" s="99"/>
      <c r="HLJ40" s="99"/>
      <c r="HLK40" s="99"/>
      <c r="HLL40" s="99"/>
      <c r="HLM40" s="99"/>
      <c r="HLN40" s="99"/>
      <c r="HLO40" s="99"/>
      <c r="HLP40" s="99"/>
      <c r="HLQ40" s="99"/>
      <c r="HLR40" s="99"/>
      <c r="HLS40" s="99"/>
      <c r="HLT40" s="99"/>
      <c r="HLU40" s="99"/>
      <c r="HLV40" s="99"/>
      <c r="HLW40" s="99"/>
      <c r="HLX40" s="99"/>
      <c r="HLY40" s="99"/>
      <c r="HLZ40" s="99"/>
      <c r="HMA40" s="99"/>
      <c r="HMB40" s="99"/>
      <c r="HMC40" s="99"/>
      <c r="HMD40" s="99"/>
      <c r="HME40" s="99"/>
      <c r="HMF40" s="99"/>
      <c r="HMG40" s="99"/>
      <c r="HMH40" s="99"/>
      <c r="HMI40" s="99"/>
      <c r="HMJ40" s="99"/>
      <c r="HMK40" s="99"/>
      <c r="HML40" s="99"/>
      <c r="HMM40" s="99"/>
      <c r="HMN40" s="99"/>
      <c r="HMO40" s="99"/>
      <c r="HMP40" s="99"/>
      <c r="HMQ40" s="99"/>
      <c r="HMR40" s="99"/>
      <c r="HMS40" s="99"/>
      <c r="HMT40" s="99"/>
      <c r="HMU40" s="99"/>
      <c r="HMV40" s="99"/>
      <c r="HMW40" s="99"/>
      <c r="HMX40" s="99"/>
      <c r="HMY40" s="99"/>
      <c r="HMZ40" s="99"/>
      <c r="HNA40" s="99"/>
      <c r="HNB40" s="99"/>
      <c r="HNC40" s="99"/>
      <c r="HND40" s="99"/>
      <c r="HNE40" s="99"/>
      <c r="HNF40" s="99"/>
      <c r="HNG40" s="99"/>
      <c r="HNH40" s="99"/>
      <c r="HNI40" s="99"/>
      <c r="HNJ40" s="99"/>
      <c r="HNK40" s="99"/>
      <c r="HNL40" s="99"/>
      <c r="HNM40" s="99"/>
      <c r="HNN40" s="99"/>
      <c r="HNO40" s="99"/>
      <c r="HNP40" s="99"/>
      <c r="HNQ40" s="99"/>
      <c r="HNR40" s="99"/>
      <c r="HNS40" s="99"/>
      <c r="HNT40" s="99"/>
      <c r="HNU40" s="99"/>
      <c r="HNV40" s="99"/>
      <c r="HNW40" s="99"/>
      <c r="HNX40" s="99"/>
      <c r="HNY40" s="99"/>
      <c r="HNZ40" s="99"/>
      <c r="HOA40" s="99"/>
      <c r="HOB40" s="99"/>
      <c r="HOC40" s="99"/>
      <c r="HOD40" s="99"/>
      <c r="HOE40" s="99"/>
      <c r="HOF40" s="99"/>
      <c r="HOG40" s="99"/>
      <c r="HOH40" s="99"/>
      <c r="HOI40" s="99"/>
      <c r="HOJ40" s="99"/>
      <c r="HOK40" s="99"/>
      <c r="HOL40" s="99"/>
      <c r="HOM40" s="99"/>
      <c r="HON40" s="99"/>
      <c r="HOO40" s="99"/>
      <c r="HOP40" s="99"/>
      <c r="HOQ40" s="99"/>
      <c r="HOR40" s="99"/>
      <c r="HOS40" s="99"/>
      <c r="HOT40" s="99"/>
      <c r="HOU40" s="99"/>
      <c r="HOV40" s="99"/>
      <c r="HOW40" s="99"/>
      <c r="HOX40" s="99"/>
      <c r="HOY40" s="99"/>
      <c r="HOZ40" s="99"/>
      <c r="HPA40" s="99"/>
      <c r="HPB40" s="99"/>
      <c r="HPC40" s="99"/>
      <c r="HPD40" s="99"/>
      <c r="HPE40" s="99"/>
      <c r="HPF40" s="99"/>
      <c r="HPG40" s="99"/>
      <c r="HPH40" s="99"/>
      <c r="HPI40" s="99"/>
      <c r="HPJ40" s="99"/>
      <c r="HPK40" s="99"/>
      <c r="HPL40" s="99"/>
      <c r="HPM40" s="99"/>
      <c r="HPN40" s="99"/>
      <c r="HPO40" s="99"/>
      <c r="HPP40" s="99"/>
      <c r="HPQ40" s="99"/>
      <c r="HPR40" s="99"/>
      <c r="HPS40" s="99"/>
      <c r="HPT40" s="99"/>
      <c r="HPU40" s="99"/>
      <c r="HPV40" s="99"/>
      <c r="HPW40" s="99"/>
      <c r="HPX40" s="99"/>
      <c r="HPY40" s="99"/>
      <c r="HPZ40" s="99"/>
      <c r="HQA40" s="99"/>
      <c r="HQB40" s="99"/>
      <c r="HQC40" s="99"/>
      <c r="HQD40" s="99"/>
      <c r="HQE40" s="99"/>
      <c r="HQF40" s="99"/>
      <c r="HQG40" s="99"/>
      <c r="HQH40" s="99"/>
      <c r="HQI40" s="99"/>
      <c r="HQJ40" s="99"/>
      <c r="HQK40" s="99"/>
      <c r="HQL40" s="99"/>
      <c r="HQM40" s="99"/>
      <c r="HQN40" s="99"/>
      <c r="HQO40" s="99"/>
      <c r="HQP40" s="99"/>
      <c r="HQQ40" s="99"/>
      <c r="HQR40" s="99"/>
      <c r="HQS40" s="99"/>
      <c r="HQT40" s="99"/>
      <c r="HQU40" s="99"/>
      <c r="HQV40" s="99"/>
      <c r="HQW40" s="99"/>
      <c r="HQX40" s="99"/>
      <c r="HQY40" s="99"/>
      <c r="HQZ40" s="99"/>
      <c r="HRA40" s="99"/>
      <c r="HRB40" s="99"/>
      <c r="HRC40" s="99"/>
      <c r="HRD40" s="99"/>
      <c r="HRE40" s="99"/>
      <c r="HRF40" s="99"/>
      <c r="HRG40" s="99"/>
      <c r="HRH40" s="99"/>
      <c r="HRI40" s="99"/>
      <c r="HRJ40" s="99"/>
      <c r="HRK40" s="99"/>
      <c r="HRL40" s="99"/>
      <c r="HRM40" s="99"/>
      <c r="HRN40" s="99"/>
      <c r="HRO40" s="99"/>
      <c r="HRP40" s="99"/>
      <c r="HRQ40" s="99"/>
      <c r="HRR40" s="99"/>
      <c r="HRS40" s="99"/>
      <c r="HRT40" s="99"/>
      <c r="HRU40" s="99"/>
      <c r="HRV40" s="99"/>
      <c r="HRW40" s="99"/>
      <c r="HRX40" s="99"/>
      <c r="HRY40" s="99"/>
      <c r="HRZ40" s="99"/>
      <c r="HSA40" s="99"/>
      <c r="HSB40" s="99"/>
      <c r="HSC40" s="99"/>
      <c r="HSD40" s="99"/>
      <c r="HSE40" s="99"/>
      <c r="HSF40" s="99"/>
      <c r="HSG40" s="99"/>
      <c r="HSH40" s="99"/>
      <c r="HSI40" s="99"/>
      <c r="HSJ40" s="99"/>
      <c r="HSK40" s="99"/>
      <c r="HSL40" s="99"/>
      <c r="HSM40" s="99"/>
      <c r="HSN40" s="99"/>
      <c r="HSO40" s="99"/>
      <c r="HSP40" s="99"/>
      <c r="HSQ40" s="99"/>
      <c r="HSR40" s="99"/>
      <c r="HSS40" s="99"/>
      <c r="HST40" s="99"/>
      <c r="HSU40" s="99"/>
      <c r="HSV40" s="99"/>
      <c r="HSW40" s="99"/>
      <c r="HSX40" s="99"/>
      <c r="HSY40" s="99"/>
      <c r="HSZ40" s="99"/>
      <c r="HTA40" s="99"/>
      <c r="HTB40" s="99"/>
      <c r="HTC40" s="99"/>
      <c r="HTD40" s="99"/>
      <c r="HTE40" s="99"/>
      <c r="HTF40" s="99"/>
      <c r="HTG40" s="99"/>
      <c r="HTH40" s="99"/>
      <c r="HTI40" s="99"/>
      <c r="HTJ40" s="99"/>
      <c r="HTK40" s="99"/>
      <c r="HTL40" s="99"/>
      <c r="HTM40" s="99"/>
      <c r="HTN40" s="99"/>
      <c r="HTO40" s="99"/>
      <c r="HTP40" s="99"/>
      <c r="HTQ40" s="99"/>
      <c r="HTR40" s="99"/>
      <c r="HTS40" s="99"/>
      <c r="HTT40" s="99"/>
      <c r="HTU40" s="99"/>
      <c r="HTV40" s="99"/>
      <c r="HTW40" s="99"/>
      <c r="HTX40" s="99"/>
      <c r="HTY40" s="99"/>
      <c r="HTZ40" s="99"/>
      <c r="HUA40" s="99"/>
      <c r="HUB40" s="99"/>
      <c r="HUC40" s="99"/>
      <c r="HUD40" s="99"/>
      <c r="HUE40" s="99"/>
      <c r="HUF40" s="99"/>
      <c r="HUG40" s="99"/>
      <c r="HUH40" s="99"/>
      <c r="HUI40" s="99"/>
      <c r="HUJ40" s="99"/>
      <c r="HUK40" s="99"/>
      <c r="HUL40" s="99"/>
      <c r="HUM40" s="99"/>
      <c r="HUN40" s="99"/>
      <c r="HUO40" s="99"/>
      <c r="HUP40" s="99"/>
      <c r="HUQ40" s="99"/>
      <c r="HUR40" s="99"/>
      <c r="HUS40" s="99"/>
      <c r="HUT40" s="99"/>
      <c r="HUU40" s="99"/>
      <c r="HUV40" s="99"/>
      <c r="HUW40" s="99"/>
      <c r="HUX40" s="99"/>
      <c r="HUY40" s="99"/>
      <c r="HUZ40" s="99"/>
      <c r="HVA40" s="99"/>
      <c r="HVB40" s="99"/>
      <c r="HVC40" s="99"/>
      <c r="HVD40" s="99"/>
      <c r="HVE40" s="99"/>
      <c r="HVF40" s="99"/>
      <c r="HVG40" s="99"/>
      <c r="HVH40" s="99"/>
      <c r="HVI40" s="99"/>
      <c r="HVJ40" s="99"/>
      <c r="HVK40" s="99"/>
      <c r="HVL40" s="99"/>
      <c r="HVM40" s="99"/>
      <c r="HVN40" s="99"/>
      <c r="HVO40" s="99"/>
      <c r="HVP40" s="99"/>
      <c r="HVQ40" s="99"/>
      <c r="HVR40" s="99"/>
      <c r="HVS40" s="99"/>
      <c r="HVT40" s="99"/>
      <c r="HVU40" s="99"/>
      <c r="HVV40" s="99"/>
      <c r="HVW40" s="99"/>
      <c r="HVX40" s="99"/>
      <c r="HVY40" s="99"/>
      <c r="HVZ40" s="99"/>
      <c r="HWA40" s="99"/>
      <c r="HWB40" s="99"/>
      <c r="HWC40" s="99"/>
      <c r="HWD40" s="99"/>
      <c r="HWE40" s="99"/>
      <c r="HWF40" s="99"/>
      <c r="HWG40" s="99"/>
      <c r="HWH40" s="99"/>
      <c r="HWI40" s="99"/>
      <c r="HWJ40" s="99"/>
      <c r="HWK40" s="99"/>
      <c r="HWL40" s="99"/>
      <c r="HWM40" s="99"/>
      <c r="HWN40" s="99"/>
      <c r="HWO40" s="99"/>
      <c r="HWP40" s="99"/>
      <c r="HWQ40" s="99"/>
      <c r="HWR40" s="99"/>
      <c r="HWS40" s="99"/>
      <c r="HWT40" s="99"/>
      <c r="HWU40" s="99"/>
      <c r="HWV40" s="99"/>
      <c r="HWW40" s="99"/>
      <c r="HWX40" s="99"/>
      <c r="HWY40" s="99"/>
      <c r="HWZ40" s="99"/>
      <c r="HXA40" s="99"/>
      <c r="HXB40" s="99"/>
      <c r="HXC40" s="99"/>
      <c r="HXD40" s="99"/>
      <c r="HXE40" s="99"/>
      <c r="HXF40" s="99"/>
      <c r="HXG40" s="99"/>
      <c r="HXH40" s="99"/>
      <c r="HXI40" s="99"/>
      <c r="HXJ40" s="99"/>
      <c r="HXK40" s="99"/>
      <c r="HXL40" s="99"/>
      <c r="HXM40" s="99"/>
      <c r="HXN40" s="99"/>
      <c r="HXO40" s="99"/>
      <c r="HXP40" s="99"/>
      <c r="HXQ40" s="99"/>
      <c r="HXR40" s="99"/>
      <c r="HXS40" s="99"/>
      <c r="HXT40" s="99"/>
      <c r="HXU40" s="99"/>
      <c r="HXV40" s="99"/>
      <c r="HXW40" s="99"/>
      <c r="HXX40" s="99"/>
      <c r="HXY40" s="99"/>
      <c r="HXZ40" s="99"/>
      <c r="HYA40" s="99"/>
      <c r="HYB40" s="99"/>
      <c r="HYC40" s="99"/>
      <c r="HYD40" s="99"/>
      <c r="HYE40" s="99"/>
      <c r="HYF40" s="99"/>
      <c r="HYG40" s="99"/>
      <c r="HYH40" s="99"/>
      <c r="HYI40" s="99"/>
      <c r="HYJ40" s="99"/>
      <c r="HYK40" s="99"/>
      <c r="HYL40" s="99"/>
      <c r="HYM40" s="99"/>
      <c r="HYN40" s="99"/>
      <c r="HYO40" s="99"/>
      <c r="HYP40" s="99"/>
      <c r="HYQ40" s="99"/>
      <c r="HYR40" s="99"/>
      <c r="HYS40" s="99"/>
      <c r="HYT40" s="99"/>
      <c r="HYU40" s="99"/>
      <c r="HYV40" s="99"/>
      <c r="HYW40" s="99"/>
      <c r="HYX40" s="99"/>
      <c r="HYY40" s="99"/>
      <c r="HYZ40" s="99"/>
      <c r="HZA40" s="99"/>
      <c r="HZB40" s="99"/>
      <c r="HZC40" s="99"/>
      <c r="HZD40" s="99"/>
      <c r="HZE40" s="99"/>
      <c r="HZF40" s="99"/>
      <c r="HZG40" s="99"/>
      <c r="HZH40" s="99"/>
      <c r="HZI40" s="99"/>
      <c r="HZJ40" s="99"/>
      <c r="HZK40" s="99"/>
      <c r="HZL40" s="99"/>
      <c r="HZM40" s="99"/>
      <c r="HZN40" s="99"/>
      <c r="HZO40" s="99"/>
      <c r="HZP40" s="99"/>
      <c r="HZQ40" s="99"/>
      <c r="HZR40" s="99"/>
      <c r="HZS40" s="99"/>
      <c r="HZT40" s="99"/>
      <c r="HZU40" s="99"/>
      <c r="HZV40" s="99"/>
      <c r="HZW40" s="99"/>
      <c r="HZX40" s="99"/>
      <c r="HZY40" s="99"/>
      <c r="HZZ40" s="99"/>
      <c r="IAA40" s="99"/>
      <c r="IAB40" s="99"/>
      <c r="IAC40" s="99"/>
      <c r="IAD40" s="99"/>
      <c r="IAE40" s="99"/>
      <c r="IAF40" s="99"/>
      <c r="IAG40" s="99"/>
      <c r="IAH40" s="99"/>
      <c r="IAI40" s="99"/>
      <c r="IAJ40" s="99"/>
      <c r="IAK40" s="99"/>
      <c r="IAL40" s="99"/>
      <c r="IAM40" s="99"/>
      <c r="IAN40" s="99"/>
      <c r="IAO40" s="99"/>
      <c r="IAP40" s="99"/>
      <c r="IAQ40" s="99"/>
      <c r="IAR40" s="99"/>
      <c r="IAS40" s="99"/>
      <c r="IAT40" s="99"/>
      <c r="IAU40" s="99"/>
      <c r="IAV40" s="99"/>
      <c r="IAW40" s="99"/>
      <c r="IAX40" s="99"/>
      <c r="IAY40" s="99"/>
      <c r="IAZ40" s="99"/>
      <c r="IBA40" s="99"/>
      <c r="IBB40" s="99"/>
      <c r="IBC40" s="99"/>
      <c r="IBD40" s="99"/>
      <c r="IBE40" s="99"/>
      <c r="IBF40" s="99"/>
      <c r="IBG40" s="99"/>
      <c r="IBH40" s="99"/>
      <c r="IBI40" s="99"/>
      <c r="IBJ40" s="99"/>
      <c r="IBK40" s="99"/>
      <c r="IBL40" s="99"/>
      <c r="IBM40" s="99"/>
      <c r="IBN40" s="99"/>
      <c r="IBO40" s="99"/>
      <c r="IBP40" s="99"/>
      <c r="IBQ40" s="99"/>
      <c r="IBR40" s="99"/>
      <c r="IBS40" s="99"/>
      <c r="IBT40" s="99"/>
      <c r="IBU40" s="99"/>
      <c r="IBV40" s="99"/>
      <c r="IBW40" s="99"/>
      <c r="IBX40" s="99"/>
      <c r="IBY40" s="99"/>
      <c r="IBZ40" s="99"/>
      <c r="ICA40" s="99"/>
      <c r="ICB40" s="99"/>
      <c r="ICC40" s="99"/>
      <c r="ICD40" s="99"/>
      <c r="ICE40" s="99"/>
      <c r="ICF40" s="99"/>
      <c r="ICG40" s="99"/>
      <c r="ICH40" s="99"/>
      <c r="ICI40" s="99"/>
      <c r="ICJ40" s="99"/>
      <c r="ICK40" s="99"/>
      <c r="ICL40" s="99"/>
      <c r="ICM40" s="99"/>
      <c r="ICN40" s="99"/>
      <c r="ICO40" s="99"/>
      <c r="ICP40" s="99"/>
      <c r="ICQ40" s="99"/>
      <c r="ICR40" s="99"/>
      <c r="ICS40" s="99"/>
      <c r="ICT40" s="99"/>
      <c r="ICU40" s="99"/>
      <c r="ICV40" s="99"/>
      <c r="ICW40" s="99"/>
      <c r="ICX40" s="99"/>
      <c r="ICY40" s="99"/>
      <c r="ICZ40" s="99"/>
      <c r="IDA40" s="99"/>
      <c r="IDB40" s="99"/>
      <c r="IDC40" s="99"/>
      <c r="IDD40" s="99"/>
      <c r="IDE40" s="99"/>
      <c r="IDF40" s="99"/>
      <c r="IDG40" s="99"/>
      <c r="IDH40" s="99"/>
      <c r="IDI40" s="99"/>
      <c r="IDJ40" s="99"/>
      <c r="IDK40" s="99"/>
      <c r="IDL40" s="99"/>
      <c r="IDM40" s="99"/>
      <c r="IDN40" s="99"/>
      <c r="IDO40" s="99"/>
      <c r="IDP40" s="99"/>
      <c r="IDQ40" s="99"/>
      <c r="IDR40" s="99"/>
      <c r="IDS40" s="99"/>
      <c r="IDT40" s="99"/>
      <c r="IDU40" s="99"/>
      <c r="IDV40" s="99"/>
      <c r="IDW40" s="99"/>
      <c r="IDX40" s="99"/>
      <c r="IDY40" s="99"/>
      <c r="IDZ40" s="99"/>
      <c r="IEA40" s="99"/>
      <c r="IEB40" s="99"/>
      <c r="IEC40" s="99"/>
      <c r="IED40" s="99"/>
      <c r="IEE40" s="99"/>
      <c r="IEF40" s="99"/>
      <c r="IEG40" s="99"/>
      <c r="IEH40" s="99"/>
      <c r="IEI40" s="99"/>
      <c r="IEJ40" s="99"/>
      <c r="IEK40" s="99"/>
      <c r="IEL40" s="99"/>
      <c r="IEM40" s="99"/>
      <c r="IEN40" s="99"/>
      <c r="IEO40" s="99"/>
      <c r="IEP40" s="99"/>
      <c r="IEQ40" s="99"/>
      <c r="IER40" s="99"/>
      <c r="IES40" s="99"/>
      <c r="IET40" s="99"/>
      <c r="IEU40" s="99"/>
      <c r="IEV40" s="99"/>
      <c r="IEW40" s="99"/>
      <c r="IEX40" s="99"/>
      <c r="IEY40" s="99"/>
      <c r="IEZ40" s="99"/>
      <c r="IFA40" s="99"/>
      <c r="IFB40" s="99"/>
      <c r="IFC40" s="99"/>
      <c r="IFD40" s="99"/>
      <c r="IFE40" s="99"/>
      <c r="IFF40" s="99"/>
      <c r="IFG40" s="99"/>
      <c r="IFH40" s="99"/>
      <c r="IFI40" s="99"/>
      <c r="IFJ40" s="99"/>
      <c r="IFK40" s="99"/>
      <c r="IFL40" s="99"/>
      <c r="IFM40" s="99"/>
      <c r="IFN40" s="99"/>
      <c r="IFO40" s="99"/>
      <c r="IFP40" s="99"/>
      <c r="IFQ40" s="99"/>
      <c r="IFR40" s="99"/>
      <c r="IFS40" s="99"/>
      <c r="IFT40" s="99"/>
      <c r="IFU40" s="99"/>
      <c r="IFV40" s="99"/>
      <c r="IFW40" s="99"/>
      <c r="IFX40" s="99"/>
      <c r="IFY40" s="99"/>
      <c r="IFZ40" s="99"/>
      <c r="IGA40" s="99"/>
      <c r="IGB40" s="99"/>
      <c r="IGC40" s="99"/>
      <c r="IGD40" s="99"/>
      <c r="IGE40" s="99"/>
      <c r="IGF40" s="99"/>
      <c r="IGG40" s="99"/>
      <c r="IGH40" s="99"/>
      <c r="IGI40" s="99"/>
      <c r="IGJ40" s="99"/>
      <c r="IGK40" s="99"/>
      <c r="IGL40" s="99"/>
      <c r="IGM40" s="99"/>
      <c r="IGN40" s="99"/>
      <c r="IGO40" s="99"/>
      <c r="IGP40" s="99"/>
      <c r="IGQ40" s="99"/>
      <c r="IGR40" s="99"/>
      <c r="IGS40" s="99"/>
      <c r="IGT40" s="99"/>
      <c r="IGU40" s="99"/>
      <c r="IGV40" s="99"/>
      <c r="IGW40" s="99"/>
      <c r="IGX40" s="99"/>
      <c r="IGY40" s="99"/>
      <c r="IGZ40" s="99"/>
      <c r="IHA40" s="99"/>
      <c r="IHB40" s="99"/>
      <c r="IHC40" s="99"/>
      <c r="IHD40" s="99"/>
      <c r="IHE40" s="99"/>
      <c r="IHF40" s="99"/>
      <c r="IHG40" s="99"/>
      <c r="IHH40" s="99"/>
      <c r="IHI40" s="99"/>
      <c r="IHJ40" s="99"/>
      <c r="IHK40" s="99"/>
      <c r="IHL40" s="99"/>
      <c r="IHM40" s="99"/>
      <c r="IHN40" s="99"/>
      <c r="IHO40" s="99"/>
      <c r="IHP40" s="99"/>
      <c r="IHQ40" s="99"/>
      <c r="IHR40" s="99"/>
      <c r="IHS40" s="99"/>
      <c r="IHT40" s="99"/>
      <c r="IHU40" s="99"/>
      <c r="IHV40" s="99"/>
      <c r="IHW40" s="99"/>
      <c r="IHX40" s="99"/>
      <c r="IHY40" s="99"/>
      <c r="IHZ40" s="99"/>
      <c r="IIA40" s="99"/>
      <c r="IIB40" s="99"/>
      <c r="IIC40" s="99"/>
      <c r="IID40" s="99"/>
      <c r="IIE40" s="99"/>
      <c r="IIF40" s="99"/>
      <c r="IIG40" s="99"/>
      <c r="IIH40" s="99"/>
      <c r="III40" s="99"/>
      <c r="IIJ40" s="99"/>
      <c r="IIK40" s="99"/>
      <c r="IIL40" s="99"/>
      <c r="IIM40" s="99"/>
      <c r="IIN40" s="99"/>
      <c r="IIO40" s="99"/>
      <c r="IIP40" s="99"/>
      <c r="IIQ40" s="99"/>
      <c r="IIR40" s="99"/>
      <c r="IIS40" s="99"/>
      <c r="IIT40" s="99"/>
      <c r="IIU40" s="99"/>
      <c r="IIV40" s="99"/>
      <c r="IIW40" s="99"/>
      <c r="IIX40" s="99"/>
      <c r="IIY40" s="99"/>
      <c r="IIZ40" s="99"/>
      <c r="IJA40" s="99"/>
      <c r="IJB40" s="99"/>
      <c r="IJC40" s="99"/>
      <c r="IJD40" s="99"/>
      <c r="IJE40" s="99"/>
      <c r="IJF40" s="99"/>
      <c r="IJG40" s="99"/>
      <c r="IJH40" s="99"/>
      <c r="IJI40" s="99"/>
      <c r="IJJ40" s="99"/>
      <c r="IJK40" s="99"/>
      <c r="IJL40" s="99"/>
      <c r="IJM40" s="99"/>
      <c r="IJN40" s="99"/>
      <c r="IJO40" s="99"/>
      <c r="IJP40" s="99"/>
      <c r="IJQ40" s="99"/>
      <c r="IJR40" s="99"/>
      <c r="IJS40" s="99"/>
      <c r="IJT40" s="99"/>
      <c r="IJU40" s="99"/>
      <c r="IJV40" s="99"/>
      <c r="IJW40" s="99"/>
      <c r="IJX40" s="99"/>
      <c r="IJY40" s="99"/>
      <c r="IJZ40" s="99"/>
      <c r="IKA40" s="99"/>
      <c r="IKB40" s="99"/>
      <c r="IKC40" s="99"/>
      <c r="IKD40" s="99"/>
      <c r="IKE40" s="99"/>
      <c r="IKF40" s="99"/>
      <c r="IKG40" s="99"/>
      <c r="IKH40" s="99"/>
      <c r="IKI40" s="99"/>
      <c r="IKJ40" s="99"/>
      <c r="IKK40" s="99"/>
      <c r="IKL40" s="99"/>
      <c r="IKM40" s="99"/>
      <c r="IKN40" s="99"/>
      <c r="IKO40" s="99"/>
      <c r="IKP40" s="99"/>
      <c r="IKQ40" s="99"/>
      <c r="IKR40" s="99"/>
      <c r="IKS40" s="99"/>
      <c r="IKT40" s="99"/>
      <c r="IKU40" s="99"/>
      <c r="IKV40" s="99"/>
      <c r="IKW40" s="99"/>
      <c r="IKX40" s="99"/>
      <c r="IKY40" s="99"/>
      <c r="IKZ40" s="99"/>
      <c r="ILA40" s="99"/>
      <c r="ILB40" s="99"/>
      <c r="ILC40" s="99"/>
      <c r="ILD40" s="99"/>
      <c r="ILE40" s="99"/>
      <c r="ILF40" s="99"/>
      <c r="ILG40" s="99"/>
      <c r="ILH40" s="99"/>
      <c r="ILI40" s="99"/>
      <c r="ILJ40" s="99"/>
      <c r="ILK40" s="99"/>
      <c r="ILL40" s="99"/>
      <c r="ILM40" s="99"/>
      <c r="ILN40" s="99"/>
      <c r="ILO40" s="99"/>
      <c r="ILP40" s="99"/>
      <c r="ILQ40" s="99"/>
      <c r="ILR40" s="99"/>
      <c r="ILS40" s="99"/>
      <c r="ILT40" s="99"/>
      <c r="ILU40" s="99"/>
      <c r="ILV40" s="99"/>
      <c r="ILW40" s="99"/>
      <c r="ILX40" s="99"/>
      <c r="ILY40" s="99"/>
      <c r="ILZ40" s="99"/>
      <c r="IMA40" s="99"/>
      <c r="IMB40" s="99"/>
      <c r="IMC40" s="99"/>
      <c r="IMD40" s="99"/>
      <c r="IME40" s="99"/>
      <c r="IMF40" s="99"/>
      <c r="IMG40" s="99"/>
      <c r="IMH40" s="99"/>
      <c r="IMI40" s="99"/>
      <c r="IMJ40" s="99"/>
      <c r="IMK40" s="99"/>
      <c r="IML40" s="99"/>
      <c r="IMM40" s="99"/>
      <c r="IMN40" s="99"/>
      <c r="IMO40" s="99"/>
      <c r="IMP40" s="99"/>
      <c r="IMQ40" s="99"/>
      <c r="IMR40" s="99"/>
      <c r="IMS40" s="99"/>
      <c r="IMT40" s="99"/>
      <c r="IMU40" s="99"/>
      <c r="IMV40" s="99"/>
      <c r="IMW40" s="99"/>
      <c r="IMX40" s="99"/>
      <c r="IMY40" s="99"/>
      <c r="IMZ40" s="99"/>
      <c r="INA40" s="99"/>
      <c r="INB40" s="99"/>
      <c r="INC40" s="99"/>
      <c r="IND40" s="99"/>
      <c r="INE40" s="99"/>
      <c r="INF40" s="99"/>
      <c r="ING40" s="99"/>
      <c r="INH40" s="99"/>
      <c r="INI40" s="99"/>
      <c r="INJ40" s="99"/>
      <c r="INK40" s="99"/>
      <c r="INL40" s="99"/>
      <c r="INM40" s="99"/>
      <c r="INN40" s="99"/>
      <c r="INO40" s="99"/>
      <c r="INP40" s="99"/>
      <c r="INQ40" s="99"/>
      <c r="INR40" s="99"/>
      <c r="INS40" s="99"/>
      <c r="INT40" s="99"/>
      <c r="INU40" s="99"/>
      <c r="INV40" s="99"/>
      <c r="INW40" s="99"/>
      <c r="INX40" s="99"/>
      <c r="INY40" s="99"/>
      <c r="INZ40" s="99"/>
      <c r="IOA40" s="99"/>
      <c r="IOB40" s="99"/>
      <c r="IOC40" s="99"/>
      <c r="IOD40" s="99"/>
      <c r="IOE40" s="99"/>
      <c r="IOF40" s="99"/>
      <c r="IOG40" s="99"/>
      <c r="IOH40" s="99"/>
      <c r="IOI40" s="99"/>
      <c r="IOJ40" s="99"/>
      <c r="IOK40" s="99"/>
      <c r="IOL40" s="99"/>
      <c r="IOM40" s="99"/>
      <c r="ION40" s="99"/>
      <c r="IOO40" s="99"/>
      <c r="IOP40" s="99"/>
      <c r="IOQ40" s="99"/>
      <c r="IOR40" s="99"/>
      <c r="IOS40" s="99"/>
      <c r="IOT40" s="99"/>
      <c r="IOU40" s="99"/>
      <c r="IOV40" s="99"/>
      <c r="IOW40" s="99"/>
      <c r="IOX40" s="99"/>
      <c r="IOY40" s="99"/>
      <c r="IOZ40" s="99"/>
      <c r="IPA40" s="99"/>
      <c r="IPB40" s="99"/>
      <c r="IPC40" s="99"/>
      <c r="IPD40" s="99"/>
      <c r="IPE40" s="99"/>
      <c r="IPF40" s="99"/>
      <c r="IPG40" s="99"/>
      <c r="IPH40" s="99"/>
      <c r="IPI40" s="99"/>
      <c r="IPJ40" s="99"/>
      <c r="IPK40" s="99"/>
      <c r="IPL40" s="99"/>
      <c r="IPM40" s="99"/>
      <c r="IPN40" s="99"/>
      <c r="IPO40" s="99"/>
      <c r="IPP40" s="99"/>
      <c r="IPQ40" s="99"/>
      <c r="IPR40" s="99"/>
      <c r="IPS40" s="99"/>
      <c r="IPT40" s="99"/>
      <c r="IPU40" s="99"/>
      <c r="IPV40" s="99"/>
      <c r="IPW40" s="99"/>
      <c r="IPX40" s="99"/>
      <c r="IPY40" s="99"/>
      <c r="IPZ40" s="99"/>
      <c r="IQA40" s="99"/>
      <c r="IQB40" s="99"/>
      <c r="IQC40" s="99"/>
      <c r="IQD40" s="99"/>
      <c r="IQE40" s="99"/>
      <c r="IQF40" s="99"/>
      <c r="IQG40" s="99"/>
      <c r="IQH40" s="99"/>
      <c r="IQI40" s="99"/>
      <c r="IQJ40" s="99"/>
      <c r="IQK40" s="99"/>
      <c r="IQL40" s="99"/>
      <c r="IQM40" s="99"/>
      <c r="IQN40" s="99"/>
      <c r="IQO40" s="99"/>
      <c r="IQP40" s="99"/>
      <c r="IQQ40" s="99"/>
      <c r="IQR40" s="99"/>
      <c r="IQS40" s="99"/>
      <c r="IQT40" s="99"/>
      <c r="IQU40" s="99"/>
      <c r="IQV40" s="99"/>
      <c r="IQW40" s="99"/>
      <c r="IQX40" s="99"/>
      <c r="IQY40" s="99"/>
      <c r="IQZ40" s="99"/>
      <c r="IRA40" s="99"/>
      <c r="IRB40" s="99"/>
      <c r="IRC40" s="99"/>
      <c r="IRD40" s="99"/>
      <c r="IRE40" s="99"/>
      <c r="IRF40" s="99"/>
      <c r="IRG40" s="99"/>
      <c r="IRH40" s="99"/>
      <c r="IRI40" s="99"/>
      <c r="IRJ40" s="99"/>
      <c r="IRK40" s="99"/>
      <c r="IRL40" s="99"/>
      <c r="IRM40" s="99"/>
      <c r="IRN40" s="99"/>
      <c r="IRO40" s="99"/>
      <c r="IRP40" s="99"/>
      <c r="IRQ40" s="99"/>
      <c r="IRR40" s="99"/>
      <c r="IRS40" s="99"/>
      <c r="IRT40" s="99"/>
      <c r="IRU40" s="99"/>
      <c r="IRV40" s="99"/>
      <c r="IRW40" s="99"/>
      <c r="IRX40" s="99"/>
      <c r="IRY40" s="99"/>
      <c r="IRZ40" s="99"/>
      <c r="ISA40" s="99"/>
      <c r="ISB40" s="99"/>
      <c r="ISC40" s="99"/>
      <c r="ISD40" s="99"/>
      <c r="ISE40" s="99"/>
      <c r="ISF40" s="99"/>
      <c r="ISG40" s="99"/>
      <c r="ISH40" s="99"/>
      <c r="ISI40" s="99"/>
      <c r="ISJ40" s="99"/>
      <c r="ISK40" s="99"/>
      <c r="ISL40" s="99"/>
      <c r="ISM40" s="99"/>
      <c r="ISN40" s="99"/>
      <c r="ISO40" s="99"/>
      <c r="ISP40" s="99"/>
      <c r="ISQ40" s="99"/>
      <c r="ISR40" s="99"/>
      <c r="ISS40" s="99"/>
      <c r="IST40" s="99"/>
      <c r="ISU40" s="99"/>
      <c r="ISV40" s="99"/>
      <c r="ISW40" s="99"/>
      <c r="ISX40" s="99"/>
      <c r="ISY40" s="99"/>
      <c r="ISZ40" s="99"/>
      <c r="ITA40" s="99"/>
      <c r="ITB40" s="99"/>
      <c r="ITC40" s="99"/>
      <c r="ITD40" s="99"/>
      <c r="ITE40" s="99"/>
      <c r="ITF40" s="99"/>
      <c r="ITG40" s="99"/>
      <c r="ITH40" s="99"/>
      <c r="ITI40" s="99"/>
      <c r="ITJ40" s="99"/>
      <c r="ITK40" s="99"/>
      <c r="ITL40" s="99"/>
      <c r="ITM40" s="99"/>
      <c r="ITN40" s="99"/>
      <c r="ITO40" s="99"/>
      <c r="ITP40" s="99"/>
      <c r="ITQ40" s="99"/>
      <c r="ITR40" s="99"/>
      <c r="ITS40" s="99"/>
      <c r="ITT40" s="99"/>
      <c r="ITU40" s="99"/>
      <c r="ITV40" s="99"/>
      <c r="ITW40" s="99"/>
      <c r="ITX40" s="99"/>
      <c r="ITY40" s="99"/>
      <c r="ITZ40" s="99"/>
      <c r="IUA40" s="99"/>
      <c r="IUB40" s="99"/>
      <c r="IUC40" s="99"/>
      <c r="IUD40" s="99"/>
      <c r="IUE40" s="99"/>
      <c r="IUF40" s="99"/>
      <c r="IUG40" s="99"/>
      <c r="IUH40" s="99"/>
      <c r="IUI40" s="99"/>
      <c r="IUJ40" s="99"/>
      <c r="IUK40" s="99"/>
      <c r="IUL40" s="99"/>
      <c r="IUM40" s="99"/>
      <c r="IUN40" s="99"/>
      <c r="IUO40" s="99"/>
      <c r="IUP40" s="99"/>
      <c r="IUQ40" s="99"/>
      <c r="IUR40" s="99"/>
      <c r="IUS40" s="99"/>
      <c r="IUT40" s="99"/>
      <c r="IUU40" s="99"/>
      <c r="IUV40" s="99"/>
      <c r="IUW40" s="99"/>
      <c r="IUX40" s="99"/>
      <c r="IUY40" s="99"/>
      <c r="IUZ40" s="99"/>
      <c r="IVA40" s="99"/>
      <c r="IVB40" s="99"/>
      <c r="IVC40" s="99"/>
      <c r="IVD40" s="99"/>
      <c r="IVE40" s="99"/>
      <c r="IVF40" s="99"/>
      <c r="IVG40" s="99"/>
      <c r="IVH40" s="99"/>
      <c r="IVI40" s="99"/>
      <c r="IVJ40" s="99"/>
      <c r="IVK40" s="99"/>
      <c r="IVL40" s="99"/>
      <c r="IVM40" s="99"/>
      <c r="IVN40" s="99"/>
      <c r="IVO40" s="99"/>
      <c r="IVP40" s="99"/>
      <c r="IVQ40" s="99"/>
      <c r="IVR40" s="99"/>
      <c r="IVS40" s="99"/>
      <c r="IVT40" s="99"/>
      <c r="IVU40" s="99"/>
      <c r="IVV40" s="99"/>
      <c r="IVW40" s="99"/>
      <c r="IVX40" s="99"/>
      <c r="IVY40" s="99"/>
      <c r="IVZ40" s="99"/>
      <c r="IWA40" s="99"/>
      <c r="IWB40" s="99"/>
      <c r="IWC40" s="99"/>
      <c r="IWD40" s="99"/>
      <c r="IWE40" s="99"/>
      <c r="IWF40" s="99"/>
      <c r="IWG40" s="99"/>
      <c r="IWH40" s="99"/>
      <c r="IWI40" s="99"/>
      <c r="IWJ40" s="99"/>
      <c r="IWK40" s="99"/>
      <c r="IWL40" s="99"/>
      <c r="IWM40" s="99"/>
      <c r="IWN40" s="99"/>
      <c r="IWO40" s="99"/>
      <c r="IWP40" s="99"/>
      <c r="IWQ40" s="99"/>
      <c r="IWR40" s="99"/>
      <c r="IWS40" s="99"/>
      <c r="IWT40" s="99"/>
      <c r="IWU40" s="99"/>
      <c r="IWV40" s="99"/>
      <c r="IWW40" s="99"/>
      <c r="IWX40" s="99"/>
      <c r="IWY40" s="99"/>
      <c r="IWZ40" s="99"/>
      <c r="IXA40" s="99"/>
      <c r="IXB40" s="99"/>
      <c r="IXC40" s="99"/>
      <c r="IXD40" s="99"/>
      <c r="IXE40" s="99"/>
      <c r="IXF40" s="99"/>
      <c r="IXG40" s="99"/>
      <c r="IXH40" s="99"/>
      <c r="IXI40" s="99"/>
      <c r="IXJ40" s="99"/>
      <c r="IXK40" s="99"/>
      <c r="IXL40" s="99"/>
      <c r="IXM40" s="99"/>
      <c r="IXN40" s="99"/>
      <c r="IXO40" s="99"/>
      <c r="IXP40" s="99"/>
      <c r="IXQ40" s="99"/>
      <c r="IXR40" s="99"/>
      <c r="IXS40" s="99"/>
      <c r="IXT40" s="99"/>
      <c r="IXU40" s="99"/>
      <c r="IXV40" s="99"/>
      <c r="IXW40" s="99"/>
      <c r="IXX40" s="99"/>
      <c r="IXY40" s="99"/>
      <c r="IXZ40" s="99"/>
      <c r="IYA40" s="99"/>
      <c r="IYB40" s="99"/>
      <c r="IYC40" s="99"/>
      <c r="IYD40" s="99"/>
      <c r="IYE40" s="99"/>
      <c r="IYF40" s="99"/>
      <c r="IYG40" s="99"/>
      <c r="IYH40" s="99"/>
      <c r="IYI40" s="99"/>
      <c r="IYJ40" s="99"/>
      <c r="IYK40" s="99"/>
      <c r="IYL40" s="99"/>
      <c r="IYM40" s="99"/>
      <c r="IYN40" s="99"/>
      <c r="IYO40" s="99"/>
      <c r="IYP40" s="99"/>
      <c r="IYQ40" s="99"/>
      <c r="IYR40" s="99"/>
      <c r="IYS40" s="99"/>
      <c r="IYT40" s="99"/>
      <c r="IYU40" s="99"/>
      <c r="IYV40" s="99"/>
      <c r="IYW40" s="99"/>
      <c r="IYX40" s="99"/>
      <c r="IYY40" s="99"/>
      <c r="IYZ40" s="99"/>
      <c r="IZA40" s="99"/>
      <c r="IZB40" s="99"/>
      <c r="IZC40" s="99"/>
      <c r="IZD40" s="99"/>
      <c r="IZE40" s="99"/>
      <c r="IZF40" s="99"/>
      <c r="IZG40" s="99"/>
      <c r="IZH40" s="99"/>
      <c r="IZI40" s="99"/>
      <c r="IZJ40" s="99"/>
      <c r="IZK40" s="99"/>
      <c r="IZL40" s="99"/>
      <c r="IZM40" s="99"/>
      <c r="IZN40" s="99"/>
      <c r="IZO40" s="99"/>
      <c r="IZP40" s="99"/>
      <c r="IZQ40" s="99"/>
      <c r="IZR40" s="99"/>
      <c r="IZS40" s="99"/>
      <c r="IZT40" s="99"/>
      <c r="IZU40" s="99"/>
      <c r="IZV40" s="99"/>
      <c r="IZW40" s="99"/>
      <c r="IZX40" s="99"/>
      <c r="IZY40" s="99"/>
      <c r="IZZ40" s="99"/>
      <c r="JAA40" s="99"/>
      <c r="JAB40" s="99"/>
      <c r="JAC40" s="99"/>
      <c r="JAD40" s="99"/>
      <c r="JAE40" s="99"/>
      <c r="JAF40" s="99"/>
      <c r="JAG40" s="99"/>
      <c r="JAH40" s="99"/>
      <c r="JAI40" s="99"/>
      <c r="JAJ40" s="99"/>
      <c r="JAK40" s="99"/>
      <c r="JAL40" s="99"/>
      <c r="JAM40" s="99"/>
      <c r="JAN40" s="99"/>
      <c r="JAO40" s="99"/>
      <c r="JAP40" s="99"/>
      <c r="JAQ40" s="99"/>
      <c r="JAR40" s="99"/>
      <c r="JAS40" s="99"/>
      <c r="JAT40" s="99"/>
      <c r="JAU40" s="99"/>
      <c r="JAV40" s="99"/>
      <c r="JAW40" s="99"/>
      <c r="JAX40" s="99"/>
      <c r="JAY40" s="99"/>
      <c r="JAZ40" s="99"/>
      <c r="JBA40" s="99"/>
      <c r="JBB40" s="99"/>
      <c r="JBC40" s="99"/>
      <c r="JBD40" s="99"/>
      <c r="JBE40" s="99"/>
      <c r="JBF40" s="99"/>
      <c r="JBG40" s="99"/>
      <c r="JBH40" s="99"/>
      <c r="JBI40" s="99"/>
      <c r="JBJ40" s="99"/>
      <c r="JBK40" s="99"/>
      <c r="JBL40" s="99"/>
      <c r="JBM40" s="99"/>
      <c r="JBN40" s="99"/>
      <c r="JBO40" s="99"/>
      <c r="JBP40" s="99"/>
      <c r="JBQ40" s="99"/>
      <c r="JBR40" s="99"/>
      <c r="JBS40" s="99"/>
      <c r="JBT40" s="99"/>
      <c r="JBU40" s="99"/>
      <c r="JBV40" s="99"/>
      <c r="JBW40" s="99"/>
      <c r="JBX40" s="99"/>
      <c r="JBY40" s="99"/>
      <c r="JBZ40" s="99"/>
      <c r="JCA40" s="99"/>
      <c r="JCB40" s="99"/>
      <c r="JCC40" s="99"/>
      <c r="JCD40" s="99"/>
      <c r="JCE40" s="99"/>
      <c r="JCF40" s="99"/>
      <c r="JCG40" s="99"/>
      <c r="JCH40" s="99"/>
      <c r="JCI40" s="99"/>
      <c r="JCJ40" s="99"/>
      <c r="JCK40" s="99"/>
      <c r="JCL40" s="99"/>
      <c r="JCM40" s="99"/>
      <c r="JCN40" s="99"/>
      <c r="JCO40" s="99"/>
      <c r="JCP40" s="99"/>
      <c r="JCQ40" s="99"/>
      <c r="JCR40" s="99"/>
      <c r="JCS40" s="99"/>
      <c r="JCT40" s="99"/>
      <c r="JCU40" s="99"/>
      <c r="JCV40" s="99"/>
      <c r="JCW40" s="99"/>
      <c r="JCX40" s="99"/>
      <c r="JCY40" s="99"/>
      <c r="JCZ40" s="99"/>
      <c r="JDA40" s="99"/>
      <c r="JDB40" s="99"/>
      <c r="JDC40" s="99"/>
      <c r="JDD40" s="99"/>
      <c r="JDE40" s="99"/>
      <c r="JDF40" s="99"/>
      <c r="JDG40" s="99"/>
      <c r="JDH40" s="99"/>
      <c r="JDI40" s="99"/>
      <c r="JDJ40" s="99"/>
      <c r="JDK40" s="99"/>
      <c r="JDL40" s="99"/>
      <c r="JDM40" s="99"/>
      <c r="JDN40" s="99"/>
      <c r="JDO40" s="99"/>
      <c r="JDP40" s="99"/>
      <c r="JDQ40" s="99"/>
      <c r="JDR40" s="99"/>
      <c r="JDS40" s="99"/>
      <c r="JDT40" s="99"/>
      <c r="JDU40" s="99"/>
      <c r="JDV40" s="99"/>
      <c r="JDW40" s="99"/>
      <c r="JDX40" s="99"/>
      <c r="JDY40" s="99"/>
      <c r="JDZ40" s="99"/>
      <c r="JEA40" s="99"/>
      <c r="JEB40" s="99"/>
      <c r="JEC40" s="99"/>
      <c r="JED40" s="99"/>
      <c r="JEE40" s="99"/>
      <c r="JEF40" s="99"/>
      <c r="JEG40" s="99"/>
      <c r="JEH40" s="99"/>
      <c r="JEI40" s="99"/>
      <c r="JEJ40" s="99"/>
      <c r="JEK40" s="99"/>
      <c r="JEL40" s="99"/>
      <c r="JEM40" s="99"/>
      <c r="JEN40" s="99"/>
      <c r="JEO40" s="99"/>
      <c r="JEP40" s="99"/>
      <c r="JEQ40" s="99"/>
      <c r="JER40" s="99"/>
      <c r="JES40" s="99"/>
      <c r="JET40" s="99"/>
      <c r="JEU40" s="99"/>
      <c r="JEV40" s="99"/>
      <c r="JEW40" s="99"/>
      <c r="JEX40" s="99"/>
      <c r="JEY40" s="99"/>
      <c r="JEZ40" s="99"/>
      <c r="JFA40" s="99"/>
      <c r="JFB40" s="99"/>
      <c r="JFC40" s="99"/>
      <c r="JFD40" s="99"/>
      <c r="JFE40" s="99"/>
      <c r="JFF40" s="99"/>
      <c r="JFG40" s="99"/>
      <c r="JFH40" s="99"/>
      <c r="JFI40" s="99"/>
      <c r="JFJ40" s="99"/>
      <c r="JFK40" s="99"/>
      <c r="JFL40" s="99"/>
      <c r="JFM40" s="99"/>
      <c r="JFN40" s="99"/>
      <c r="JFO40" s="99"/>
      <c r="JFP40" s="99"/>
      <c r="JFQ40" s="99"/>
      <c r="JFR40" s="99"/>
      <c r="JFS40" s="99"/>
      <c r="JFT40" s="99"/>
      <c r="JFU40" s="99"/>
      <c r="JFV40" s="99"/>
      <c r="JFW40" s="99"/>
      <c r="JFX40" s="99"/>
      <c r="JFY40" s="99"/>
      <c r="JFZ40" s="99"/>
      <c r="JGA40" s="99"/>
      <c r="JGB40" s="99"/>
      <c r="JGC40" s="99"/>
      <c r="JGD40" s="99"/>
      <c r="JGE40" s="99"/>
      <c r="JGF40" s="99"/>
      <c r="JGG40" s="99"/>
      <c r="JGH40" s="99"/>
      <c r="JGI40" s="99"/>
      <c r="JGJ40" s="99"/>
      <c r="JGK40" s="99"/>
      <c r="JGL40" s="99"/>
      <c r="JGM40" s="99"/>
      <c r="JGN40" s="99"/>
      <c r="JGO40" s="99"/>
      <c r="JGP40" s="99"/>
      <c r="JGQ40" s="99"/>
      <c r="JGR40" s="99"/>
      <c r="JGS40" s="99"/>
      <c r="JGT40" s="99"/>
      <c r="JGU40" s="99"/>
      <c r="JGV40" s="99"/>
      <c r="JGW40" s="99"/>
      <c r="JGX40" s="99"/>
      <c r="JGY40" s="99"/>
      <c r="JGZ40" s="99"/>
      <c r="JHA40" s="99"/>
      <c r="JHB40" s="99"/>
      <c r="JHC40" s="99"/>
      <c r="JHD40" s="99"/>
      <c r="JHE40" s="99"/>
      <c r="JHF40" s="99"/>
      <c r="JHG40" s="99"/>
      <c r="JHH40" s="99"/>
      <c r="JHI40" s="99"/>
      <c r="JHJ40" s="99"/>
      <c r="JHK40" s="99"/>
      <c r="JHL40" s="99"/>
      <c r="JHM40" s="99"/>
      <c r="JHN40" s="99"/>
      <c r="JHO40" s="99"/>
      <c r="JHP40" s="99"/>
      <c r="JHQ40" s="99"/>
      <c r="JHR40" s="99"/>
      <c r="JHS40" s="99"/>
      <c r="JHT40" s="99"/>
      <c r="JHU40" s="99"/>
      <c r="JHV40" s="99"/>
      <c r="JHW40" s="99"/>
      <c r="JHX40" s="99"/>
      <c r="JHY40" s="99"/>
      <c r="JHZ40" s="99"/>
      <c r="JIA40" s="99"/>
      <c r="JIB40" s="99"/>
      <c r="JIC40" s="99"/>
      <c r="JID40" s="99"/>
      <c r="JIE40" s="99"/>
      <c r="JIF40" s="99"/>
      <c r="JIG40" s="99"/>
      <c r="JIH40" s="99"/>
      <c r="JII40" s="99"/>
      <c r="JIJ40" s="99"/>
      <c r="JIK40" s="99"/>
      <c r="JIL40" s="99"/>
      <c r="JIM40" s="99"/>
      <c r="JIN40" s="99"/>
      <c r="JIO40" s="99"/>
      <c r="JIP40" s="99"/>
      <c r="JIQ40" s="99"/>
      <c r="JIR40" s="99"/>
      <c r="JIS40" s="99"/>
      <c r="JIT40" s="99"/>
      <c r="JIU40" s="99"/>
      <c r="JIV40" s="99"/>
      <c r="JIW40" s="99"/>
      <c r="JIX40" s="99"/>
      <c r="JIY40" s="99"/>
      <c r="JIZ40" s="99"/>
      <c r="JJA40" s="99"/>
      <c r="JJB40" s="99"/>
      <c r="JJC40" s="99"/>
      <c r="JJD40" s="99"/>
      <c r="JJE40" s="99"/>
      <c r="JJF40" s="99"/>
      <c r="JJG40" s="99"/>
      <c r="JJH40" s="99"/>
      <c r="JJI40" s="99"/>
      <c r="JJJ40" s="99"/>
      <c r="JJK40" s="99"/>
      <c r="JJL40" s="99"/>
      <c r="JJM40" s="99"/>
      <c r="JJN40" s="99"/>
      <c r="JJO40" s="99"/>
      <c r="JJP40" s="99"/>
      <c r="JJQ40" s="99"/>
      <c r="JJR40" s="99"/>
      <c r="JJS40" s="99"/>
      <c r="JJT40" s="99"/>
      <c r="JJU40" s="99"/>
      <c r="JJV40" s="99"/>
      <c r="JJW40" s="99"/>
      <c r="JJX40" s="99"/>
      <c r="JJY40" s="99"/>
      <c r="JJZ40" s="99"/>
      <c r="JKA40" s="99"/>
      <c r="JKB40" s="99"/>
      <c r="JKC40" s="99"/>
      <c r="JKD40" s="99"/>
      <c r="JKE40" s="99"/>
      <c r="JKF40" s="99"/>
      <c r="JKG40" s="99"/>
      <c r="JKH40" s="99"/>
      <c r="JKI40" s="99"/>
      <c r="JKJ40" s="99"/>
      <c r="JKK40" s="99"/>
      <c r="JKL40" s="99"/>
      <c r="JKM40" s="99"/>
      <c r="JKN40" s="99"/>
      <c r="JKO40" s="99"/>
      <c r="JKP40" s="99"/>
      <c r="JKQ40" s="99"/>
      <c r="JKR40" s="99"/>
      <c r="JKS40" s="99"/>
      <c r="JKT40" s="99"/>
      <c r="JKU40" s="99"/>
      <c r="JKV40" s="99"/>
      <c r="JKW40" s="99"/>
      <c r="JKX40" s="99"/>
      <c r="JKY40" s="99"/>
      <c r="JKZ40" s="99"/>
      <c r="JLA40" s="99"/>
      <c r="JLB40" s="99"/>
      <c r="JLC40" s="99"/>
      <c r="JLD40" s="99"/>
      <c r="JLE40" s="99"/>
      <c r="JLF40" s="99"/>
      <c r="JLG40" s="99"/>
      <c r="JLH40" s="99"/>
      <c r="JLI40" s="99"/>
      <c r="JLJ40" s="99"/>
      <c r="JLK40" s="99"/>
      <c r="JLL40" s="99"/>
      <c r="JLM40" s="99"/>
      <c r="JLN40" s="99"/>
      <c r="JLO40" s="99"/>
      <c r="JLP40" s="99"/>
      <c r="JLQ40" s="99"/>
      <c r="JLR40" s="99"/>
      <c r="JLS40" s="99"/>
      <c r="JLT40" s="99"/>
      <c r="JLU40" s="99"/>
      <c r="JLV40" s="99"/>
      <c r="JLW40" s="99"/>
      <c r="JLX40" s="99"/>
      <c r="JLY40" s="99"/>
      <c r="JLZ40" s="99"/>
      <c r="JMA40" s="99"/>
      <c r="JMB40" s="99"/>
      <c r="JMC40" s="99"/>
      <c r="JMD40" s="99"/>
      <c r="JME40" s="99"/>
      <c r="JMF40" s="99"/>
      <c r="JMG40" s="99"/>
      <c r="JMH40" s="99"/>
      <c r="JMI40" s="99"/>
      <c r="JMJ40" s="99"/>
      <c r="JMK40" s="99"/>
      <c r="JML40" s="99"/>
      <c r="JMM40" s="99"/>
      <c r="JMN40" s="99"/>
      <c r="JMO40" s="99"/>
      <c r="JMP40" s="99"/>
      <c r="JMQ40" s="99"/>
      <c r="JMR40" s="99"/>
      <c r="JMS40" s="99"/>
      <c r="JMT40" s="99"/>
      <c r="JMU40" s="99"/>
      <c r="JMV40" s="99"/>
      <c r="JMW40" s="99"/>
      <c r="JMX40" s="99"/>
      <c r="JMY40" s="99"/>
      <c r="JMZ40" s="99"/>
      <c r="JNA40" s="99"/>
      <c r="JNB40" s="99"/>
      <c r="JNC40" s="99"/>
      <c r="JND40" s="99"/>
      <c r="JNE40" s="99"/>
      <c r="JNF40" s="99"/>
      <c r="JNG40" s="99"/>
      <c r="JNH40" s="99"/>
      <c r="JNI40" s="99"/>
      <c r="JNJ40" s="99"/>
      <c r="JNK40" s="99"/>
      <c r="JNL40" s="99"/>
      <c r="JNM40" s="99"/>
      <c r="JNN40" s="99"/>
      <c r="JNO40" s="99"/>
      <c r="JNP40" s="99"/>
      <c r="JNQ40" s="99"/>
      <c r="JNR40" s="99"/>
      <c r="JNS40" s="99"/>
      <c r="JNT40" s="99"/>
      <c r="JNU40" s="99"/>
      <c r="JNV40" s="99"/>
      <c r="JNW40" s="99"/>
      <c r="JNX40" s="99"/>
      <c r="JNY40" s="99"/>
      <c r="JNZ40" s="99"/>
      <c r="JOA40" s="99"/>
      <c r="JOB40" s="99"/>
      <c r="JOC40" s="99"/>
      <c r="JOD40" s="99"/>
      <c r="JOE40" s="99"/>
      <c r="JOF40" s="99"/>
      <c r="JOG40" s="99"/>
      <c r="JOH40" s="99"/>
      <c r="JOI40" s="99"/>
      <c r="JOJ40" s="99"/>
      <c r="JOK40" s="99"/>
      <c r="JOL40" s="99"/>
      <c r="JOM40" s="99"/>
      <c r="JON40" s="99"/>
      <c r="JOO40" s="99"/>
      <c r="JOP40" s="99"/>
      <c r="JOQ40" s="99"/>
      <c r="JOR40" s="99"/>
      <c r="JOS40" s="99"/>
      <c r="JOT40" s="99"/>
      <c r="JOU40" s="99"/>
      <c r="JOV40" s="99"/>
      <c r="JOW40" s="99"/>
      <c r="JOX40" s="99"/>
      <c r="JOY40" s="99"/>
      <c r="JOZ40" s="99"/>
      <c r="JPA40" s="99"/>
      <c r="JPB40" s="99"/>
      <c r="JPC40" s="99"/>
      <c r="JPD40" s="99"/>
      <c r="JPE40" s="99"/>
      <c r="JPF40" s="99"/>
      <c r="JPG40" s="99"/>
      <c r="JPH40" s="99"/>
      <c r="JPI40" s="99"/>
      <c r="JPJ40" s="99"/>
      <c r="JPK40" s="99"/>
      <c r="JPL40" s="99"/>
      <c r="JPM40" s="99"/>
      <c r="JPN40" s="99"/>
      <c r="JPO40" s="99"/>
      <c r="JPP40" s="99"/>
      <c r="JPQ40" s="99"/>
      <c r="JPR40" s="99"/>
      <c r="JPS40" s="99"/>
      <c r="JPT40" s="99"/>
      <c r="JPU40" s="99"/>
      <c r="JPV40" s="99"/>
      <c r="JPW40" s="99"/>
      <c r="JPX40" s="99"/>
      <c r="JPY40" s="99"/>
      <c r="JPZ40" s="99"/>
      <c r="JQA40" s="99"/>
      <c r="JQB40" s="99"/>
      <c r="JQC40" s="99"/>
      <c r="JQD40" s="99"/>
      <c r="JQE40" s="99"/>
      <c r="JQF40" s="99"/>
      <c r="JQG40" s="99"/>
      <c r="JQH40" s="99"/>
      <c r="JQI40" s="99"/>
      <c r="JQJ40" s="99"/>
      <c r="JQK40" s="99"/>
      <c r="JQL40" s="99"/>
      <c r="JQM40" s="99"/>
      <c r="JQN40" s="99"/>
      <c r="JQO40" s="99"/>
      <c r="JQP40" s="99"/>
      <c r="JQQ40" s="99"/>
      <c r="JQR40" s="99"/>
      <c r="JQS40" s="99"/>
      <c r="JQT40" s="99"/>
      <c r="JQU40" s="99"/>
      <c r="JQV40" s="99"/>
      <c r="JQW40" s="99"/>
      <c r="JQX40" s="99"/>
      <c r="JQY40" s="99"/>
      <c r="JQZ40" s="99"/>
      <c r="JRA40" s="99"/>
      <c r="JRB40" s="99"/>
      <c r="JRC40" s="99"/>
      <c r="JRD40" s="99"/>
      <c r="JRE40" s="99"/>
      <c r="JRF40" s="99"/>
      <c r="JRG40" s="99"/>
      <c r="JRH40" s="99"/>
      <c r="JRI40" s="99"/>
      <c r="JRJ40" s="99"/>
      <c r="JRK40" s="99"/>
      <c r="JRL40" s="99"/>
      <c r="JRM40" s="99"/>
      <c r="JRN40" s="99"/>
      <c r="JRO40" s="99"/>
      <c r="JRP40" s="99"/>
      <c r="JRQ40" s="99"/>
      <c r="JRR40" s="99"/>
      <c r="JRS40" s="99"/>
      <c r="JRT40" s="99"/>
      <c r="JRU40" s="99"/>
      <c r="JRV40" s="99"/>
      <c r="JRW40" s="99"/>
      <c r="JRX40" s="99"/>
      <c r="JRY40" s="99"/>
      <c r="JRZ40" s="99"/>
      <c r="JSA40" s="99"/>
      <c r="JSB40" s="99"/>
      <c r="JSC40" s="99"/>
      <c r="JSD40" s="99"/>
      <c r="JSE40" s="99"/>
      <c r="JSF40" s="99"/>
      <c r="JSG40" s="99"/>
      <c r="JSH40" s="99"/>
      <c r="JSI40" s="99"/>
      <c r="JSJ40" s="99"/>
      <c r="JSK40" s="99"/>
      <c r="JSL40" s="99"/>
      <c r="JSM40" s="99"/>
      <c r="JSN40" s="99"/>
      <c r="JSO40" s="99"/>
      <c r="JSP40" s="99"/>
      <c r="JSQ40" s="99"/>
      <c r="JSR40" s="99"/>
      <c r="JSS40" s="99"/>
      <c r="JST40" s="99"/>
      <c r="JSU40" s="99"/>
      <c r="JSV40" s="99"/>
      <c r="JSW40" s="99"/>
      <c r="JSX40" s="99"/>
      <c r="JSY40" s="99"/>
      <c r="JSZ40" s="99"/>
      <c r="JTA40" s="99"/>
      <c r="JTB40" s="99"/>
      <c r="JTC40" s="99"/>
      <c r="JTD40" s="99"/>
      <c r="JTE40" s="99"/>
      <c r="JTF40" s="99"/>
      <c r="JTG40" s="99"/>
      <c r="JTH40" s="99"/>
      <c r="JTI40" s="99"/>
      <c r="JTJ40" s="99"/>
      <c r="JTK40" s="99"/>
      <c r="JTL40" s="99"/>
      <c r="JTM40" s="99"/>
      <c r="JTN40" s="99"/>
      <c r="JTO40" s="99"/>
      <c r="JTP40" s="99"/>
      <c r="JTQ40" s="99"/>
      <c r="JTR40" s="99"/>
      <c r="JTS40" s="99"/>
      <c r="JTT40" s="99"/>
      <c r="JTU40" s="99"/>
      <c r="JTV40" s="99"/>
      <c r="JTW40" s="99"/>
      <c r="JTX40" s="99"/>
      <c r="JTY40" s="99"/>
      <c r="JTZ40" s="99"/>
      <c r="JUA40" s="99"/>
      <c r="JUB40" s="99"/>
      <c r="JUC40" s="99"/>
      <c r="JUD40" s="99"/>
      <c r="JUE40" s="99"/>
      <c r="JUF40" s="99"/>
      <c r="JUG40" s="99"/>
      <c r="JUH40" s="99"/>
      <c r="JUI40" s="99"/>
      <c r="JUJ40" s="99"/>
      <c r="JUK40" s="99"/>
      <c r="JUL40" s="99"/>
      <c r="JUM40" s="99"/>
      <c r="JUN40" s="99"/>
      <c r="JUO40" s="99"/>
      <c r="JUP40" s="99"/>
      <c r="JUQ40" s="99"/>
      <c r="JUR40" s="99"/>
      <c r="JUS40" s="99"/>
      <c r="JUT40" s="99"/>
      <c r="JUU40" s="99"/>
      <c r="JUV40" s="99"/>
      <c r="JUW40" s="99"/>
      <c r="JUX40" s="99"/>
      <c r="JUY40" s="99"/>
      <c r="JUZ40" s="99"/>
      <c r="JVA40" s="99"/>
      <c r="JVB40" s="99"/>
      <c r="JVC40" s="99"/>
      <c r="JVD40" s="99"/>
      <c r="JVE40" s="99"/>
      <c r="JVF40" s="99"/>
      <c r="JVG40" s="99"/>
      <c r="JVH40" s="99"/>
      <c r="JVI40" s="99"/>
      <c r="JVJ40" s="99"/>
      <c r="JVK40" s="99"/>
      <c r="JVL40" s="99"/>
      <c r="JVM40" s="99"/>
      <c r="JVN40" s="99"/>
      <c r="JVO40" s="99"/>
      <c r="JVP40" s="99"/>
      <c r="JVQ40" s="99"/>
      <c r="JVR40" s="99"/>
      <c r="JVS40" s="99"/>
      <c r="JVT40" s="99"/>
      <c r="JVU40" s="99"/>
      <c r="JVV40" s="99"/>
      <c r="JVW40" s="99"/>
      <c r="JVX40" s="99"/>
      <c r="JVY40" s="99"/>
      <c r="JVZ40" s="99"/>
      <c r="JWA40" s="99"/>
      <c r="JWB40" s="99"/>
      <c r="JWC40" s="99"/>
      <c r="JWD40" s="99"/>
      <c r="JWE40" s="99"/>
      <c r="JWF40" s="99"/>
      <c r="JWG40" s="99"/>
      <c r="JWH40" s="99"/>
      <c r="JWI40" s="99"/>
      <c r="JWJ40" s="99"/>
      <c r="JWK40" s="99"/>
      <c r="JWL40" s="99"/>
      <c r="JWM40" s="99"/>
      <c r="JWN40" s="99"/>
      <c r="JWO40" s="99"/>
      <c r="JWP40" s="99"/>
      <c r="JWQ40" s="99"/>
      <c r="JWR40" s="99"/>
      <c r="JWS40" s="99"/>
      <c r="JWT40" s="99"/>
      <c r="JWU40" s="99"/>
      <c r="JWV40" s="99"/>
      <c r="JWW40" s="99"/>
      <c r="JWX40" s="99"/>
      <c r="JWY40" s="99"/>
      <c r="JWZ40" s="99"/>
      <c r="JXA40" s="99"/>
      <c r="JXB40" s="99"/>
      <c r="JXC40" s="99"/>
      <c r="JXD40" s="99"/>
      <c r="JXE40" s="99"/>
      <c r="JXF40" s="99"/>
      <c r="JXG40" s="99"/>
      <c r="JXH40" s="99"/>
      <c r="JXI40" s="99"/>
      <c r="JXJ40" s="99"/>
      <c r="JXK40" s="99"/>
      <c r="JXL40" s="99"/>
      <c r="JXM40" s="99"/>
      <c r="JXN40" s="99"/>
      <c r="JXO40" s="99"/>
      <c r="JXP40" s="99"/>
      <c r="JXQ40" s="99"/>
      <c r="JXR40" s="99"/>
      <c r="JXS40" s="99"/>
      <c r="JXT40" s="99"/>
      <c r="JXU40" s="99"/>
      <c r="JXV40" s="99"/>
      <c r="JXW40" s="99"/>
      <c r="JXX40" s="99"/>
      <c r="JXY40" s="99"/>
      <c r="JXZ40" s="99"/>
      <c r="JYA40" s="99"/>
      <c r="JYB40" s="99"/>
      <c r="JYC40" s="99"/>
      <c r="JYD40" s="99"/>
      <c r="JYE40" s="99"/>
      <c r="JYF40" s="99"/>
      <c r="JYG40" s="99"/>
      <c r="JYH40" s="99"/>
      <c r="JYI40" s="99"/>
      <c r="JYJ40" s="99"/>
      <c r="JYK40" s="99"/>
      <c r="JYL40" s="99"/>
      <c r="JYM40" s="99"/>
      <c r="JYN40" s="99"/>
      <c r="JYO40" s="99"/>
      <c r="JYP40" s="99"/>
      <c r="JYQ40" s="99"/>
      <c r="JYR40" s="99"/>
      <c r="JYS40" s="99"/>
      <c r="JYT40" s="99"/>
      <c r="JYU40" s="99"/>
      <c r="JYV40" s="99"/>
      <c r="JYW40" s="99"/>
      <c r="JYX40" s="99"/>
      <c r="JYY40" s="99"/>
      <c r="JYZ40" s="99"/>
      <c r="JZA40" s="99"/>
      <c r="JZB40" s="99"/>
      <c r="JZC40" s="99"/>
      <c r="JZD40" s="99"/>
      <c r="JZE40" s="99"/>
      <c r="JZF40" s="99"/>
      <c r="JZG40" s="99"/>
      <c r="JZH40" s="99"/>
      <c r="JZI40" s="99"/>
      <c r="JZJ40" s="99"/>
      <c r="JZK40" s="99"/>
      <c r="JZL40" s="99"/>
      <c r="JZM40" s="99"/>
      <c r="JZN40" s="99"/>
      <c r="JZO40" s="99"/>
      <c r="JZP40" s="99"/>
      <c r="JZQ40" s="99"/>
      <c r="JZR40" s="99"/>
      <c r="JZS40" s="99"/>
      <c r="JZT40" s="99"/>
      <c r="JZU40" s="99"/>
      <c r="JZV40" s="99"/>
      <c r="JZW40" s="99"/>
      <c r="JZX40" s="99"/>
      <c r="JZY40" s="99"/>
      <c r="JZZ40" s="99"/>
      <c r="KAA40" s="99"/>
      <c r="KAB40" s="99"/>
      <c r="KAC40" s="99"/>
      <c r="KAD40" s="99"/>
      <c r="KAE40" s="99"/>
      <c r="KAF40" s="99"/>
      <c r="KAG40" s="99"/>
      <c r="KAH40" s="99"/>
      <c r="KAI40" s="99"/>
      <c r="KAJ40" s="99"/>
      <c r="KAK40" s="99"/>
      <c r="KAL40" s="99"/>
      <c r="KAM40" s="99"/>
      <c r="KAN40" s="99"/>
      <c r="KAO40" s="99"/>
      <c r="KAP40" s="99"/>
      <c r="KAQ40" s="99"/>
      <c r="KAR40" s="99"/>
      <c r="KAS40" s="99"/>
      <c r="KAT40" s="99"/>
      <c r="KAU40" s="99"/>
      <c r="KAV40" s="99"/>
      <c r="KAW40" s="99"/>
      <c r="KAX40" s="99"/>
      <c r="KAY40" s="99"/>
      <c r="KAZ40" s="99"/>
      <c r="KBA40" s="99"/>
      <c r="KBB40" s="99"/>
      <c r="KBC40" s="99"/>
      <c r="KBD40" s="99"/>
      <c r="KBE40" s="99"/>
      <c r="KBF40" s="99"/>
      <c r="KBG40" s="99"/>
      <c r="KBH40" s="99"/>
      <c r="KBI40" s="99"/>
      <c r="KBJ40" s="99"/>
      <c r="KBK40" s="99"/>
      <c r="KBL40" s="99"/>
      <c r="KBM40" s="99"/>
      <c r="KBN40" s="99"/>
      <c r="KBO40" s="99"/>
      <c r="KBP40" s="99"/>
      <c r="KBQ40" s="99"/>
      <c r="KBR40" s="99"/>
      <c r="KBS40" s="99"/>
      <c r="KBT40" s="99"/>
      <c r="KBU40" s="99"/>
      <c r="KBV40" s="99"/>
      <c r="KBW40" s="99"/>
      <c r="KBX40" s="99"/>
      <c r="KBY40" s="99"/>
      <c r="KBZ40" s="99"/>
      <c r="KCA40" s="99"/>
      <c r="KCB40" s="99"/>
      <c r="KCC40" s="99"/>
      <c r="KCD40" s="99"/>
      <c r="KCE40" s="99"/>
      <c r="KCF40" s="99"/>
      <c r="KCG40" s="99"/>
      <c r="KCH40" s="99"/>
      <c r="KCI40" s="99"/>
      <c r="KCJ40" s="99"/>
      <c r="KCK40" s="99"/>
      <c r="KCL40" s="99"/>
      <c r="KCM40" s="99"/>
      <c r="KCN40" s="99"/>
      <c r="KCO40" s="99"/>
      <c r="KCP40" s="99"/>
      <c r="KCQ40" s="99"/>
      <c r="KCR40" s="99"/>
      <c r="KCS40" s="99"/>
      <c r="KCT40" s="99"/>
      <c r="KCU40" s="99"/>
      <c r="KCV40" s="99"/>
      <c r="KCW40" s="99"/>
      <c r="KCX40" s="99"/>
      <c r="KCY40" s="99"/>
      <c r="KCZ40" s="99"/>
      <c r="KDA40" s="99"/>
      <c r="KDB40" s="99"/>
      <c r="KDC40" s="99"/>
      <c r="KDD40" s="99"/>
      <c r="KDE40" s="99"/>
      <c r="KDF40" s="99"/>
      <c r="KDG40" s="99"/>
      <c r="KDH40" s="99"/>
      <c r="KDI40" s="99"/>
      <c r="KDJ40" s="99"/>
      <c r="KDK40" s="99"/>
      <c r="KDL40" s="99"/>
      <c r="KDM40" s="99"/>
      <c r="KDN40" s="99"/>
      <c r="KDO40" s="99"/>
      <c r="KDP40" s="99"/>
      <c r="KDQ40" s="99"/>
      <c r="KDR40" s="99"/>
      <c r="KDS40" s="99"/>
      <c r="KDT40" s="99"/>
      <c r="KDU40" s="99"/>
      <c r="KDV40" s="99"/>
      <c r="KDW40" s="99"/>
      <c r="KDX40" s="99"/>
      <c r="KDY40" s="99"/>
      <c r="KDZ40" s="99"/>
      <c r="KEA40" s="99"/>
      <c r="KEB40" s="99"/>
      <c r="KEC40" s="99"/>
      <c r="KED40" s="99"/>
      <c r="KEE40" s="99"/>
      <c r="KEF40" s="99"/>
      <c r="KEG40" s="99"/>
      <c r="KEH40" s="99"/>
      <c r="KEI40" s="99"/>
      <c r="KEJ40" s="99"/>
      <c r="KEK40" s="99"/>
      <c r="KEL40" s="99"/>
      <c r="KEM40" s="99"/>
      <c r="KEN40" s="99"/>
      <c r="KEO40" s="99"/>
      <c r="KEP40" s="99"/>
      <c r="KEQ40" s="99"/>
      <c r="KER40" s="99"/>
      <c r="KES40" s="99"/>
      <c r="KET40" s="99"/>
      <c r="KEU40" s="99"/>
      <c r="KEV40" s="99"/>
      <c r="KEW40" s="99"/>
      <c r="KEX40" s="99"/>
      <c r="KEY40" s="99"/>
      <c r="KEZ40" s="99"/>
      <c r="KFA40" s="99"/>
      <c r="KFB40" s="99"/>
      <c r="KFC40" s="99"/>
      <c r="KFD40" s="99"/>
      <c r="KFE40" s="99"/>
      <c r="KFF40" s="99"/>
      <c r="KFG40" s="99"/>
      <c r="KFH40" s="99"/>
      <c r="KFI40" s="99"/>
      <c r="KFJ40" s="99"/>
      <c r="KFK40" s="99"/>
      <c r="KFL40" s="99"/>
      <c r="KFM40" s="99"/>
      <c r="KFN40" s="99"/>
      <c r="KFO40" s="99"/>
      <c r="KFP40" s="99"/>
      <c r="KFQ40" s="99"/>
      <c r="KFR40" s="99"/>
      <c r="KFS40" s="99"/>
      <c r="KFT40" s="99"/>
      <c r="KFU40" s="99"/>
      <c r="KFV40" s="99"/>
      <c r="KFW40" s="99"/>
      <c r="KFX40" s="99"/>
      <c r="KFY40" s="99"/>
      <c r="KFZ40" s="99"/>
      <c r="KGA40" s="99"/>
      <c r="KGB40" s="99"/>
      <c r="KGC40" s="99"/>
      <c r="KGD40" s="99"/>
      <c r="KGE40" s="99"/>
      <c r="KGF40" s="99"/>
      <c r="KGG40" s="99"/>
      <c r="KGH40" s="99"/>
      <c r="KGI40" s="99"/>
      <c r="KGJ40" s="99"/>
      <c r="KGK40" s="99"/>
      <c r="KGL40" s="99"/>
      <c r="KGM40" s="99"/>
      <c r="KGN40" s="99"/>
      <c r="KGO40" s="99"/>
      <c r="KGP40" s="99"/>
      <c r="KGQ40" s="99"/>
      <c r="KGR40" s="99"/>
      <c r="KGS40" s="99"/>
      <c r="KGT40" s="99"/>
      <c r="KGU40" s="99"/>
      <c r="KGV40" s="99"/>
      <c r="KGW40" s="99"/>
      <c r="KGX40" s="99"/>
      <c r="KGY40" s="99"/>
      <c r="KGZ40" s="99"/>
      <c r="KHA40" s="99"/>
      <c r="KHB40" s="99"/>
      <c r="KHC40" s="99"/>
      <c r="KHD40" s="99"/>
      <c r="KHE40" s="99"/>
      <c r="KHF40" s="99"/>
      <c r="KHG40" s="99"/>
      <c r="KHH40" s="99"/>
      <c r="KHI40" s="99"/>
      <c r="KHJ40" s="99"/>
      <c r="KHK40" s="99"/>
      <c r="KHL40" s="99"/>
      <c r="KHM40" s="99"/>
      <c r="KHN40" s="99"/>
      <c r="KHO40" s="99"/>
      <c r="KHP40" s="99"/>
      <c r="KHQ40" s="99"/>
      <c r="KHR40" s="99"/>
      <c r="KHS40" s="99"/>
      <c r="KHT40" s="99"/>
      <c r="KHU40" s="99"/>
      <c r="KHV40" s="99"/>
      <c r="KHW40" s="99"/>
      <c r="KHX40" s="99"/>
      <c r="KHY40" s="99"/>
      <c r="KHZ40" s="99"/>
      <c r="KIA40" s="99"/>
      <c r="KIB40" s="99"/>
      <c r="KIC40" s="99"/>
      <c r="KID40" s="99"/>
      <c r="KIE40" s="99"/>
      <c r="KIF40" s="99"/>
      <c r="KIG40" s="99"/>
      <c r="KIH40" s="99"/>
      <c r="KII40" s="99"/>
      <c r="KIJ40" s="99"/>
      <c r="KIK40" s="99"/>
      <c r="KIL40" s="99"/>
      <c r="KIM40" s="99"/>
      <c r="KIN40" s="99"/>
      <c r="KIO40" s="99"/>
      <c r="KIP40" s="99"/>
      <c r="KIQ40" s="99"/>
      <c r="KIR40" s="99"/>
      <c r="KIS40" s="99"/>
      <c r="KIT40" s="99"/>
      <c r="KIU40" s="99"/>
      <c r="KIV40" s="99"/>
      <c r="KIW40" s="99"/>
      <c r="KIX40" s="99"/>
      <c r="KIY40" s="99"/>
      <c r="KIZ40" s="99"/>
      <c r="KJA40" s="99"/>
      <c r="KJB40" s="99"/>
      <c r="KJC40" s="99"/>
      <c r="KJD40" s="99"/>
      <c r="KJE40" s="99"/>
      <c r="KJF40" s="99"/>
      <c r="KJG40" s="99"/>
      <c r="KJH40" s="99"/>
      <c r="KJI40" s="99"/>
      <c r="KJJ40" s="99"/>
      <c r="KJK40" s="99"/>
      <c r="KJL40" s="99"/>
      <c r="KJM40" s="99"/>
      <c r="KJN40" s="99"/>
      <c r="KJO40" s="99"/>
      <c r="KJP40" s="99"/>
      <c r="KJQ40" s="99"/>
      <c r="KJR40" s="99"/>
      <c r="KJS40" s="99"/>
      <c r="KJT40" s="99"/>
      <c r="KJU40" s="99"/>
      <c r="KJV40" s="99"/>
      <c r="KJW40" s="99"/>
      <c r="KJX40" s="99"/>
      <c r="KJY40" s="99"/>
      <c r="KJZ40" s="99"/>
      <c r="KKA40" s="99"/>
      <c r="KKB40" s="99"/>
      <c r="KKC40" s="99"/>
      <c r="KKD40" s="99"/>
      <c r="KKE40" s="99"/>
      <c r="KKF40" s="99"/>
      <c r="KKG40" s="99"/>
      <c r="KKH40" s="99"/>
      <c r="KKI40" s="99"/>
      <c r="KKJ40" s="99"/>
      <c r="KKK40" s="99"/>
      <c r="KKL40" s="99"/>
      <c r="KKM40" s="99"/>
      <c r="KKN40" s="99"/>
      <c r="KKO40" s="99"/>
      <c r="KKP40" s="99"/>
      <c r="KKQ40" s="99"/>
      <c r="KKR40" s="99"/>
      <c r="KKS40" s="99"/>
      <c r="KKT40" s="99"/>
      <c r="KKU40" s="99"/>
      <c r="KKV40" s="99"/>
      <c r="KKW40" s="99"/>
      <c r="KKX40" s="99"/>
      <c r="KKY40" s="99"/>
      <c r="KKZ40" s="99"/>
      <c r="KLA40" s="99"/>
      <c r="KLB40" s="99"/>
      <c r="KLC40" s="99"/>
      <c r="KLD40" s="99"/>
      <c r="KLE40" s="99"/>
      <c r="KLF40" s="99"/>
      <c r="KLG40" s="99"/>
      <c r="KLH40" s="99"/>
      <c r="KLI40" s="99"/>
      <c r="KLJ40" s="99"/>
      <c r="KLK40" s="99"/>
      <c r="KLL40" s="99"/>
      <c r="KLM40" s="99"/>
      <c r="KLN40" s="99"/>
      <c r="KLO40" s="99"/>
      <c r="KLP40" s="99"/>
      <c r="KLQ40" s="99"/>
      <c r="KLR40" s="99"/>
      <c r="KLS40" s="99"/>
      <c r="KLT40" s="99"/>
      <c r="KLU40" s="99"/>
      <c r="KLV40" s="99"/>
      <c r="KLW40" s="99"/>
      <c r="KLX40" s="99"/>
      <c r="KLY40" s="99"/>
      <c r="KLZ40" s="99"/>
      <c r="KMA40" s="99"/>
      <c r="KMB40" s="99"/>
      <c r="KMC40" s="99"/>
      <c r="KMD40" s="99"/>
      <c r="KME40" s="99"/>
      <c r="KMF40" s="99"/>
      <c r="KMG40" s="99"/>
      <c r="KMH40" s="99"/>
      <c r="KMI40" s="99"/>
      <c r="KMJ40" s="99"/>
      <c r="KMK40" s="99"/>
      <c r="KML40" s="99"/>
      <c r="KMM40" s="99"/>
      <c r="KMN40" s="99"/>
      <c r="KMO40" s="99"/>
      <c r="KMP40" s="99"/>
      <c r="KMQ40" s="99"/>
      <c r="KMR40" s="99"/>
      <c r="KMS40" s="99"/>
      <c r="KMT40" s="99"/>
      <c r="KMU40" s="99"/>
      <c r="KMV40" s="99"/>
      <c r="KMW40" s="99"/>
      <c r="KMX40" s="99"/>
      <c r="KMY40" s="99"/>
      <c r="KMZ40" s="99"/>
      <c r="KNA40" s="99"/>
      <c r="KNB40" s="99"/>
      <c r="KNC40" s="99"/>
      <c r="KND40" s="99"/>
      <c r="KNE40" s="99"/>
      <c r="KNF40" s="99"/>
      <c r="KNG40" s="99"/>
      <c r="KNH40" s="99"/>
      <c r="KNI40" s="99"/>
      <c r="KNJ40" s="99"/>
      <c r="KNK40" s="99"/>
      <c r="KNL40" s="99"/>
      <c r="KNM40" s="99"/>
      <c r="KNN40" s="99"/>
      <c r="KNO40" s="99"/>
      <c r="KNP40" s="99"/>
      <c r="KNQ40" s="99"/>
      <c r="KNR40" s="99"/>
      <c r="KNS40" s="99"/>
      <c r="KNT40" s="99"/>
      <c r="KNU40" s="99"/>
      <c r="KNV40" s="99"/>
      <c r="KNW40" s="99"/>
      <c r="KNX40" s="99"/>
      <c r="KNY40" s="99"/>
      <c r="KNZ40" s="99"/>
      <c r="KOA40" s="99"/>
      <c r="KOB40" s="99"/>
      <c r="KOC40" s="99"/>
      <c r="KOD40" s="99"/>
      <c r="KOE40" s="99"/>
      <c r="KOF40" s="99"/>
      <c r="KOG40" s="99"/>
      <c r="KOH40" s="99"/>
      <c r="KOI40" s="99"/>
      <c r="KOJ40" s="99"/>
      <c r="KOK40" s="99"/>
      <c r="KOL40" s="99"/>
      <c r="KOM40" s="99"/>
      <c r="KON40" s="99"/>
      <c r="KOO40" s="99"/>
      <c r="KOP40" s="99"/>
      <c r="KOQ40" s="99"/>
      <c r="KOR40" s="99"/>
      <c r="KOS40" s="99"/>
      <c r="KOT40" s="99"/>
      <c r="KOU40" s="99"/>
      <c r="KOV40" s="99"/>
      <c r="KOW40" s="99"/>
      <c r="KOX40" s="99"/>
      <c r="KOY40" s="99"/>
      <c r="KOZ40" s="99"/>
      <c r="KPA40" s="99"/>
      <c r="KPB40" s="99"/>
      <c r="KPC40" s="99"/>
      <c r="KPD40" s="99"/>
      <c r="KPE40" s="99"/>
      <c r="KPF40" s="99"/>
      <c r="KPG40" s="99"/>
      <c r="KPH40" s="99"/>
      <c r="KPI40" s="99"/>
      <c r="KPJ40" s="99"/>
      <c r="KPK40" s="99"/>
      <c r="KPL40" s="99"/>
      <c r="KPM40" s="99"/>
      <c r="KPN40" s="99"/>
      <c r="KPO40" s="99"/>
      <c r="KPP40" s="99"/>
      <c r="KPQ40" s="99"/>
      <c r="KPR40" s="99"/>
      <c r="KPS40" s="99"/>
      <c r="KPT40" s="99"/>
      <c r="KPU40" s="99"/>
      <c r="KPV40" s="99"/>
      <c r="KPW40" s="99"/>
      <c r="KPX40" s="99"/>
      <c r="KPY40" s="99"/>
      <c r="KPZ40" s="99"/>
      <c r="KQA40" s="99"/>
      <c r="KQB40" s="99"/>
      <c r="KQC40" s="99"/>
      <c r="KQD40" s="99"/>
      <c r="KQE40" s="99"/>
      <c r="KQF40" s="99"/>
      <c r="KQG40" s="99"/>
      <c r="KQH40" s="99"/>
      <c r="KQI40" s="99"/>
      <c r="KQJ40" s="99"/>
      <c r="KQK40" s="99"/>
      <c r="KQL40" s="99"/>
      <c r="KQM40" s="99"/>
      <c r="KQN40" s="99"/>
      <c r="KQO40" s="99"/>
      <c r="KQP40" s="99"/>
      <c r="KQQ40" s="99"/>
      <c r="KQR40" s="99"/>
      <c r="KQS40" s="99"/>
      <c r="KQT40" s="99"/>
      <c r="KQU40" s="99"/>
      <c r="KQV40" s="99"/>
      <c r="KQW40" s="99"/>
      <c r="KQX40" s="99"/>
      <c r="KQY40" s="99"/>
      <c r="KQZ40" s="99"/>
      <c r="KRA40" s="99"/>
      <c r="KRB40" s="99"/>
      <c r="KRC40" s="99"/>
      <c r="KRD40" s="99"/>
      <c r="KRE40" s="99"/>
      <c r="KRF40" s="99"/>
      <c r="KRG40" s="99"/>
      <c r="KRH40" s="99"/>
      <c r="KRI40" s="99"/>
      <c r="KRJ40" s="99"/>
      <c r="KRK40" s="99"/>
      <c r="KRL40" s="99"/>
      <c r="KRM40" s="99"/>
      <c r="KRN40" s="99"/>
      <c r="KRO40" s="99"/>
      <c r="KRP40" s="99"/>
      <c r="KRQ40" s="99"/>
      <c r="KRR40" s="99"/>
      <c r="KRS40" s="99"/>
      <c r="KRT40" s="99"/>
      <c r="KRU40" s="99"/>
      <c r="KRV40" s="99"/>
      <c r="KRW40" s="99"/>
      <c r="KRX40" s="99"/>
      <c r="KRY40" s="99"/>
      <c r="KRZ40" s="99"/>
      <c r="KSA40" s="99"/>
      <c r="KSB40" s="99"/>
      <c r="KSC40" s="99"/>
      <c r="KSD40" s="99"/>
      <c r="KSE40" s="99"/>
      <c r="KSF40" s="99"/>
      <c r="KSG40" s="99"/>
      <c r="KSH40" s="99"/>
      <c r="KSI40" s="99"/>
      <c r="KSJ40" s="99"/>
      <c r="KSK40" s="99"/>
      <c r="KSL40" s="99"/>
      <c r="KSM40" s="99"/>
      <c r="KSN40" s="99"/>
      <c r="KSO40" s="99"/>
      <c r="KSP40" s="99"/>
      <c r="KSQ40" s="99"/>
      <c r="KSR40" s="99"/>
      <c r="KSS40" s="99"/>
      <c r="KST40" s="99"/>
      <c r="KSU40" s="99"/>
      <c r="KSV40" s="99"/>
      <c r="KSW40" s="99"/>
      <c r="KSX40" s="99"/>
      <c r="KSY40" s="99"/>
      <c r="KSZ40" s="99"/>
      <c r="KTA40" s="99"/>
      <c r="KTB40" s="99"/>
      <c r="KTC40" s="99"/>
      <c r="KTD40" s="99"/>
      <c r="KTE40" s="99"/>
      <c r="KTF40" s="99"/>
      <c r="KTG40" s="99"/>
      <c r="KTH40" s="99"/>
      <c r="KTI40" s="99"/>
      <c r="KTJ40" s="99"/>
      <c r="KTK40" s="99"/>
      <c r="KTL40" s="99"/>
      <c r="KTM40" s="99"/>
      <c r="KTN40" s="99"/>
      <c r="KTO40" s="99"/>
      <c r="KTP40" s="99"/>
      <c r="KTQ40" s="99"/>
      <c r="KTR40" s="99"/>
      <c r="KTS40" s="99"/>
      <c r="KTT40" s="99"/>
      <c r="KTU40" s="99"/>
      <c r="KTV40" s="99"/>
      <c r="KTW40" s="99"/>
      <c r="KTX40" s="99"/>
      <c r="KTY40" s="99"/>
      <c r="KTZ40" s="99"/>
      <c r="KUA40" s="99"/>
      <c r="KUB40" s="99"/>
      <c r="KUC40" s="99"/>
      <c r="KUD40" s="99"/>
      <c r="KUE40" s="99"/>
      <c r="KUF40" s="99"/>
      <c r="KUG40" s="99"/>
      <c r="KUH40" s="99"/>
      <c r="KUI40" s="99"/>
      <c r="KUJ40" s="99"/>
      <c r="KUK40" s="99"/>
      <c r="KUL40" s="99"/>
      <c r="KUM40" s="99"/>
      <c r="KUN40" s="99"/>
      <c r="KUO40" s="99"/>
      <c r="KUP40" s="99"/>
      <c r="KUQ40" s="99"/>
      <c r="KUR40" s="99"/>
      <c r="KUS40" s="99"/>
      <c r="KUT40" s="99"/>
      <c r="KUU40" s="99"/>
      <c r="KUV40" s="99"/>
      <c r="KUW40" s="99"/>
      <c r="KUX40" s="99"/>
      <c r="KUY40" s="99"/>
      <c r="KUZ40" s="99"/>
      <c r="KVA40" s="99"/>
      <c r="KVB40" s="99"/>
      <c r="KVC40" s="99"/>
      <c r="KVD40" s="99"/>
      <c r="KVE40" s="99"/>
      <c r="KVF40" s="99"/>
      <c r="KVG40" s="99"/>
      <c r="KVH40" s="99"/>
      <c r="KVI40" s="99"/>
      <c r="KVJ40" s="99"/>
      <c r="KVK40" s="99"/>
      <c r="KVL40" s="99"/>
      <c r="KVM40" s="99"/>
      <c r="KVN40" s="99"/>
      <c r="KVO40" s="99"/>
      <c r="KVP40" s="99"/>
      <c r="KVQ40" s="99"/>
      <c r="KVR40" s="99"/>
      <c r="KVS40" s="99"/>
      <c r="KVT40" s="99"/>
      <c r="KVU40" s="99"/>
      <c r="KVV40" s="99"/>
      <c r="KVW40" s="99"/>
      <c r="KVX40" s="99"/>
      <c r="KVY40" s="99"/>
      <c r="KVZ40" s="99"/>
      <c r="KWA40" s="99"/>
      <c r="KWB40" s="99"/>
      <c r="KWC40" s="99"/>
      <c r="KWD40" s="99"/>
      <c r="KWE40" s="99"/>
      <c r="KWF40" s="99"/>
      <c r="KWG40" s="99"/>
      <c r="KWH40" s="99"/>
      <c r="KWI40" s="99"/>
      <c r="KWJ40" s="99"/>
      <c r="KWK40" s="99"/>
      <c r="KWL40" s="99"/>
      <c r="KWM40" s="99"/>
      <c r="KWN40" s="99"/>
      <c r="KWO40" s="99"/>
      <c r="KWP40" s="99"/>
      <c r="KWQ40" s="99"/>
      <c r="KWR40" s="99"/>
      <c r="KWS40" s="99"/>
      <c r="KWT40" s="99"/>
      <c r="KWU40" s="99"/>
      <c r="KWV40" s="99"/>
      <c r="KWW40" s="99"/>
      <c r="KWX40" s="99"/>
      <c r="KWY40" s="99"/>
      <c r="KWZ40" s="99"/>
      <c r="KXA40" s="99"/>
      <c r="KXB40" s="99"/>
      <c r="KXC40" s="99"/>
      <c r="KXD40" s="99"/>
      <c r="KXE40" s="99"/>
      <c r="KXF40" s="99"/>
      <c r="KXG40" s="99"/>
      <c r="KXH40" s="99"/>
      <c r="KXI40" s="99"/>
      <c r="KXJ40" s="99"/>
      <c r="KXK40" s="99"/>
      <c r="KXL40" s="99"/>
      <c r="KXM40" s="99"/>
      <c r="KXN40" s="99"/>
      <c r="KXO40" s="99"/>
      <c r="KXP40" s="99"/>
      <c r="KXQ40" s="99"/>
      <c r="KXR40" s="99"/>
      <c r="KXS40" s="99"/>
      <c r="KXT40" s="99"/>
      <c r="KXU40" s="99"/>
      <c r="KXV40" s="99"/>
      <c r="KXW40" s="99"/>
      <c r="KXX40" s="99"/>
      <c r="KXY40" s="99"/>
      <c r="KXZ40" s="99"/>
      <c r="KYA40" s="99"/>
      <c r="KYB40" s="99"/>
      <c r="KYC40" s="99"/>
      <c r="KYD40" s="99"/>
      <c r="KYE40" s="99"/>
      <c r="KYF40" s="99"/>
      <c r="KYG40" s="99"/>
      <c r="KYH40" s="99"/>
      <c r="KYI40" s="99"/>
      <c r="KYJ40" s="99"/>
      <c r="KYK40" s="99"/>
      <c r="KYL40" s="99"/>
      <c r="KYM40" s="99"/>
      <c r="KYN40" s="99"/>
      <c r="KYO40" s="99"/>
      <c r="KYP40" s="99"/>
      <c r="KYQ40" s="99"/>
      <c r="KYR40" s="99"/>
      <c r="KYS40" s="99"/>
      <c r="KYT40" s="99"/>
      <c r="KYU40" s="99"/>
      <c r="KYV40" s="99"/>
      <c r="KYW40" s="99"/>
      <c r="KYX40" s="99"/>
      <c r="KYY40" s="99"/>
      <c r="KYZ40" s="99"/>
      <c r="KZA40" s="99"/>
      <c r="KZB40" s="99"/>
      <c r="KZC40" s="99"/>
      <c r="KZD40" s="99"/>
      <c r="KZE40" s="99"/>
      <c r="KZF40" s="99"/>
      <c r="KZG40" s="99"/>
      <c r="KZH40" s="99"/>
      <c r="KZI40" s="99"/>
      <c r="KZJ40" s="99"/>
      <c r="KZK40" s="99"/>
      <c r="KZL40" s="99"/>
      <c r="KZM40" s="99"/>
      <c r="KZN40" s="99"/>
      <c r="KZO40" s="99"/>
      <c r="KZP40" s="99"/>
      <c r="KZQ40" s="99"/>
      <c r="KZR40" s="99"/>
      <c r="KZS40" s="99"/>
      <c r="KZT40" s="99"/>
      <c r="KZU40" s="99"/>
      <c r="KZV40" s="99"/>
      <c r="KZW40" s="99"/>
      <c r="KZX40" s="99"/>
      <c r="KZY40" s="99"/>
      <c r="KZZ40" s="99"/>
      <c r="LAA40" s="99"/>
      <c r="LAB40" s="99"/>
      <c r="LAC40" s="99"/>
      <c r="LAD40" s="99"/>
      <c r="LAE40" s="99"/>
      <c r="LAF40" s="99"/>
      <c r="LAG40" s="99"/>
      <c r="LAH40" s="99"/>
      <c r="LAI40" s="99"/>
      <c r="LAJ40" s="99"/>
      <c r="LAK40" s="99"/>
      <c r="LAL40" s="99"/>
      <c r="LAM40" s="99"/>
      <c r="LAN40" s="99"/>
      <c r="LAO40" s="99"/>
      <c r="LAP40" s="99"/>
      <c r="LAQ40" s="99"/>
      <c r="LAR40" s="99"/>
      <c r="LAS40" s="99"/>
      <c r="LAT40" s="99"/>
      <c r="LAU40" s="99"/>
      <c r="LAV40" s="99"/>
      <c r="LAW40" s="99"/>
      <c r="LAX40" s="99"/>
      <c r="LAY40" s="99"/>
      <c r="LAZ40" s="99"/>
      <c r="LBA40" s="99"/>
      <c r="LBB40" s="99"/>
      <c r="LBC40" s="99"/>
      <c r="LBD40" s="99"/>
      <c r="LBE40" s="99"/>
      <c r="LBF40" s="99"/>
      <c r="LBG40" s="99"/>
      <c r="LBH40" s="99"/>
      <c r="LBI40" s="99"/>
      <c r="LBJ40" s="99"/>
      <c r="LBK40" s="99"/>
      <c r="LBL40" s="99"/>
      <c r="LBM40" s="99"/>
      <c r="LBN40" s="99"/>
      <c r="LBO40" s="99"/>
      <c r="LBP40" s="99"/>
      <c r="LBQ40" s="99"/>
      <c r="LBR40" s="99"/>
      <c r="LBS40" s="99"/>
      <c r="LBT40" s="99"/>
      <c r="LBU40" s="99"/>
      <c r="LBV40" s="99"/>
      <c r="LBW40" s="99"/>
      <c r="LBX40" s="99"/>
      <c r="LBY40" s="99"/>
      <c r="LBZ40" s="99"/>
      <c r="LCA40" s="99"/>
      <c r="LCB40" s="99"/>
      <c r="LCC40" s="99"/>
      <c r="LCD40" s="99"/>
      <c r="LCE40" s="99"/>
      <c r="LCF40" s="99"/>
      <c r="LCG40" s="99"/>
      <c r="LCH40" s="99"/>
      <c r="LCI40" s="99"/>
      <c r="LCJ40" s="99"/>
      <c r="LCK40" s="99"/>
      <c r="LCL40" s="99"/>
      <c r="LCM40" s="99"/>
      <c r="LCN40" s="99"/>
      <c r="LCO40" s="99"/>
      <c r="LCP40" s="99"/>
      <c r="LCQ40" s="99"/>
      <c r="LCR40" s="99"/>
      <c r="LCS40" s="99"/>
      <c r="LCT40" s="99"/>
      <c r="LCU40" s="99"/>
      <c r="LCV40" s="99"/>
      <c r="LCW40" s="99"/>
      <c r="LCX40" s="99"/>
      <c r="LCY40" s="99"/>
      <c r="LCZ40" s="99"/>
      <c r="LDA40" s="99"/>
      <c r="LDB40" s="99"/>
      <c r="LDC40" s="99"/>
      <c r="LDD40" s="99"/>
      <c r="LDE40" s="99"/>
      <c r="LDF40" s="99"/>
      <c r="LDG40" s="99"/>
      <c r="LDH40" s="99"/>
      <c r="LDI40" s="99"/>
      <c r="LDJ40" s="99"/>
      <c r="LDK40" s="99"/>
      <c r="LDL40" s="99"/>
      <c r="LDM40" s="99"/>
      <c r="LDN40" s="99"/>
      <c r="LDO40" s="99"/>
      <c r="LDP40" s="99"/>
      <c r="LDQ40" s="99"/>
      <c r="LDR40" s="99"/>
      <c r="LDS40" s="99"/>
      <c r="LDT40" s="99"/>
      <c r="LDU40" s="99"/>
      <c r="LDV40" s="99"/>
      <c r="LDW40" s="99"/>
      <c r="LDX40" s="99"/>
      <c r="LDY40" s="99"/>
      <c r="LDZ40" s="99"/>
      <c r="LEA40" s="99"/>
      <c r="LEB40" s="99"/>
      <c r="LEC40" s="99"/>
      <c r="LED40" s="99"/>
      <c r="LEE40" s="99"/>
      <c r="LEF40" s="99"/>
      <c r="LEG40" s="99"/>
      <c r="LEH40" s="99"/>
      <c r="LEI40" s="99"/>
      <c r="LEJ40" s="99"/>
      <c r="LEK40" s="99"/>
      <c r="LEL40" s="99"/>
      <c r="LEM40" s="99"/>
      <c r="LEN40" s="99"/>
      <c r="LEO40" s="99"/>
      <c r="LEP40" s="99"/>
      <c r="LEQ40" s="99"/>
      <c r="LER40" s="99"/>
      <c r="LES40" s="99"/>
      <c r="LET40" s="99"/>
      <c r="LEU40" s="99"/>
      <c r="LEV40" s="99"/>
      <c r="LEW40" s="99"/>
      <c r="LEX40" s="99"/>
      <c r="LEY40" s="99"/>
      <c r="LEZ40" s="99"/>
      <c r="LFA40" s="99"/>
      <c r="LFB40" s="99"/>
      <c r="LFC40" s="99"/>
      <c r="LFD40" s="99"/>
      <c r="LFE40" s="99"/>
      <c r="LFF40" s="99"/>
      <c r="LFG40" s="99"/>
      <c r="LFH40" s="99"/>
      <c r="LFI40" s="99"/>
      <c r="LFJ40" s="99"/>
      <c r="LFK40" s="99"/>
      <c r="LFL40" s="99"/>
      <c r="LFM40" s="99"/>
      <c r="LFN40" s="99"/>
      <c r="LFO40" s="99"/>
      <c r="LFP40" s="99"/>
      <c r="LFQ40" s="99"/>
      <c r="LFR40" s="99"/>
      <c r="LFS40" s="99"/>
      <c r="LFT40" s="99"/>
      <c r="LFU40" s="99"/>
      <c r="LFV40" s="99"/>
      <c r="LFW40" s="99"/>
      <c r="LFX40" s="99"/>
      <c r="LFY40" s="99"/>
      <c r="LFZ40" s="99"/>
      <c r="LGA40" s="99"/>
      <c r="LGB40" s="99"/>
      <c r="LGC40" s="99"/>
      <c r="LGD40" s="99"/>
      <c r="LGE40" s="99"/>
      <c r="LGF40" s="99"/>
      <c r="LGG40" s="99"/>
      <c r="LGH40" s="99"/>
      <c r="LGI40" s="99"/>
      <c r="LGJ40" s="99"/>
      <c r="LGK40" s="99"/>
      <c r="LGL40" s="99"/>
      <c r="LGM40" s="99"/>
      <c r="LGN40" s="99"/>
      <c r="LGO40" s="99"/>
      <c r="LGP40" s="99"/>
      <c r="LGQ40" s="99"/>
      <c r="LGR40" s="99"/>
      <c r="LGS40" s="99"/>
      <c r="LGT40" s="99"/>
      <c r="LGU40" s="99"/>
      <c r="LGV40" s="99"/>
      <c r="LGW40" s="99"/>
      <c r="LGX40" s="99"/>
      <c r="LGY40" s="99"/>
      <c r="LGZ40" s="99"/>
      <c r="LHA40" s="99"/>
      <c r="LHB40" s="99"/>
      <c r="LHC40" s="99"/>
      <c r="LHD40" s="99"/>
      <c r="LHE40" s="99"/>
      <c r="LHF40" s="99"/>
      <c r="LHG40" s="99"/>
      <c r="LHH40" s="99"/>
      <c r="LHI40" s="99"/>
      <c r="LHJ40" s="99"/>
      <c r="LHK40" s="99"/>
      <c r="LHL40" s="99"/>
      <c r="LHM40" s="99"/>
      <c r="LHN40" s="99"/>
      <c r="LHO40" s="99"/>
      <c r="LHP40" s="99"/>
      <c r="LHQ40" s="99"/>
      <c r="LHR40" s="99"/>
      <c r="LHS40" s="99"/>
      <c r="LHT40" s="99"/>
      <c r="LHU40" s="99"/>
      <c r="LHV40" s="99"/>
      <c r="LHW40" s="99"/>
      <c r="LHX40" s="99"/>
      <c r="LHY40" s="99"/>
      <c r="LHZ40" s="99"/>
      <c r="LIA40" s="99"/>
      <c r="LIB40" s="99"/>
      <c r="LIC40" s="99"/>
      <c r="LID40" s="99"/>
      <c r="LIE40" s="99"/>
      <c r="LIF40" s="99"/>
      <c r="LIG40" s="99"/>
      <c r="LIH40" s="99"/>
      <c r="LII40" s="99"/>
      <c r="LIJ40" s="99"/>
      <c r="LIK40" s="99"/>
      <c r="LIL40" s="99"/>
      <c r="LIM40" s="99"/>
      <c r="LIN40" s="99"/>
      <c r="LIO40" s="99"/>
      <c r="LIP40" s="99"/>
      <c r="LIQ40" s="99"/>
      <c r="LIR40" s="99"/>
      <c r="LIS40" s="99"/>
      <c r="LIT40" s="99"/>
      <c r="LIU40" s="99"/>
      <c r="LIV40" s="99"/>
      <c r="LIW40" s="99"/>
      <c r="LIX40" s="99"/>
      <c r="LIY40" s="99"/>
      <c r="LIZ40" s="99"/>
      <c r="LJA40" s="99"/>
      <c r="LJB40" s="99"/>
      <c r="LJC40" s="99"/>
      <c r="LJD40" s="99"/>
      <c r="LJE40" s="99"/>
      <c r="LJF40" s="99"/>
      <c r="LJG40" s="99"/>
      <c r="LJH40" s="99"/>
      <c r="LJI40" s="99"/>
      <c r="LJJ40" s="99"/>
      <c r="LJK40" s="99"/>
      <c r="LJL40" s="99"/>
      <c r="LJM40" s="99"/>
      <c r="LJN40" s="99"/>
      <c r="LJO40" s="99"/>
      <c r="LJP40" s="99"/>
      <c r="LJQ40" s="99"/>
      <c r="LJR40" s="99"/>
      <c r="LJS40" s="99"/>
      <c r="LJT40" s="99"/>
      <c r="LJU40" s="99"/>
      <c r="LJV40" s="99"/>
      <c r="LJW40" s="99"/>
      <c r="LJX40" s="99"/>
      <c r="LJY40" s="99"/>
      <c r="LJZ40" s="99"/>
      <c r="LKA40" s="99"/>
      <c r="LKB40" s="99"/>
      <c r="LKC40" s="99"/>
      <c r="LKD40" s="99"/>
      <c r="LKE40" s="99"/>
      <c r="LKF40" s="99"/>
      <c r="LKG40" s="99"/>
      <c r="LKH40" s="99"/>
      <c r="LKI40" s="99"/>
      <c r="LKJ40" s="99"/>
      <c r="LKK40" s="99"/>
      <c r="LKL40" s="99"/>
      <c r="LKM40" s="99"/>
      <c r="LKN40" s="99"/>
      <c r="LKO40" s="99"/>
      <c r="LKP40" s="99"/>
      <c r="LKQ40" s="99"/>
      <c r="LKR40" s="99"/>
      <c r="LKS40" s="99"/>
      <c r="LKT40" s="99"/>
      <c r="LKU40" s="99"/>
      <c r="LKV40" s="99"/>
      <c r="LKW40" s="99"/>
      <c r="LKX40" s="99"/>
      <c r="LKY40" s="99"/>
      <c r="LKZ40" s="99"/>
      <c r="LLA40" s="99"/>
      <c r="LLB40" s="99"/>
      <c r="LLC40" s="99"/>
      <c r="LLD40" s="99"/>
      <c r="LLE40" s="99"/>
      <c r="LLF40" s="99"/>
      <c r="LLG40" s="99"/>
      <c r="LLH40" s="99"/>
      <c r="LLI40" s="99"/>
      <c r="LLJ40" s="99"/>
      <c r="LLK40" s="99"/>
      <c r="LLL40" s="99"/>
      <c r="LLM40" s="99"/>
      <c r="LLN40" s="99"/>
      <c r="LLO40" s="99"/>
      <c r="LLP40" s="99"/>
      <c r="LLQ40" s="99"/>
      <c r="LLR40" s="99"/>
      <c r="LLS40" s="99"/>
      <c r="LLT40" s="99"/>
      <c r="LLU40" s="99"/>
      <c r="LLV40" s="99"/>
      <c r="LLW40" s="99"/>
      <c r="LLX40" s="99"/>
      <c r="LLY40" s="99"/>
      <c r="LLZ40" s="99"/>
      <c r="LMA40" s="99"/>
      <c r="LMB40" s="99"/>
      <c r="LMC40" s="99"/>
      <c r="LMD40" s="99"/>
      <c r="LME40" s="99"/>
      <c r="LMF40" s="99"/>
      <c r="LMG40" s="99"/>
      <c r="LMH40" s="99"/>
      <c r="LMI40" s="99"/>
      <c r="LMJ40" s="99"/>
      <c r="LMK40" s="99"/>
      <c r="LML40" s="99"/>
      <c r="LMM40" s="99"/>
      <c r="LMN40" s="99"/>
      <c r="LMO40" s="99"/>
      <c r="LMP40" s="99"/>
      <c r="LMQ40" s="99"/>
      <c r="LMR40" s="99"/>
      <c r="LMS40" s="99"/>
      <c r="LMT40" s="99"/>
      <c r="LMU40" s="99"/>
      <c r="LMV40" s="99"/>
      <c r="LMW40" s="99"/>
      <c r="LMX40" s="99"/>
      <c r="LMY40" s="99"/>
      <c r="LMZ40" s="99"/>
      <c r="LNA40" s="99"/>
      <c r="LNB40" s="99"/>
      <c r="LNC40" s="99"/>
      <c r="LND40" s="99"/>
      <c r="LNE40" s="99"/>
      <c r="LNF40" s="99"/>
      <c r="LNG40" s="99"/>
      <c r="LNH40" s="99"/>
      <c r="LNI40" s="99"/>
      <c r="LNJ40" s="99"/>
      <c r="LNK40" s="99"/>
      <c r="LNL40" s="99"/>
      <c r="LNM40" s="99"/>
      <c r="LNN40" s="99"/>
      <c r="LNO40" s="99"/>
      <c r="LNP40" s="99"/>
      <c r="LNQ40" s="99"/>
      <c r="LNR40" s="99"/>
      <c r="LNS40" s="99"/>
      <c r="LNT40" s="99"/>
      <c r="LNU40" s="99"/>
      <c r="LNV40" s="99"/>
      <c r="LNW40" s="99"/>
      <c r="LNX40" s="99"/>
      <c r="LNY40" s="99"/>
      <c r="LNZ40" s="99"/>
      <c r="LOA40" s="99"/>
      <c r="LOB40" s="99"/>
      <c r="LOC40" s="99"/>
      <c r="LOD40" s="99"/>
      <c r="LOE40" s="99"/>
      <c r="LOF40" s="99"/>
      <c r="LOG40" s="99"/>
      <c r="LOH40" s="99"/>
      <c r="LOI40" s="99"/>
      <c r="LOJ40" s="99"/>
      <c r="LOK40" s="99"/>
      <c r="LOL40" s="99"/>
      <c r="LOM40" s="99"/>
      <c r="LON40" s="99"/>
      <c r="LOO40" s="99"/>
      <c r="LOP40" s="99"/>
      <c r="LOQ40" s="99"/>
      <c r="LOR40" s="99"/>
      <c r="LOS40" s="99"/>
      <c r="LOT40" s="99"/>
      <c r="LOU40" s="99"/>
      <c r="LOV40" s="99"/>
      <c r="LOW40" s="99"/>
      <c r="LOX40" s="99"/>
      <c r="LOY40" s="99"/>
      <c r="LOZ40" s="99"/>
      <c r="LPA40" s="99"/>
      <c r="LPB40" s="99"/>
      <c r="LPC40" s="99"/>
      <c r="LPD40" s="99"/>
      <c r="LPE40" s="99"/>
      <c r="LPF40" s="99"/>
      <c r="LPG40" s="99"/>
      <c r="LPH40" s="99"/>
      <c r="LPI40" s="99"/>
      <c r="LPJ40" s="99"/>
      <c r="LPK40" s="99"/>
      <c r="LPL40" s="99"/>
      <c r="LPM40" s="99"/>
      <c r="LPN40" s="99"/>
      <c r="LPO40" s="99"/>
      <c r="LPP40" s="99"/>
      <c r="LPQ40" s="99"/>
      <c r="LPR40" s="99"/>
      <c r="LPS40" s="99"/>
      <c r="LPT40" s="99"/>
      <c r="LPU40" s="99"/>
      <c r="LPV40" s="99"/>
      <c r="LPW40" s="99"/>
      <c r="LPX40" s="99"/>
      <c r="LPY40" s="99"/>
      <c r="LPZ40" s="99"/>
      <c r="LQA40" s="99"/>
      <c r="LQB40" s="99"/>
      <c r="LQC40" s="99"/>
      <c r="LQD40" s="99"/>
      <c r="LQE40" s="99"/>
      <c r="LQF40" s="99"/>
      <c r="LQG40" s="99"/>
      <c r="LQH40" s="99"/>
      <c r="LQI40" s="99"/>
      <c r="LQJ40" s="99"/>
      <c r="LQK40" s="99"/>
      <c r="LQL40" s="99"/>
      <c r="LQM40" s="99"/>
      <c r="LQN40" s="99"/>
      <c r="LQO40" s="99"/>
      <c r="LQP40" s="99"/>
      <c r="LQQ40" s="99"/>
      <c r="LQR40" s="99"/>
      <c r="LQS40" s="99"/>
      <c r="LQT40" s="99"/>
      <c r="LQU40" s="99"/>
      <c r="LQV40" s="99"/>
      <c r="LQW40" s="99"/>
      <c r="LQX40" s="99"/>
      <c r="LQY40" s="99"/>
      <c r="LQZ40" s="99"/>
      <c r="LRA40" s="99"/>
      <c r="LRB40" s="99"/>
      <c r="LRC40" s="99"/>
      <c r="LRD40" s="99"/>
      <c r="LRE40" s="99"/>
      <c r="LRF40" s="99"/>
      <c r="LRG40" s="99"/>
      <c r="LRH40" s="99"/>
      <c r="LRI40" s="99"/>
      <c r="LRJ40" s="99"/>
      <c r="LRK40" s="99"/>
      <c r="LRL40" s="99"/>
      <c r="LRM40" s="99"/>
      <c r="LRN40" s="99"/>
      <c r="LRO40" s="99"/>
      <c r="LRP40" s="99"/>
      <c r="LRQ40" s="99"/>
      <c r="LRR40" s="99"/>
      <c r="LRS40" s="99"/>
      <c r="LRT40" s="99"/>
      <c r="LRU40" s="99"/>
      <c r="LRV40" s="99"/>
      <c r="LRW40" s="99"/>
      <c r="LRX40" s="99"/>
      <c r="LRY40" s="99"/>
      <c r="LRZ40" s="99"/>
      <c r="LSA40" s="99"/>
      <c r="LSB40" s="99"/>
      <c r="LSC40" s="99"/>
      <c r="LSD40" s="99"/>
      <c r="LSE40" s="99"/>
      <c r="LSF40" s="99"/>
      <c r="LSG40" s="99"/>
      <c r="LSH40" s="99"/>
      <c r="LSI40" s="99"/>
      <c r="LSJ40" s="99"/>
      <c r="LSK40" s="99"/>
      <c r="LSL40" s="99"/>
      <c r="LSM40" s="99"/>
      <c r="LSN40" s="99"/>
      <c r="LSO40" s="99"/>
      <c r="LSP40" s="99"/>
      <c r="LSQ40" s="99"/>
      <c r="LSR40" s="99"/>
      <c r="LSS40" s="99"/>
      <c r="LST40" s="99"/>
      <c r="LSU40" s="99"/>
      <c r="LSV40" s="99"/>
      <c r="LSW40" s="99"/>
      <c r="LSX40" s="99"/>
      <c r="LSY40" s="99"/>
      <c r="LSZ40" s="99"/>
      <c r="LTA40" s="99"/>
      <c r="LTB40" s="99"/>
      <c r="LTC40" s="99"/>
      <c r="LTD40" s="99"/>
      <c r="LTE40" s="99"/>
      <c r="LTF40" s="99"/>
      <c r="LTG40" s="99"/>
      <c r="LTH40" s="99"/>
      <c r="LTI40" s="99"/>
      <c r="LTJ40" s="99"/>
      <c r="LTK40" s="99"/>
      <c r="LTL40" s="99"/>
      <c r="LTM40" s="99"/>
      <c r="LTN40" s="99"/>
      <c r="LTO40" s="99"/>
      <c r="LTP40" s="99"/>
      <c r="LTQ40" s="99"/>
      <c r="LTR40" s="99"/>
      <c r="LTS40" s="99"/>
      <c r="LTT40" s="99"/>
      <c r="LTU40" s="99"/>
      <c r="LTV40" s="99"/>
      <c r="LTW40" s="99"/>
      <c r="LTX40" s="99"/>
      <c r="LTY40" s="99"/>
      <c r="LTZ40" s="99"/>
      <c r="LUA40" s="99"/>
      <c r="LUB40" s="99"/>
      <c r="LUC40" s="99"/>
      <c r="LUD40" s="99"/>
      <c r="LUE40" s="99"/>
      <c r="LUF40" s="99"/>
      <c r="LUG40" s="99"/>
      <c r="LUH40" s="99"/>
      <c r="LUI40" s="99"/>
      <c r="LUJ40" s="99"/>
      <c r="LUK40" s="99"/>
      <c r="LUL40" s="99"/>
      <c r="LUM40" s="99"/>
      <c r="LUN40" s="99"/>
      <c r="LUO40" s="99"/>
      <c r="LUP40" s="99"/>
      <c r="LUQ40" s="99"/>
      <c r="LUR40" s="99"/>
      <c r="LUS40" s="99"/>
      <c r="LUT40" s="99"/>
      <c r="LUU40" s="99"/>
      <c r="LUV40" s="99"/>
      <c r="LUW40" s="99"/>
      <c r="LUX40" s="99"/>
      <c r="LUY40" s="99"/>
      <c r="LUZ40" s="99"/>
      <c r="LVA40" s="99"/>
      <c r="LVB40" s="99"/>
      <c r="LVC40" s="99"/>
      <c r="LVD40" s="99"/>
      <c r="LVE40" s="99"/>
      <c r="LVF40" s="99"/>
      <c r="LVG40" s="99"/>
      <c r="LVH40" s="99"/>
      <c r="LVI40" s="99"/>
      <c r="LVJ40" s="99"/>
      <c r="LVK40" s="99"/>
      <c r="LVL40" s="99"/>
      <c r="LVM40" s="99"/>
      <c r="LVN40" s="99"/>
      <c r="LVO40" s="99"/>
      <c r="LVP40" s="99"/>
      <c r="LVQ40" s="99"/>
      <c r="LVR40" s="99"/>
      <c r="LVS40" s="99"/>
      <c r="LVT40" s="99"/>
      <c r="LVU40" s="99"/>
      <c r="LVV40" s="99"/>
      <c r="LVW40" s="99"/>
      <c r="LVX40" s="99"/>
      <c r="LVY40" s="99"/>
      <c r="LVZ40" s="99"/>
      <c r="LWA40" s="99"/>
      <c r="LWB40" s="99"/>
      <c r="LWC40" s="99"/>
      <c r="LWD40" s="99"/>
      <c r="LWE40" s="99"/>
      <c r="LWF40" s="99"/>
      <c r="LWG40" s="99"/>
      <c r="LWH40" s="99"/>
      <c r="LWI40" s="99"/>
      <c r="LWJ40" s="99"/>
      <c r="LWK40" s="99"/>
      <c r="LWL40" s="99"/>
      <c r="LWM40" s="99"/>
      <c r="LWN40" s="99"/>
      <c r="LWO40" s="99"/>
      <c r="LWP40" s="99"/>
      <c r="LWQ40" s="99"/>
      <c r="LWR40" s="99"/>
      <c r="LWS40" s="99"/>
      <c r="LWT40" s="99"/>
      <c r="LWU40" s="99"/>
      <c r="LWV40" s="99"/>
      <c r="LWW40" s="99"/>
      <c r="LWX40" s="99"/>
      <c r="LWY40" s="99"/>
      <c r="LWZ40" s="99"/>
      <c r="LXA40" s="99"/>
      <c r="LXB40" s="99"/>
      <c r="LXC40" s="99"/>
      <c r="LXD40" s="99"/>
      <c r="LXE40" s="99"/>
      <c r="LXF40" s="99"/>
      <c r="LXG40" s="99"/>
      <c r="LXH40" s="99"/>
      <c r="LXI40" s="99"/>
      <c r="LXJ40" s="99"/>
      <c r="LXK40" s="99"/>
      <c r="LXL40" s="99"/>
      <c r="LXM40" s="99"/>
      <c r="LXN40" s="99"/>
      <c r="LXO40" s="99"/>
      <c r="LXP40" s="99"/>
      <c r="LXQ40" s="99"/>
      <c r="LXR40" s="99"/>
      <c r="LXS40" s="99"/>
      <c r="LXT40" s="99"/>
      <c r="LXU40" s="99"/>
      <c r="LXV40" s="99"/>
      <c r="LXW40" s="99"/>
      <c r="LXX40" s="99"/>
      <c r="LXY40" s="99"/>
      <c r="LXZ40" s="99"/>
      <c r="LYA40" s="99"/>
      <c r="LYB40" s="99"/>
      <c r="LYC40" s="99"/>
      <c r="LYD40" s="99"/>
      <c r="LYE40" s="99"/>
      <c r="LYF40" s="99"/>
      <c r="LYG40" s="99"/>
      <c r="LYH40" s="99"/>
      <c r="LYI40" s="99"/>
      <c r="LYJ40" s="99"/>
      <c r="LYK40" s="99"/>
      <c r="LYL40" s="99"/>
      <c r="LYM40" s="99"/>
      <c r="LYN40" s="99"/>
      <c r="LYO40" s="99"/>
      <c r="LYP40" s="99"/>
      <c r="LYQ40" s="99"/>
      <c r="LYR40" s="99"/>
      <c r="LYS40" s="99"/>
      <c r="LYT40" s="99"/>
      <c r="LYU40" s="99"/>
      <c r="LYV40" s="99"/>
      <c r="LYW40" s="99"/>
      <c r="LYX40" s="99"/>
      <c r="LYY40" s="99"/>
      <c r="LYZ40" s="99"/>
      <c r="LZA40" s="99"/>
      <c r="LZB40" s="99"/>
      <c r="LZC40" s="99"/>
      <c r="LZD40" s="99"/>
      <c r="LZE40" s="99"/>
      <c r="LZF40" s="99"/>
      <c r="LZG40" s="99"/>
      <c r="LZH40" s="99"/>
      <c r="LZI40" s="99"/>
      <c r="LZJ40" s="99"/>
      <c r="LZK40" s="99"/>
      <c r="LZL40" s="99"/>
      <c r="LZM40" s="99"/>
      <c r="LZN40" s="99"/>
      <c r="LZO40" s="99"/>
      <c r="LZP40" s="99"/>
      <c r="LZQ40" s="99"/>
      <c r="LZR40" s="99"/>
      <c r="LZS40" s="99"/>
      <c r="LZT40" s="99"/>
      <c r="LZU40" s="99"/>
      <c r="LZV40" s="99"/>
      <c r="LZW40" s="99"/>
      <c r="LZX40" s="99"/>
      <c r="LZY40" s="99"/>
      <c r="LZZ40" s="99"/>
      <c r="MAA40" s="99"/>
      <c r="MAB40" s="99"/>
      <c r="MAC40" s="99"/>
      <c r="MAD40" s="99"/>
      <c r="MAE40" s="99"/>
      <c r="MAF40" s="99"/>
      <c r="MAG40" s="99"/>
      <c r="MAH40" s="99"/>
      <c r="MAI40" s="99"/>
      <c r="MAJ40" s="99"/>
      <c r="MAK40" s="99"/>
      <c r="MAL40" s="99"/>
      <c r="MAM40" s="99"/>
      <c r="MAN40" s="99"/>
      <c r="MAO40" s="99"/>
      <c r="MAP40" s="99"/>
      <c r="MAQ40" s="99"/>
      <c r="MAR40" s="99"/>
      <c r="MAS40" s="99"/>
      <c r="MAT40" s="99"/>
      <c r="MAU40" s="99"/>
      <c r="MAV40" s="99"/>
      <c r="MAW40" s="99"/>
      <c r="MAX40" s="99"/>
      <c r="MAY40" s="99"/>
      <c r="MAZ40" s="99"/>
      <c r="MBA40" s="99"/>
      <c r="MBB40" s="99"/>
      <c r="MBC40" s="99"/>
      <c r="MBD40" s="99"/>
      <c r="MBE40" s="99"/>
      <c r="MBF40" s="99"/>
      <c r="MBG40" s="99"/>
      <c r="MBH40" s="99"/>
      <c r="MBI40" s="99"/>
      <c r="MBJ40" s="99"/>
      <c r="MBK40" s="99"/>
      <c r="MBL40" s="99"/>
      <c r="MBM40" s="99"/>
      <c r="MBN40" s="99"/>
      <c r="MBO40" s="99"/>
      <c r="MBP40" s="99"/>
      <c r="MBQ40" s="99"/>
      <c r="MBR40" s="99"/>
      <c r="MBS40" s="99"/>
      <c r="MBT40" s="99"/>
      <c r="MBU40" s="99"/>
      <c r="MBV40" s="99"/>
      <c r="MBW40" s="99"/>
      <c r="MBX40" s="99"/>
      <c r="MBY40" s="99"/>
      <c r="MBZ40" s="99"/>
      <c r="MCA40" s="99"/>
      <c r="MCB40" s="99"/>
      <c r="MCC40" s="99"/>
      <c r="MCD40" s="99"/>
      <c r="MCE40" s="99"/>
      <c r="MCF40" s="99"/>
      <c r="MCG40" s="99"/>
      <c r="MCH40" s="99"/>
      <c r="MCI40" s="99"/>
      <c r="MCJ40" s="99"/>
      <c r="MCK40" s="99"/>
      <c r="MCL40" s="99"/>
      <c r="MCM40" s="99"/>
      <c r="MCN40" s="99"/>
      <c r="MCO40" s="99"/>
      <c r="MCP40" s="99"/>
      <c r="MCQ40" s="99"/>
      <c r="MCR40" s="99"/>
      <c r="MCS40" s="99"/>
      <c r="MCT40" s="99"/>
      <c r="MCU40" s="99"/>
      <c r="MCV40" s="99"/>
      <c r="MCW40" s="99"/>
      <c r="MCX40" s="99"/>
      <c r="MCY40" s="99"/>
      <c r="MCZ40" s="99"/>
      <c r="MDA40" s="99"/>
      <c r="MDB40" s="99"/>
      <c r="MDC40" s="99"/>
      <c r="MDD40" s="99"/>
      <c r="MDE40" s="99"/>
      <c r="MDF40" s="99"/>
      <c r="MDG40" s="99"/>
      <c r="MDH40" s="99"/>
      <c r="MDI40" s="99"/>
      <c r="MDJ40" s="99"/>
      <c r="MDK40" s="99"/>
      <c r="MDL40" s="99"/>
      <c r="MDM40" s="99"/>
      <c r="MDN40" s="99"/>
      <c r="MDO40" s="99"/>
      <c r="MDP40" s="99"/>
      <c r="MDQ40" s="99"/>
      <c r="MDR40" s="99"/>
      <c r="MDS40" s="99"/>
      <c r="MDT40" s="99"/>
      <c r="MDU40" s="99"/>
      <c r="MDV40" s="99"/>
      <c r="MDW40" s="99"/>
      <c r="MDX40" s="99"/>
      <c r="MDY40" s="99"/>
      <c r="MDZ40" s="99"/>
      <c r="MEA40" s="99"/>
      <c r="MEB40" s="99"/>
      <c r="MEC40" s="99"/>
      <c r="MED40" s="99"/>
      <c r="MEE40" s="99"/>
      <c r="MEF40" s="99"/>
      <c r="MEG40" s="99"/>
      <c r="MEH40" s="99"/>
      <c r="MEI40" s="99"/>
      <c r="MEJ40" s="99"/>
      <c r="MEK40" s="99"/>
      <c r="MEL40" s="99"/>
      <c r="MEM40" s="99"/>
      <c r="MEN40" s="99"/>
      <c r="MEO40" s="99"/>
      <c r="MEP40" s="99"/>
      <c r="MEQ40" s="99"/>
      <c r="MER40" s="99"/>
      <c r="MES40" s="99"/>
      <c r="MET40" s="99"/>
      <c r="MEU40" s="99"/>
      <c r="MEV40" s="99"/>
      <c r="MEW40" s="99"/>
      <c r="MEX40" s="99"/>
      <c r="MEY40" s="99"/>
      <c r="MEZ40" s="99"/>
      <c r="MFA40" s="99"/>
      <c r="MFB40" s="99"/>
      <c r="MFC40" s="99"/>
      <c r="MFD40" s="99"/>
      <c r="MFE40" s="99"/>
      <c r="MFF40" s="99"/>
      <c r="MFG40" s="99"/>
      <c r="MFH40" s="99"/>
      <c r="MFI40" s="99"/>
      <c r="MFJ40" s="99"/>
      <c r="MFK40" s="99"/>
      <c r="MFL40" s="99"/>
      <c r="MFM40" s="99"/>
      <c r="MFN40" s="99"/>
      <c r="MFO40" s="99"/>
      <c r="MFP40" s="99"/>
      <c r="MFQ40" s="99"/>
      <c r="MFR40" s="99"/>
      <c r="MFS40" s="99"/>
      <c r="MFT40" s="99"/>
      <c r="MFU40" s="99"/>
      <c r="MFV40" s="99"/>
      <c r="MFW40" s="99"/>
      <c r="MFX40" s="99"/>
      <c r="MFY40" s="99"/>
      <c r="MFZ40" s="99"/>
      <c r="MGA40" s="99"/>
      <c r="MGB40" s="99"/>
      <c r="MGC40" s="99"/>
      <c r="MGD40" s="99"/>
      <c r="MGE40" s="99"/>
      <c r="MGF40" s="99"/>
      <c r="MGG40" s="99"/>
      <c r="MGH40" s="99"/>
      <c r="MGI40" s="99"/>
      <c r="MGJ40" s="99"/>
      <c r="MGK40" s="99"/>
      <c r="MGL40" s="99"/>
      <c r="MGM40" s="99"/>
      <c r="MGN40" s="99"/>
      <c r="MGO40" s="99"/>
      <c r="MGP40" s="99"/>
      <c r="MGQ40" s="99"/>
      <c r="MGR40" s="99"/>
      <c r="MGS40" s="99"/>
      <c r="MGT40" s="99"/>
      <c r="MGU40" s="99"/>
      <c r="MGV40" s="99"/>
      <c r="MGW40" s="99"/>
      <c r="MGX40" s="99"/>
      <c r="MGY40" s="99"/>
      <c r="MGZ40" s="99"/>
      <c r="MHA40" s="99"/>
      <c r="MHB40" s="99"/>
      <c r="MHC40" s="99"/>
      <c r="MHD40" s="99"/>
      <c r="MHE40" s="99"/>
      <c r="MHF40" s="99"/>
      <c r="MHG40" s="99"/>
      <c r="MHH40" s="99"/>
      <c r="MHI40" s="99"/>
      <c r="MHJ40" s="99"/>
      <c r="MHK40" s="99"/>
      <c r="MHL40" s="99"/>
      <c r="MHM40" s="99"/>
      <c r="MHN40" s="99"/>
      <c r="MHO40" s="99"/>
      <c r="MHP40" s="99"/>
      <c r="MHQ40" s="99"/>
      <c r="MHR40" s="99"/>
      <c r="MHS40" s="99"/>
      <c r="MHT40" s="99"/>
      <c r="MHU40" s="99"/>
      <c r="MHV40" s="99"/>
      <c r="MHW40" s="99"/>
      <c r="MHX40" s="99"/>
      <c r="MHY40" s="99"/>
      <c r="MHZ40" s="99"/>
      <c r="MIA40" s="99"/>
      <c r="MIB40" s="99"/>
      <c r="MIC40" s="99"/>
      <c r="MID40" s="99"/>
      <c r="MIE40" s="99"/>
      <c r="MIF40" s="99"/>
      <c r="MIG40" s="99"/>
      <c r="MIH40" s="99"/>
      <c r="MII40" s="99"/>
      <c r="MIJ40" s="99"/>
      <c r="MIK40" s="99"/>
      <c r="MIL40" s="99"/>
      <c r="MIM40" s="99"/>
      <c r="MIN40" s="99"/>
      <c r="MIO40" s="99"/>
      <c r="MIP40" s="99"/>
      <c r="MIQ40" s="99"/>
      <c r="MIR40" s="99"/>
      <c r="MIS40" s="99"/>
      <c r="MIT40" s="99"/>
      <c r="MIU40" s="99"/>
      <c r="MIV40" s="99"/>
      <c r="MIW40" s="99"/>
      <c r="MIX40" s="99"/>
      <c r="MIY40" s="99"/>
      <c r="MIZ40" s="99"/>
      <c r="MJA40" s="99"/>
      <c r="MJB40" s="99"/>
      <c r="MJC40" s="99"/>
      <c r="MJD40" s="99"/>
      <c r="MJE40" s="99"/>
      <c r="MJF40" s="99"/>
      <c r="MJG40" s="99"/>
      <c r="MJH40" s="99"/>
      <c r="MJI40" s="99"/>
      <c r="MJJ40" s="99"/>
      <c r="MJK40" s="99"/>
      <c r="MJL40" s="99"/>
      <c r="MJM40" s="99"/>
      <c r="MJN40" s="99"/>
      <c r="MJO40" s="99"/>
      <c r="MJP40" s="99"/>
      <c r="MJQ40" s="99"/>
      <c r="MJR40" s="99"/>
      <c r="MJS40" s="99"/>
      <c r="MJT40" s="99"/>
      <c r="MJU40" s="99"/>
      <c r="MJV40" s="99"/>
      <c r="MJW40" s="99"/>
      <c r="MJX40" s="99"/>
      <c r="MJY40" s="99"/>
      <c r="MJZ40" s="99"/>
      <c r="MKA40" s="99"/>
      <c r="MKB40" s="99"/>
      <c r="MKC40" s="99"/>
      <c r="MKD40" s="99"/>
      <c r="MKE40" s="99"/>
      <c r="MKF40" s="99"/>
      <c r="MKG40" s="99"/>
      <c r="MKH40" s="99"/>
      <c r="MKI40" s="99"/>
      <c r="MKJ40" s="99"/>
      <c r="MKK40" s="99"/>
      <c r="MKL40" s="99"/>
      <c r="MKM40" s="99"/>
      <c r="MKN40" s="99"/>
      <c r="MKO40" s="99"/>
      <c r="MKP40" s="99"/>
      <c r="MKQ40" s="99"/>
      <c r="MKR40" s="99"/>
      <c r="MKS40" s="99"/>
      <c r="MKT40" s="99"/>
      <c r="MKU40" s="99"/>
      <c r="MKV40" s="99"/>
      <c r="MKW40" s="99"/>
      <c r="MKX40" s="99"/>
      <c r="MKY40" s="99"/>
      <c r="MKZ40" s="99"/>
      <c r="MLA40" s="99"/>
      <c r="MLB40" s="99"/>
      <c r="MLC40" s="99"/>
      <c r="MLD40" s="99"/>
      <c r="MLE40" s="99"/>
      <c r="MLF40" s="99"/>
      <c r="MLG40" s="99"/>
      <c r="MLH40" s="99"/>
      <c r="MLI40" s="99"/>
      <c r="MLJ40" s="99"/>
      <c r="MLK40" s="99"/>
      <c r="MLL40" s="99"/>
      <c r="MLM40" s="99"/>
      <c r="MLN40" s="99"/>
      <c r="MLO40" s="99"/>
      <c r="MLP40" s="99"/>
      <c r="MLQ40" s="99"/>
      <c r="MLR40" s="99"/>
      <c r="MLS40" s="99"/>
      <c r="MLT40" s="99"/>
      <c r="MLU40" s="99"/>
      <c r="MLV40" s="99"/>
      <c r="MLW40" s="99"/>
      <c r="MLX40" s="99"/>
      <c r="MLY40" s="99"/>
      <c r="MLZ40" s="99"/>
      <c r="MMA40" s="99"/>
      <c r="MMB40" s="99"/>
      <c r="MMC40" s="99"/>
      <c r="MMD40" s="99"/>
      <c r="MME40" s="99"/>
      <c r="MMF40" s="99"/>
      <c r="MMG40" s="99"/>
      <c r="MMH40" s="99"/>
      <c r="MMI40" s="99"/>
      <c r="MMJ40" s="99"/>
      <c r="MMK40" s="99"/>
      <c r="MML40" s="99"/>
      <c r="MMM40" s="99"/>
      <c r="MMN40" s="99"/>
      <c r="MMO40" s="99"/>
      <c r="MMP40" s="99"/>
      <c r="MMQ40" s="99"/>
      <c r="MMR40" s="99"/>
      <c r="MMS40" s="99"/>
      <c r="MMT40" s="99"/>
      <c r="MMU40" s="99"/>
      <c r="MMV40" s="99"/>
      <c r="MMW40" s="99"/>
      <c r="MMX40" s="99"/>
      <c r="MMY40" s="99"/>
      <c r="MMZ40" s="99"/>
      <c r="MNA40" s="99"/>
      <c r="MNB40" s="99"/>
      <c r="MNC40" s="99"/>
      <c r="MND40" s="99"/>
      <c r="MNE40" s="99"/>
      <c r="MNF40" s="99"/>
      <c r="MNG40" s="99"/>
      <c r="MNH40" s="99"/>
      <c r="MNI40" s="99"/>
      <c r="MNJ40" s="99"/>
      <c r="MNK40" s="99"/>
      <c r="MNL40" s="99"/>
      <c r="MNM40" s="99"/>
      <c r="MNN40" s="99"/>
      <c r="MNO40" s="99"/>
      <c r="MNP40" s="99"/>
      <c r="MNQ40" s="99"/>
      <c r="MNR40" s="99"/>
      <c r="MNS40" s="99"/>
      <c r="MNT40" s="99"/>
      <c r="MNU40" s="99"/>
      <c r="MNV40" s="99"/>
      <c r="MNW40" s="99"/>
      <c r="MNX40" s="99"/>
      <c r="MNY40" s="99"/>
      <c r="MNZ40" s="99"/>
      <c r="MOA40" s="99"/>
      <c r="MOB40" s="99"/>
      <c r="MOC40" s="99"/>
      <c r="MOD40" s="99"/>
      <c r="MOE40" s="99"/>
      <c r="MOF40" s="99"/>
      <c r="MOG40" s="99"/>
      <c r="MOH40" s="99"/>
      <c r="MOI40" s="99"/>
      <c r="MOJ40" s="99"/>
      <c r="MOK40" s="99"/>
      <c r="MOL40" s="99"/>
      <c r="MOM40" s="99"/>
      <c r="MON40" s="99"/>
      <c r="MOO40" s="99"/>
      <c r="MOP40" s="99"/>
      <c r="MOQ40" s="99"/>
      <c r="MOR40" s="99"/>
      <c r="MOS40" s="99"/>
      <c r="MOT40" s="99"/>
      <c r="MOU40" s="99"/>
      <c r="MOV40" s="99"/>
      <c r="MOW40" s="99"/>
      <c r="MOX40" s="99"/>
      <c r="MOY40" s="99"/>
      <c r="MOZ40" s="99"/>
      <c r="MPA40" s="99"/>
      <c r="MPB40" s="99"/>
      <c r="MPC40" s="99"/>
      <c r="MPD40" s="99"/>
      <c r="MPE40" s="99"/>
      <c r="MPF40" s="99"/>
      <c r="MPG40" s="99"/>
      <c r="MPH40" s="99"/>
      <c r="MPI40" s="99"/>
      <c r="MPJ40" s="99"/>
      <c r="MPK40" s="99"/>
      <c r="MPL40" s="99"/>
      <c r="MPM40" s="99"/>
      <c r="MPN40" s="99"/>
      <c r="MPO40" s="99"/>
      <c r="MPP40" s="99"/>
      <c r="MPQ40" s="99"/>
      <c r="MPR40" s="99"/>
      <c r="MPS40" s="99"/>
      <c r="MPT40" s="99"/>
      <c r="MPU40" s="99"/>
      <c r="MPV40" s="99"/>
      <c r="MPW40" s="99"/>
      <c r="MPX40" s="99"/>
      <c r="MPY40" s="99"/>
      <c r="MPZ40" s="99"/>
      <c r="MQA40" s="99"/>
      <c r="MQB40" s="99"/>
      <c r="MQC40" s="99"/>
      <c r="MQD40" s="99"/>
      <c r="MQE40" s="99"/>
      <c r="MQF40" s="99"/>
      <c r="MQG40" s="99"/>
      <c r="MQH40" s="99"/>
      <c r="MQI40" s="99"/>
      <c r="MQJ40" s="99"/>
      <c r="MQK40" s="99"/>
      <c r="MQL40" s="99"/>
      <c r="MQM40" s="99"/>
      <c r="MQN40" s="99"/>
      <c r="MQO40" s="99"/>
      <c r="MQP40" s="99"/>
      <c r="MQQ40" s="99"/>
      <c r="MQR40" s="99"/>
      <c r="MQS40" s="99"/>
      <c r="MQT40" s="99"/>
      <c r="MQU40" s="99"/>
      <c r="MQV40" s="99"/>
      <c r="MQW40" s="99"/>
      <c r="MQX40" s="99"/>
      <c r="MQY40" s="99"/>
      <c r="MQZ40" s="99"/>
      <c r="MRA40" s="99"/>
      <c r="MRB40" s="99"/>
      <c r="MRC40" s="99"/>
      <c r="MRD40" s="99"/>
      <c r="MRE40" s="99"/>
      <c r="MRF40" s="99"/>
      <c r="MRG40" s="99"/>
      <c r="MRH40" s="99"/>
      <c r="MRI40" s="99"/>
      <c r="MRJ40" s="99"/>
      <c r="MRK40" s="99"/>
      <c r="MRL40" s="99"/>
      <c r="MRM40" s="99"/>
      <c r="MRN40" s="99"/>
      <c r="MRO40" s="99"/>
      <c r="MRP40" s="99"/>
      <c r="MRQ40" s="99"/>
      <c r="MRR40" s="99"/>
      <c r="MRS40" s="99"/>
      <c r="MRT40" s="99"/>
      <c r="MRU40" s="99"/>
      <c r="MRV40" s="99"/>
      <c r="MRW40" s="99"/>
      <c r="MRX40" s="99"/>
      <c r="MRY40" s="99"/>
      <c r="MRZ40" s="99"/>
      <c r="MSA40" s="99"/>
      <c r="MSB40" s="99"/>
      <c r="MSC40" s="99"/>
      <c r="MSD40" s="99"/>
      <c r="MSE40" s="99"/>
      <c r="MSF40" s="99"/>
      <c r="MSG40" s="99"/>
      <c r="MSH40" s="99"/>
      <c r="MSI40" s="99"/>
      <c r="MSJ40" s="99"/>
      <c r="MSK40" s="99"/>
      <c r="MSL40" s="99"/>
      <c r="MSM40" s="99"/>
      <c r="MSN40" s="99"/>
      <c r="MSO40" s="99"/>
      <c r="MSP40" s="99"/>
      <c r="MSQ40" s="99"/>
      <c r="MSR40" s="99"/>
      <c r="MSS40" s="99"/>
      <c r="MST40" s="99"/>
      <c r="MSU40" s="99"/>
      <c r="MSV40" s="99"/>
      <c r="MSW40" s="99"/>
      <c r="MSX40" s="99"/>
      <c r="MSY40" s="99"/>
      <c r="MSZ40" s="99"/>
      <c r="MTA40" s="99"/>
      <c r="MTB40" s="99"/>
      <c r="MTC40" s="99"/>
      <c r="MTD40" s="99"/>
      <c r="MTE40" s="99"/>
      <c r="MTF40" s="99"/>
      <c r="MTG40" s="99"/>
      <c r="MTH40" s="99"/>
      <c r="MTI40" s="99"/>
      <c r="MTJ40" s="99"/>
      <c r="MTK40" s="99"/>
      <c r="MTL40" s="99"/>
      <c r="MTM40" s="99"/>
      <c r="MTN40" s="99"/>
      <c r="MTO40" s="99"/>
      <c r="MTP40" s="99"/>
      <c r="MTQ40" s="99"/>
      <c r="MTR40" s="99"/>
      <c r="MTS40" s="99"/>
      <c r="MTT40" s="99"/>
      <c r="MTU40" s="99"/>
      <c r="MTV40" s="99"/>
      <c r="MTW40" s="99"/>
      <c r="MTX40" s="99"/>
      <c r="MTY40" s="99"/>
      <c r="MTZ40" s="99"/>
      <c r="MUA40" s="99"/>
      <c r="MUB40" s="99"/>
      <c r="MUC40" s="99"/>
      <c r="MUD40" s="99"/>
      <c r="MUE40" s="99"/>
      <c r="MUF40" s="99"/>
      <c r="MUG40" s="99"/>
      <c r="MUH40" s="99"/>
      <c r="MUI40" s="99"/>
      <c r="MUJ40" s="99"/>
      <c r="MUK40" s="99"/>
      <c r="MUL40" s="99"/>
      <c r="MUM40" s="99"/>
      <c r="MUN40" s="99"/>
      <c r="MUO40" s="99"/>
      <c r="MUP40" s="99"/>
      <c r="MUQ40" s="99"/>
      <c r="MUR40" s="99"/>
      <c r="MUS40" s="99"/>
      <c r="MUT40" s="99"/>
      <c r="MUU40" s="99"/>
      <c r="MUV40" s="99"/>
      <c r="MUW40" s="99"/>
      <c r="MUX40" s="99"/>
      <c r="MUY40" s="99"/>
      <c r="MUZ40" s="99"/>
      <c r="MVA40" s="99"/>
      <c r="MVB40" s="99"/>
      <c r="MVC40" s="99"/>
      <c r="MVD40" s="99"/>
      <c r="MVE40" s="99"/>
      <c r="MVF40" s="99"/>
      <c r="MVG40" s="99"/>
      <c r="MVH40" s="99"/>
      <c r="MVI40" s="99"/>
      <c r="MVJ40" s="99"/>
      <c r="MVK40" s="99"/>
      <c r="MVL40" s="99"/>
      <c r="MVM40" s="99"/>
      <c r="MVN40" s="99"/>
      <c r="MVO40" s="99"/>
      <c r="MVP40" s="99"/>
      <c r="MVQ40" s="99"/>
      <c r="MVR40" s="99"/>
      <c r="MVS40" s="99"/>
      <c r="MVT40" s="99"/>
      <c r="MVU40" s="99"/>
      <c r="MVV40" s="99"/>
      <c r="MVW40" s="99"/>
      <c r="MVX40" s="99"/>
      <c r="MVY40" s="99"/>
      <c r="MVZ40" s="99"/>
      <c r="MWA40" s="99"/>
      <c r="MWB40" s="99"/>
      <c r="MWC40" s="99"/>
      <c r="MWD40" s="99"/>
      <c r="MWE40" s="99"/>
      <c r="MWF40" s="99"/>
      <c r="MWG40" s="99"/>
      <c r="MWH40" s="99"/>
      <c r="MWI40" s="99"/>
      <c r="MWJ40" s="99"/>
      <c r="MWK40" s="99"/>
      <c r="MWL40" s="99"/>
      <c r="MWM40" s="99"/>
      <c r="MWN40" s="99"/>
      <c r="MWO40" s="99"/>
      <c r="MWP40" s="99"/>
      <c r="MWQ40" s="99"/>
      <c r="MWR40" s="99"/>
      <c r="MWS40" s="99"/>
      <c r="MWT40" s="99"/>
      <c r="MWU40" s="99"/>
      <c r="MWV40" s="99"/>
      <c r="MWW40" s="99"/>
      <c r="MWX40" s="99"/>
      <c r="MWY40" s="99"/>
      <c r="MWZ40" s="99"/>
      <c r="MXA40" s="99"/>
      <c r="MXB40" s="99"/>
      <c r="MXC40" s="99"/>
      <c r="MXD40" s="99"/>
      <c r="MXE40" s="99"/>
      <c r="MXF40" s="99"/>
      <c r="MXG40" s="99"/>
      <c r="MXH40" s="99"/>
      <c r="MXI40" s="99"/>
      <c r="MXJ40" s="99"/>
      <c r="MXK40" s="99"/>
      <c r="MXL40" s="99"/>
      <c r="MXM40" s="99"/>
      <c r="MXN40" s="99"/>
      <c r="MXO40" s="99"/>
      <c r="MXP40" s="99"/>
      <c r="MXQ40" s="99"/>
      <c r="MXR40" s="99"/>
      <c r="MXS40" s="99"/>
      <c r="MXT40" s="99"/>
      <c r="MXU40" s="99"/>
      <c r="MXV40" s="99"/>
      <c r="MXW40" s="99"/>
      <c r="MXX40" s="99"/>
      <c r="MXY40" s="99"/>
      <c r="MXZ40" s="99"/>
      <c r="MYA40" s="99"/>
      <c r="MYB40" s="99"/>
      <c r="MYC40" s="99"/>
      <c r="MYD40" s="99"/>
      <c r="MYE40" s="99"/>
      <c r="MYF40" s="99"/>
      <c r="MYG40" s="99"/>
      <c r="MYH40" s="99"/>
      <c r="MYI40" s="99"/>
      <c r="MYJ40" s="99"/>
      <c r="MYK40" s="99"/>
      <c r="MYL40" s="99"/>
      <c r="MYM40" s="99"/>
      <c r="MYN40" s="99"/>
      <c r="MYO40" s="99"/>
      <c r="MYP40" s="99"/>
      <c r="MYQ40" s="99"/>
      <c r="MYR40" s="99"/>
      <c r="MYS40" s="99"/>
      <c r="MYT40" s="99"/>
      <c r="MYU40" s="99"/>
      <c r="MYV40" s="99"/>
      <c r="MYW40" s="99"/>
      <c r="MYX40" s="99"/>
      <c r="MYY40" s="99"/>
      <c r="MYZ40" s="99"/>
      <c r="MZA40" s="99"/>
      <c r="MZB40" s="99"/>
      <c r="MZC40" s="99"/>
      <c r="MZD40" s="99"/>
      <c r="MZE40" s="99"/>
      <c r="MZF40" s="99"/>
      <c r="MZG40" s="99"/>
      <c r="MZH40" s="99"/>
      <c r="MZI40" s="99"/>
      <c r="MZJ40" s="99"/>
      <c r="MZK40" s="99"/>
      <c r="MZL40" s="99"/>
      <c r="MZM40" s="99"/>
      <c r="MZN40" s="99"/>
      <c r="MZO40" s="99"/>
      <c r="MZP40" s="99"/>
      <c r="MZQ40" s="99"/>
      <c r="MZR40" s="99"/>
      <c r="MZS40" s="99"/>
      <c r="MZT40" s="99"/>
      <c r="MZU40" s="99"/>
      <c r="MZV40" s="99"/>
      <c r="MZW40" s="99"/>
      <c r="MZX40" s="99"/>
      <c r="MZY40" s="99"/>
      <c r="MZZ40" s="99"/>
      <c r="NAA40" s="99"/>
      <c r="NAB40" s="99"/>
      <c r="NAC40" s="99"/>
      <c r="NAD40" s="99"/>
      <c r="NAE40" s="99"/>
      <c r="NAF40" s="99"/>
      <c r="NAG40" s="99"/>
      <c r="NAH40" s="99"/>
      <c r="NAI40" s="99"/>
      <c r="NAJ40" s="99"/>
      <c r="NAK40" s="99"/>
      <c r="NAL40" s="99"/>
      <c r="NAM40" s="99"/>
      <c r="NAN40" s="99"/>
      <c r="NAO40" s="99"/>
      <c r="NAP40" s="99"/>
      <c r="NAQ40" s="99"/>
      <c r="NAR40" s="99"/>
      <c r="NAS40" s="99"/>
      <c r="NAT40" s="99"/>
      <c r="NAU40" s="99"/>
      <c r="NAV40" s="99"/>
      <c r="NAW40" s="99"/>
      <c r="NAX40" s="99"/>
      <c r="NAY40" s="99"/>
      <c r="NAZ40" s="99"/>
      <c r="NBA40" s="99"/>
      <c r="NBB40" s="99"/>
      <c r="NBC40" s="99"/>
      <c r="NBD40" s="99"/>
      <c r="NBE40" s="99"/>
      <c r="NBF40" s="99"/>
      <c r="NBG40" s="99"/>
      <c r="NBH40" s="99"/>
      <c r="NBI40" s="99"/>
      <c r="NBJ40" s="99"/>
      <c r="NBK40" s="99"/>
      <c r="NBL40" s="99"/>
      <c r="NBM40" s="99"/>
      <c r="NBN40" s="99"/>
      <c r="NBO40" s="99"/>
      <c r="NBP40" s="99"/>
      <c r="NBQ40" s="99"/>
      <c r="NBR40" s="99"/>
      <c r="NBS40" s="99"/>
      <c r="NBT40" s="99"/>
      <c r="NBU40" s="99"/>
      <c r="NBV40" s="99"/>
      <c r="NBW40" s="99"/>
      <c r="NBX40" s="99"/>
      <c r="NBY40" s="99"/>
      <c r="NBZ40" s="99"/>
      <c r="NCA40" s="99"/>
      <c r="NCB40" s="99"/>
      <c r="NCC40" s="99"/>
      <c r="NCD40" s="99"/>
      <c r="NCE40" s="99"/>
      <c r="NCF40" s="99"/>
      <c r="NCG40" s="99"/>
      <c r="NCH40" s="99"/>
      <c r="NCI40" s="99"/>
      <c r="NCJ40" s="99"/>
      <c r="NCK40" s="99"/>
      <c r="NCL40" s="99"/>
      <c r="NCM40" s="99"/>
      <c r="NCN40" s="99"/>
      <c r="NCO40" s="99"/>
      <c r="NCP40" s="99"/>
      <c r="NCQ40" s="99"/>
      <c r="NCR40" s="99"/>
      <c r="NCS40" s="99"/>
      <c r="NCT40" s="99"/>
      <c r="NCU40" s="99"/>
      <c r="NCV40" s="99"/>
      <c r="NCW40" s="99"/>
      <c r="NCX40" s="99"/>
      <c r="NCY40" s="99"/>
      <c r="NCZ40" s="99"/>
      <c r="NDA40" s="99"/>
      <c r="NDB40" s="99"/>
      <c r="NDC40" s="99"/>
      <c r="NDD40" s="99"/>
      <c r="NDE40" s="99"/>
      <c r="NDF40" s="99"/>
      <c r="NDG40" s="99"/>
      <c r="NDH40" s="99"/>
      <c r="NDI40" s="99"/>
      <c r="NDJ40" s="99"/>
      <c r="NDK40" s="99"/>
      <c r="NDL40" s="99"/>
      <c r="NDM40" s="99"/>
      <c r="NDN40" s="99"/>
      <c r="NDO40" s="99"/>
      <c r="NDP40" s="99"/>
      <c r="NDQ40" s="99"/>
      <c r="NDR40" s="99"/>
      <c r="NDS40" s="99"/>
      <c r="NDT40" s="99"/>
      <c r="NDU40" s="99"/>
      <c r="NDV40" s="99"/>
      <c r="NDW40" s="99"/>
      <c r="NDX40" s="99"/>
      <c r="NDY40" s="99"/>
      <c r="NDZ40" s="99"/>
      <c r="NEA40" s="99"/>
      <c r="NEB40" s="99"/>
      <c r="NEC40" s="99"/>
      <c r="NED40" s="99"/>
      <c r="NEE40" s="99"/>
      <c r="NEF40" s="99"/>
      <c r="NEG40" s="99"/>
      <c r="NEH40" s="99"/>
      <c r="NEI40" s="99"/>
      <c r="NEJ40" s="99"/>
      <c r="NEK40" s="99"/>
      <c r="NEL40" s="99"/>
      <c r="NEM40" s="99"/>
      <c r="NEN40" s="99"/>
      <c r="NEO40" s="99"/>
      <c r="NEP40" s="99"/>
      <c r="NEQ40" s="99"/>
      <c r="NER40" s="99"/>
      <c r="NES40" s="99"/>
      <c r="NET40" s="99"/>
      <c r="NEU40" s="99"/>
      <c r="NEV40" s="99"/>
      <c r="NEW40" s="99"/>
      <c r="NEX40" s="99"/>
      <c r="NEY40" s="99"/>
      <c r="NEZ40" s="99"/>
      <c r="NFA40" s="99"/>
      <c r="NFB40" s="99"/>
      <c r="NFC40" s="99"/>
      <c r="NFD40" s="99"/>
      <c r="NFE40" s="99"/>
      <c r="NFF40" s="99"/>
      <c r="NFG40" s="99"/>
      <c r="NFH40" s="99"/>
      <c r="NFI40" s="99"/>
      <c r="NFJ40" s="99"/>
      <c r="NFK40" s="99"/>
      <c r="NFL40" s="99"/>
      <c r="NFM40" s="99"/>
      <c r="NFN40" s="99"/>
      <c r="NFO40" s="99"/>
      <c r="NFP40" s="99"/>
      <c r="NFQ40" s="99"/>
      <c r="NFR40" s="99"/>
      <c r="NFS40" s="99"/>
      <c r="NFT40" s="99"/>
      <c r="NFU40" s="99"/>
      <c r="NFV40" s="99"/>
      <c r="NFW40" s="99"/>
      <c r="NFX40" s="99"/>
      <c r="NFY40" s="99"/>
      <c r="NFZ40" s="99"/>
      <c r="NGA40" s="99"/>
      <c r="NGB40" s="99"/>
      <c r="NGC40" s="99"/>
      <c r="NGD40" s="99"/>
      <c r="NGE40" s="99"/>
      <c r="NGF40" s="99"/>
      <c r="NGG40" s="99"/>
      <c r="NGH40" s="99"/>
      <c r="NGI40" s="99"/>
      <c r="NGJ40" s="99"/>
      <c r="NGK40" s="99"/>
      <c r="NGL40" s="99"/>
      <c r="NGM40" s="99"/>
      <c r="NGN40" s="99"/>
      <c r="NGO40" s="99"/>
      <c r="NGP40" s="99"/>
      <c r="NGQ40" s="99"/>
      <c r="NGR40" s="99"/>
      <c r="NGS40" s="99"/>
      <c r="NGT40" s="99"/>
      <c r="NGU40" s="99"/>
      <c r="NGV40" s="99"/>
      <c r="NGW40" s="99"/>
      <c r="NGX40" s="99"/>
      <c r="NGY40" s="99"/>
      <c r="NGZ40" s="99"/>
      <c r="NHA40" s="99"/>
      <c r="NHB40" s="99"/>
      <c r="NHC40" s="99"/>
      <c r="NHD40" s="99"/>
      <c r="NHE40" s="99"/>
      <c r="NHF40" s="99"/>
      <c r="NHG40" s="99"/>
      <c r="NHH40" s="99"/>
      <c r="NHI40" s="99"/>
      <c r="NHJ40" s="99"/>
      <c r="NHK40" s="99"/>
      <c r="NHL40" s="99"/>
      <c r="NHM40" s="99"/>
      <c r="NHN40" s="99"/>
      <c r="NHO40" s="99"/>
      <c r="NHP40" s="99"/>
      <c r="NHQ40" s="99"/>
      <c r="NHR40" s="99"/>
      <c r="NHS40" s="99"/>
      <c r="NHT40" s="99"/>
      <c r="NHU40" s="99"/>
      <c r="NHV40" s="99"/>
      <c r="NHW40" s="99"/>
      <c r="NHX40" s="99"/>
      <c r="NHY40" s="99"/>
      <c r="NHZ40" s="99"/>
      <c r="NIA40" s="99"/>
      <c r="NIB40" s="99"/>
      <c r="NIC40" s="99"/>
      <c r="NID40" s="99"/>
      <c r="NIE40" s="99"/>
      <c r="NIF40" s="99"/>
      <c r="NIG40" s="99"/>
      <c r="NIH40" s="99"/>
      <c r="NII40" s="99"/>
      <c r="NIJ40" s="99"/>
      <c r="NIK40" s="99"/>
      <c r="NIL40" s="99"/>
      <c r="NIM40" s="99"/>
      <c r="NIN40" s="99"/>
      <c r="NIO40" s="99"/>
      <c r="NIP40" s="99"/>
      <c r="NIQ40" s="99"/>
      <c r="NIR40" s="99"/>
      <c r="NIS40" s="99"/>
      <c r="NIT40" s="99"/>
      <c r="NIU40" s="99"/>
      <c r="NIV40" s="99"/>
      <c r="NIW40" s="99"/>
      <c r="NIX40" s="99"/>
      <c r="NIY40" s="99"/>
      <c r="NIZ40" s="99"/>
      <c r="NJA40" s="99"/>
      <c r="NJB40" s="99"/>
      <c r="NJC40" s="99"/>
      <c r="NJD40" s="99"/>
      <c r="NJE40" s="99"/>
      <c r="NJF40" s="99"/>
      <c r="NJG40" s="99"/>
      <c r="NJH40" s="99"/>
      <c r="NJI40" s="99"/>
      <c r="NJJ40" s="99"/>
      <c r="NJK40" s="99"/>
      <c r="NJL40" s="99"/>
      <c r="NJM40" s="99"/>
      <c r="NJN40" s="99"/>
      <c r="NJO40" s="99"/>
      <c r="NJP40" s="99"/>
      <c r="NJQ40" s="99"/>
      <c r="NJR40" s="99"/>
      <c r="NJS40" s="99"/>
      <c r="NJT40" s="99"/>
      <c r="NJU40" s="99"/>
      <c r="NJV40" s="99"/>
      <c r="NJW40" s="99"/>
      <c r="NJX40" s="99"/>
      <c r="NJY40" s="99"/>
      <c r="NJZ40" s="99"/>
      <c r="NKA40" s="99"/>
      <c r="NKB40" s="99"/>
      <c r="NKC40" s="99"/>
      <c r="NKD40" s="99"/>
      <c r="NKE40" s="99"/>
      <c r="NKF40" s="99"/>
      <c r="NKG40" s="99"/>
      <c r="NKH40" s="99"/>
      <c r="NKI40" s="99"/>
      <c r="NKJ40" s="99"/>
      <c r="NKK40" s="99"/>
      <c r="NKL40" s="99"/>
      <c r="NKM40" s="99"/>
      <c r="NKN40" s="99"/>
      <c r="NKO40" s="99"/>
      <c r="NKP40" s="99"/>
      <c r="NKQ40" s="99"/>
      <c r="NKR40" s="99"/>
      <c r="NKS40" s="99"/>
      <c r="NKT40" s="99"/>
      <c r="NKU40" s="99"/>
      <c r="NKV40" s="99"/>
      <c r="NKW40" s="99"/>
      <c r="NKX40" s="99"/>
      <c r="NKY40" s="99"/>
      <c r="NKZ40" s="99"/>
      <c r="NLA40" s="99"/>
      <c r="NLB40" s="99"/>
      <c r="NLC40" s="99"/>
      <c r="NLD40" s="99"/>
      <c r="NLE40" s="99"/>
      <c r="NLF40" s="99"/>
      <c r="NLG40" s="99"/>
      <c r="NLH40" s="99"/>
      <c r="NLI40" s="99"/>
      <c r="NLJ40" s="99"/>
      <c r="NLK40" s="99"/>
      <c r="NLL40" s="99"/>
      <c r="NLM40" s="99"/>
      <c r="NLN40" s="99"/>
      <c r="NLO40" s="99"/>
      <c r="NLP40" s="99"/>
      <c r="NLQ40" s="99"/>
      <c r="NLR40" s="99"/>
      <c r="NLS40" s="99"/>
      <c r="NLT40" s="99"/>
      <c r="NLU40" s="99"/>
      <c r="NLV40" s="99"/>
      <c r="NLW40" s="99"/>
      <c r="NLX40" s="99"/>
      <c r="NLY40" s="99"/>
      <c r="NLZ40" s="99"/>
      <c r="NMA40" s="99"/>
      <c r="NMB40" s="99"/>
      <c r="NMC40" s="99"/>
      <c r="NMD40" s="99"/>
      <c r="NME40" s="99"/>
      <c r="NMF40" s="99"/>
      <c r="NMG40" s="99"/>
      <c r="NMH40" s="99"/>
      <c r="NMI40" s="99"/>
      <c r="NMJ40" s="99"/>
      <c r="NMK40" s="99"/>
      <c r="NML40" s="99"/>
      <c r="NMM40" s="99"/>
      <c r="NMN40" s="99"/>
      <c r="NMO40" s="99"/>
      <c r="NMP40" s="99"/>
      <c r="NMQ40" s="99"/>
      <c r="NMR40" s="99"/>
      <c r="NMS40" s="99"/>
      <c r="NMT40" s="99"/>
      <c r="NMU40" s="99"/>
      <c r="NMV40" s="99"/>
      <c r="NMW40" s="99"/>
      <c r="NMX40" s="99"/>
      <c r="NMY40" s="99"/>
      <c r="NMZ40" s="99"/>
      <c r="NNA40" s="99"/>
      <c r="NNB40" s="99"/>
      <c r="NNC40" s="99"/>
      <c r="NND40" s="99"/>
      <c r="NNE40" s="99"/>
      <c r="NNF40" s="99"/>
      <c r="NNG40" s="99"/>
      <c r="NNH40" s="99"/>
      <c r="NNI40" s="99"/>
      <c r="NNJ40" s="99"/>
      <c r="NNK40" s="99"/>
      <c r="NNL40" s="99"/>
      <c r="NNM40" s="99"/>
      <c r="NNN40" s="99"/>
      <c r="NNO40" s="99"/>
      <c r="NNP40" s="99"/>
      <c r="NNQ40" s="99"/>
      <c r="NNR40" s="99"/>
      <c r="NNS40" s="99"/>
      <c r="NNT40" s="99"/>
      <c r="NNU40" s="99"/>
      <c r="NNV40" s="99"/>
      <c r="NNW40" s="99"/>
      <c r="NNX40" s="99"/>
      <c r="NNY40" s="99"/>
      <c r="NNZ40" s="99"/>
      <c r="NOA40" s="99"/>
      <c r="NOB40" s="99"/>
      <c r="NOC40" s="99"/>
      <c r="NOD40" s="99"/>
      <c r="NOE40" s="99"/>
      <c r="NOF40" s="99"/>
      <c r="NOG40" s="99"/>
      <c r="NOH40" s="99"/>
      <c r="NOI40" s="99"/>
      <c r="NOJ40" s="99"/>
      <c r="NOK40" s="99"/>
      <c r="NOL40" s="99"/>
      <c r="NOM40" s="99"/>
      <c r="NON40" s="99"/>
      <c r="NOO40" s="99"/>
      <c r="NOP40" s="99"/>
      <c r="NOQ40" s="99"/>
      <c r="NOR40" s="99"/>
      <c r="NOS40" s="99"/>
      <c r="NOT40" s="99"/>
      <c r="NOU40" s="99"/>
      <c r="NOV40" s="99"/>
      <c r="NOW40" s="99"/>
      <c r="NOX40" s="99"/>
      <c r="NOY40" s="99"/>
      <c r="NOZ40" s="99"/>
      <c r="NPA40" s="99"/>
      <c r="NPB40" s="99"/>
      <c r="NPC40" s="99"/>
      <c r="NPD40" s="99"/>
      <c r="NPE40" s="99"/>
      <c r="NPF40" s="99"/>
      <c r="NPG40" s="99"/>
      <c r="NPH40" s="99"/>
      <c r="NPI40" s="99"/>
      <c r="NPJ40" s="99"/>
      <c r="NPK40" s="99"/>
      <c r="NPL40" s="99"/>
      <c r="NPM40" s="99"/>
      <c r="NPN40" s="99"/>
      <c r="NPO40" s="99"/>
      <c r="NPP40" s="99"/>
      <c r="NPQ40" s="99"/>
      <c r="NPR40" s="99"/>
      <c r="NPS40" s="99"/>
      <c r="NPT40" s="99"/>
      <c r="NPU40" s="99"/>
      <c r="NPV40" s="99"/>
      <c r="NPW40" s="99"/>
      <c r="NPX40" s="99"/>
      <c r="NPY40" s="99"/>
      <c r="NPZ40" s="99"/>
      <c r="NQA40" s="99"/>
      <c r="NQB40" s="99"/>
      <c r="NQC40" s="99"/>
      <c r="NQD40" s="99"/>
      <c r="NQE40" s="99"/>
      <c r="NQF40" s="99"/>
      <c r="NQG40" s="99"/>
      <c r="NQH40" s="99"/>
      <c r="NQI40" s="99"/>
      <c r="NQJ40" s="99"/>
      <c r="NQK40" s="99"/>
      <c r="NQL40" s="99"/>
      <c r="NQM40" s="99"/>
      <c r="NQN40" s="99"/>
      <c r="NQO40" s="99"/>
      <c r="NQP40" s="99"/>
      <c r="NQQ40" s="99"/>
      <c r="NQR40" s="99"/>
      <c r="NQS40" s="99"/>
      <c r="NQT40" s="99"/>
      <c r="NQU40" s="99"/>
      <c r="NQV40" s="99"/>
      <c r="NQW40" s="99"/>
      <c r="NQX40" s="99"/>
      <c r="NQY40" s="99"/>
      <c r="NQZ40" s="99"/>
      <c r="NRA40" s="99"/>
      <c r="NRB40" s="99"/>
      <c r="NRC40" s="99"/>
      <c r="NRD40" s="99"/>
      <c r="NRE40" s="99"/>
      <c r="NRF40" s="99"/>
      <c r="NRG40" s="99"/>
      <c r="NRH40" s="99"/>
      <c r="NRI40" s="99"/>
      <c r="NRJ40" s="99"/>
      <c r="NRK40" s="99"/>
      <c r="NRL40" s="99"/>
      <c r="NRM40" s="99"/>
      <c r="NRN40" s="99"/>
      <c r="NRO40" s="99"/>
      <c r="NRP40" s="99"/>
      <c r="NRQ40" s="99"/>
      <c r="NRR40" s="99"/>
      <c r="NRS40" s="99"/>
      <c r="NRT40" s="99"/>
      <c r="NRU40" s="99"/>
      <c r="NRV40" s="99"/>
      <c r="NRW40" s="99"/>
      <c r="NRX40" s="99"/>
      <c r="NRY40" s="99"/>
      <c r="NRZ40" s="99"/>
      <c r="NSA40" s="99"/>
      <c r="NSB40" s="99"/>
      <c r="NSC40" s="99"/>
      <c r="NSD40" s="99"/>
      <c r="NSE40" s="99"/>
      <c r="NSF40" s="99"/>
      <c r="NSG40" s="99"/>
      <c r="NSH40" s="99"/>
      <c r="NSI40" s="99"/>
      <c r="NSJ40" s="99"/>
      <c r="NSK40" s="99"/>
      <c r="NSL40" s="99"/>
      <c r="NSM40" s="99"/>
      <c r="NSN40" s="99"/>
      <c r="NSO40" s="99"/>
      <c r="NSP40" s="99"/>
      <c r="NSQ40" s="99"/>
      <c r="NSR40" s="99"/>
      <c r="NSS40" s="99"/>
      <c r="NST40" s="99"/>
      <c r="NSU40" s="99"/>
      <c r="NSV40" s="99"/>
      <c r="NSW40" s="99"/>
      <c r="NSX40" s="99"/>
      <c r="NSY40" s="99"/>
      <c r="NSZ40" s="99"/>
      <c r="NTA40" s="99"/>
      <c r="NTB40" s="99"/>
      <c r="NTC40" s="99"/>
      <c r="NTD40" s="99"/>
      <c r="NTE40" s="99"/>
      <c r="NTF40" s="99"/>
      <c r="NTG40" s="99"/>
      <c r="NTH40" s="99"/>
      <c r="NTI40" s="99"/>
      <c r="NTJ40" s="99"/>
      <c r="NTK40" s="99"/>
      <c r="NTL40" s="99"/>
      <c r="NTM40" s="99"/>
      <c r="NTN40" s="99"/>
      <c r="NTO40" s="99"/>
      <c r="NTP40" s="99"/>
      <c r="NTQ40" s="99"/>
      <c r="NTR40" s="99"/>
      <c r="NTS40" s="99"/>
      <c r="NTT40" s="99"/>
      <c r="NTU40" s="99"/>
      <c r="NTV40" s="99"/>
      <c r="NTW40" s="99"/>
      <c r="NTX40" s="99"/>
      <c r="NTY40" s="99"/>
      <c r="NTZ40" s="99"/>
      <c r="NUA40" s="99"/>
      <c r="NUB40" s="99"/>
      <c r="NUC40" s="99"/>
      <c r="NUD40" s="99"/>
      <c r="NUE40" s="99"/>
      <c r="NUF40" s="99"/>
      <c r="NUG40" s="99"/>
      <c r="NUH40" s="99"/>
      <c r="NUI40" s="99"/>
      <c r="NUJ40" s="99"/>
      <c r="NUK40" s="99"/>
      <c r="NUL40" s="99"/>
      <c r="NUM40" s="99"/>
      <c r="NUN40" s="99"/>
      <c r="NUO40" s="99"/>
      <c r="NUP40" s="99"/>
      <c r="NUQ40" s="99"/>
      <c r="NUR40" s="99"/>
      <c r="NUS40" s="99"/>
      <c r="NUT40" s="99"/>
      <c r="NUU40" s="99"/>
      <c r="NUV40" s="99"/>
      <c r="NUW40" s="99"/>
      <c r="NUX40" s="99"/>
      <c r="NUY40" s="99"/>
      <c r="NUZ40" s="99"/>
      <c r="NVA40" s="99"/>
      <c r="NVB40" s="99"/>
      <c r="NVC40" s="99"/>
      <c r="NVD40" s="99"/>
      <c r="NVE40" s="99"/>
      <c r="NVF40" s="99"/>
      <c r="NVG40" s="99"/>
      <c r="NVH40" s="99"/>
      <c r="NVI40" s="99"/>
      <c r="NVJ40" s="99"/>
      <c r="NVK40" s="99"/>
      <c r="NVL40" s="99"/>
      <c r="NVM40" s="99"/>
      <c r="NVN40" s="99"/>
      <c r="NVO40" s="99"/>
      <c r="NVP40" s="99"/>
      <c r="NVQ40" s="99"/>
      <c r="NVR40" s="99"/>
      <c r="NVS40" s="99"/>
      <c r="NVT40" s="99"/>
      <c r="NVU40" s="99"/>
      <c r="NVV40" s="99"/>
      <c r="NVW40" s="99"/>
      <c r="NVX40" s="99"/>
      <c r="NVY40" s="99"/>
      <c r="NVZ40" s="99"/>
      <c r="NWA40" s="99"/>
      <c r="NWB40" s="99"/>
      <c r="NWC40" s="99"/>
      <c r="NWD40" s="99"/>
      <c r="NWE40" s="99"/>
      <c r="NWF40" s="99"/>
      <c r="NWG40" s="99"/>
      <c r="NWH40" s="99"/>
      <c r="NWI40" s="99"/>
      <c r="NWJ40" s="99"/>
      <c r="NWK40" s="99"/>
      <c r="NWL40" s="99"/>
      <c r="NWM40" s="99"/>
      <c r="NWN40" s="99"/>
      <c r="NWO40" s="99"/>
      <c r="NWP40" s="99"/>
      <c r="NWQ40" s="99"/>
      <c r="NWR40" s="99"/>
      <c r="NWS40" s="99"/>
      <c r="NWT40" s="99"/>
      <c r="NWU40" s="99"/>
      <c r="NWV40" s="99"/>
      <c r="NWW40" s="99"/>
      <c r="NWX40" s="99"/>
      <c r="NWY40" s="99"/>
      <c r="NWZ40" s="99"/>
      <c r="NXA40" s="99"/>
      <c r="NXB40" s="99"/>
      <c r="NXC40" s="99"/>
      <c r="NXD40" s="99"/>
      <c r="NXE40" s="99"/>
      <c r="NXF40" s="99"/>
      <c r="NXG40" s="99"/>
      <c r="NXH40" s="99"/>
      <c r="NXI40" s="99"/>
      <c r="NXJ40" s="99"/>
      <c r="NXK40" s="99"/>
      <c r="NXL40" s="99"/>
      <c r="NXM40" s="99"/>
      <c r="NXN40" s="99"/>
      <c r="NXO40" s="99"/>
      <c r="NXP40" s="99"/>
      <c r="NXQ40" s="99"/>
      <c r="NXR40" s="99"/>
      <c r="NXS40" s="99"/>
      <c r="NXT40" s="99"/>
      <c r="NXU40" s="99"/>
      <c r="NXV40" s="99"/>
      <c r="NXW40" s="99"/>
      <c r="NXX40" s="99"/>
      <c r="NXY40" s="99"/>
      <c r="NXZ40" s="99"/>
      <c r="NYA40" s="99"/>
      <c r="NYB40" s="99"/>
      <c r="NYC40" s="99"/>
      <c r="NYD40" s="99"/>
      <c r="NYE40" s="99"/>
      <c r="NYF40" s="99"/>
      <c r="NYG40" s="99"/>
      <c r="NYH40" s="99"/>
      <c r="NYI40" s="99"/>
      <c r="NYJ40" s="99"/>
      <c r="NYK40" s="99"/>
      <c r="NYL40" s="99"/>
      <c r="NYM40" s="99"/>
      <c r="NYN40" s="99"/>
      <c r="NYO40" s="99"/>
      <c r="NYP40" s="99"/>
      <c r="NYQ40" s="99"/>
      <c r="NYR40" s="99"/>
      <c r="NYS40" s="99"/>
      <c r="NYT40" s="99"/>
      <c r="NYU40" s="99"/>
      <c r="NYV40" s="99"/>
      <c r="NYW40" s="99"/>
      <c r="NYX40" s="99"/>
      <c r="NYY40" s="99"/>
      <c r="NYZ40" s="99"/>
      <c r="NZA40" s="99"/>
      <c r="NZB40" s="99"/>
      <c r="NZC40" s="99"/>
      <c r="NZD40" s="99"/>
      <c r="NZE40" s="99"/>
      <c r="NZF40" s="99"/>
      <c r="NZG40" s="99"/>
      <c r="NZH40" s="99"/>
      <c r="NZI40" s="99"/>
      <c r="NZJ40" s="99"/>
      <c r="NZK40" s="99"/>
      <c r="NZL40" s="99"/>
      <c r="NZM40" s="99"/>
      <c r="NZN40" s="99"/>
      <c r="NZO40" s="99"/>
      <c r="NZP40" s="99"/>
      <c r="NZQ40" s="99"/>
      <c r="NZR40" s="99"/>
      <c r="NZS40" s="99"/>
      <c r="NZT40" s="99"/>
      <c r="NZU40" s="99"/>
      <c r="NZV40" s="99"/>
      <c r="NZW40" s="99"/>
      <c r="NZX40" s="99"/>
      <c r="NZY40" s="99"/>
      <c r="NZZ40" s="99"/>
      <c r="OAA40" s="99"/>
      <c r="OAB40" s="99"/>
      <c r="OAC40" s="99"/>
      <c r="OAD40" s="99"/>
      <c r="OAE40" s="99"/>
      <c r="OAF40" s="99"/>
      <c r="OAG40" s="99"/>
      <c r="OAH40" s="99"/>
      <c r="OAI40" s="99"/>
      <c r="OAJ40" s="99"/>
      <c r="OAK40" s="99"/>
      <c r="OAL40" s="99"/>
      <c r="OAM40" s="99"/>
      <c r="OAN40" s="99"/>
      <c r="OAO40" s="99"/>
      <c r="OAP40" s="99"/>
      <c r="OAQ40" s="99"/>
      <c r="OAR40" s="99"/>
      <c r="OAS40" s="99"/>
      <c r="OAT40" s="99"/>
      <c r="OAU40" s="99"/>
      <c r="OAV40" s="99"/>
      <c r="OAW40" s="99"/>
      <c r="OAX40" s="99"/>
      <c r="OAY40" s="99"/>
      <c r="OAZ40" s="99"/>
      <c r="OBA40" s="99"/>
      <c r="OBB40" s="99"/>
      <c r="OBC40" s="99"/>
      <c r="OBD40" s="99"/>
      <c r="OBE40" s="99"/>
      <c r="OBF40" s="99"/>
      <c r="OBG40" s="99"/>
      <c r="OBH40" s="99"/>
      <c r="OBI40" s="99"/>
      <c r="OBJ40" s="99"/>
      <c r="OBK40" s="99"/>
      <c r="OBL40" s="99"/>
      <c r="OBM40" s="99"/>
      <c r="OBN40" s="99"/>
      <c r="OBO40" s="99"/>
      <c r="OBP40" s="99"/>
      <c r="OBQ40" s="99"/>
      <c r="OBR40" s="99"/>
      <c r="OBS40" s="99"/>
      <c r="OBT40" s="99"/>
      <c r="OBU40" s="99"/>
      <c r="OBV40" s="99"/>
      <c r="OBW40" s="99"/>
      <c r="OBX40" s="99"/>
      <c r="OBY40" s="99"/>
      <c r="OBZ40" s="99"/>
      <c r="OCA40" s="99"/>
      <c r="OCB40" s="99"/>
      <c r="OCC40" s="99"/>
      <c r="OCD40" s="99"/>
      <c r="OCE40" s="99"/>
      <c r="OCF40" s="99"/>
      <c r="OCG40" s="99"/>
      <c r="OCH40" s="99"/>
      <c r="OCI40" s="99"/>
      <c r="OCJ40" s="99"/>
      <c r="OCK40" s="99"/>
      <c r="OCL40" s="99"/>
      <c r="OCM40" s="99"/>
      <c r="OCN40" s="99"/>
      <c r="OCO40" s="99"/>
      <c r="OCP40" s="99"/>
      <c r="OCQ40" s="99"/>
      <c r="OCR40" s="99"/>
      <c r="OCS40" s="99"/>
      <c r="OCT40" s="99"/>
      <c r="OCU40" s="99"/>
      <c r="OCV40" s="99"/>
      <c r="OCW40" s="99"/>
      <c r="OCX40" s="99"/>
      <c r="OCY40" s="99"/>
      <c r="OCZ40" s="99"/>
      <c r="ODA40" s="99"/>
      <c r="ODB40" s="99"/>
      <c r="ODC40" s="99"/>
      <c r="ODD40" s="99"/>
      <c r="ODE40" s="99"/>
      <c r="ODF40" s="99"/>
      <c r="ODG40" s="99"/>
      <c r="ODH40" s="99"/>
      <c r="ODI40" s="99"/>
      <c r="ODJ40" s="99"/>
      <c r="ODK40" s="99"/>
      <c r="ODL40" s="99"/>
      <c r="ODM40" s="99"/>
      <c r="ODN40" s="99"/>
      <c r="ODO40" s="99"/>
      <c r="ODP40" s="99"/>
      <c r="ODQ40" s="99"/>
      <c r="ODR40" s="99"/>
      <c r="ODS40" s="99"/>
      <c r="ODT40" s="99"/>
      <c r="ODU40" s="99"/>
      <c r="ODV40" s="99"/>
      <c r="ODW40" s="99"/>
      <c r="ODX40" s="99"/>
      <c r="ODY40" s="99"/>
      <c r="ODZ40" s="99"/>
      <c r="OEA40" s="99"/>
      <c r="OEB40" s="99"/>
      <c r="OEC40" s="99"/>
      <c r="OED40" s="99"/>
      <c r="OEE40" s="99"/>
      <c r="OEF40" s="99"/>
      <c r="OEG40" s="99"/>
      <c r="OEH40" s="99"/>
      <c r="OEI40" s="99"/>
      <c r="OEJ40" s="99"/>
      <c r="OEK40" s="99"/>
      <c r="OEL40" s="99"/>
      <c r="OEM40" s="99"/>
      <c r="OEN40" s="99"/>
      <c r="OEO40" s="99"/>
      <c r="OEP40" s="99"/>
      <c r="OEQ40" s="99"/>
      <c r="OER40" s="99"/>
      <c r="OES40" s="99"/>
      <c r="OET40" s="99"/>
      <c r="OEU40" s="99"/>
      <c r="OEV40" s="99"/>
      <c r="OEW40" s="99"/>
      <c r="OEX40" s="99"/>
      <c r="OEY40" s="99"/>
      <c r="OEZ40" s="99"/>
      <c r="OFA40" s="99"/>
      <c r="OFB40" s="99"/>
      <c r="OFC40" s="99"/>
      <c r="OFD40" s="99"/>
      <c r="OFE40" s="99"/>
      <c r="OFF40" s="99"/>
      <c r="OFG40" s="99"/>
      <c r="OFH40" s="99"/>
      <c r="OFI40" s="99"/>
      <c r="OFJ40" s="99"/>
      <c r="OFK40" s="99"/>
      <c r="OFL40" s="99"/>
      <c r="OFM40" s="99"/>
      <c r="OFN40" s="99"/>
      <c r="OFO40" s="99"/>
      <c r="OFP40" s="99"/>
      <c r="OFQ40" s="99"/>
      <c r="OFR40" s="99"/>
      <c r="OFS40" s="99"/>
      <c r="OFT40" s="99"/>
      <c r="OFU40" s="99"/>
      <c r="OFV40" s="99"/>
      <c r="OFW40" s="99"/>
      <c r="OFX40" s="99"/>
      <c r="OFY40" s="99"/>
      <c r="OFZ40" s="99"/>
      <c r="OGA40" s="99"/>
      <c r="OGB40" s="99"/>
      <c r="OGC40" s="99"/>
      <c r="OGD40" s="99"/>
      <c r="OGE40" s="99"/>
      <c r="OGF40" s="99"/>
      <c r="OGG40" s="99"/>
      <c r="OGH40" s="99"/>
      <c r="OGI40" s="99"/>
      <c r="OGJ40" s="99"/>
      <c r="OGK40" s="99"/>
      <c r="OGL40" s="99"/>
      <c r="OGM40" s="99"/>
      <c r="OGN40" s="99"/>
      <c r="OGO40" s="99"/>
      <c r="OGP40" s="99"/>
      <c r="OGQ40" s="99"/>
      <c r="OGR40" s="99"/>
      <c r="OGS40" s="99"/>
      <c r="OGT40" s="99"/>
      <c r="OGU40" s="99"/>
      <c r="OGV40" s="99"/>
      <c r="OGW40" s="99"/>
      <c r="OGX40" s="99"/>
      <c r="OGY40" s="99"/>
      <c r="OGZ40" s="99"/>
      <c r="OHA40" s="99"/>
      <c r="OHB40" s="99"/>
      <c r="OHC40" s="99"/>
      <c r="OHD40" s="99"/>
      <c r="OHE40" s="99"/>
      <c r="OHF40" s="99"/>
      <c r="OHG40" s="99"/>
      <c r="OHH40" s="99"/>
      <c r="OHI40" s="99"/>
      <c r="OHJ40" s="99"/>
      <c r="OHK40" s="99"/>
      <c r="OHL40" s="99"/>
      <c r="OHM40" s="99"/>
      <c r="OHN40" s="99"/>
      <c r="OHO40" s="99"/>
      <c r="OHP40" s="99"/>
      <c r="OHQ40" s="99"/>
      <c r="OHR40" s="99"/>
      <c r="OHS40" s="99"/>
      <c r="OHT40" s="99"/>
      <c r="OHU40" s="99"/>
      <c r="OHV40" s="99"/>
      <c r="OHW40" s="99"/>
      <c r="OHX40" s="99"/>
      <c r="OHY40" s="99"/>
      <c r="OHZ40" s="99"/>
      <c r="OIA40" s="99"/>
      <c r="OIB40" s="99"/>
      <c r="OIC40" s="99"/>
      <c r="OID40" s="99"/>
      <c r="OIE40" s="99"/>
      <c r="OIF40" s="99"/>
      <c r="OIG40" s="99"/>
      <c r="OIH40" s="99"/>
      <c r="OII40" s="99"/>
      <c r="OIJ40" s="99"/>
      <c r="OIK40" s="99"/>
      <c r="OIL40" s="99"/>
      <c r="OIM40" s="99"/>
      <c r="OIN40" s="99"/>
      <c r="OIO40" s="99"/>
      <c r="OIP40" s="99"/>
      <c r="OIQ40" s="99"/>
      <c r="OIR40" s="99"/>
      <c r="OIS40" s="99"/>
      <c r="OIT40" s="99"/>
      <c r="OIU40" s="99"/>
      <c r="OIV40" s="99"/>
      <c r="OIW40" s="99"/>
      <c r="OIX40" s="99"/>
      <c r="OIY40" s="99"/>
      <c r="OIZ40" s="99"/>
      <c r="OJA40" s="99"/>
      <c r="OJB40" s="99"/>
      <c r="OJC40" s="99"/>
      <c r="OJD40" s="99"/>
      <c r="OJE40" s="99"/>
      <c r="OJF40" s="99"/>
      <c r="OJG40" s="99"/>
      <c r="OJH40" s="99"/>
      <c r="OJI40" s="99"/>
      <c r="OJJ40" s="99"/>
      <c r="OJK40" s="99"/>
      <c r="OJL40" s="99"/>
      <c r="OJM40" s="99"/>
      <c r="OJN40" s="99"/>
      <c r="OJO40" s="99"/>
      <c r="OJP40" s="99"/>
      <c r="OJQ40" s="99"/>
      <c r="OJR40" s="99"/>
      <c r="OJS40" s="99"/>
      <c r="OJT40" s="99"/>
      <c r="OJU40" s="99"/>
      <c r="OJV40" s="99"/>
      <c r="OJW40" s="99"/>
      <c r="OJX40" s="99"/>
      <c r="OJY40" s="99"/>
      <c r="OJZ40" s="99"/>
      <c r="OKA40" s="99"/>
      <c r="OKB40" s="99"/>
      <c r="OKC40" s="99"/>
      <c r="OKD40" s="99"/>
      <c r="OKE40" s="99"/>
      <c r="OKF40" s="99"/>
      <c r="OKG40" s="99"/>
      <c r="OKH40" s="99"/>
      <c r="OKI40" s="99"/>
      <c r="OKJ40" s="99"/>
      <c r="OKK40" s="99"/>
      <c r="OKL40" s="99"/>
      <c r="OKM40" s="99"/>
      <c r="OKN40" s="99"/>
      <c r="OKO40" s="99"/>
      <c r="OKP40" s="99"/>
      <c r="OKQ40" s="99"/>
      <c r="OKR40" s="99"/>
      <c r="OKS40" s="99"/>
      <c r="OKT40" s="99"/>
      <c r="OKU40" s="99"/>
      <c r="OKV40" s="99"/>
      <c r="OKW40" s="99"/>
      <c r="OKX40" s="99"/>
      <c r="OKY40" s="99"/>
      <c r="OKZ40" s="99"/>
      <c r="OLA40" s="99"/>
      <c r="OLB40" s="99"/>
      <c r="OLC40" s="99"/>
      <c r="OLD40" s="99"/>
      <c r="OLE40" s="99"/>
      <c r="OLF40" s="99"/>
      <c r="OLG40" s="99"/>
      <c r="OLH40" s="99"/>
      <c r="OLI40" s="99"/>
      <c r="OLJ40" s="99"/>
      <c r="OLK40" s="99"/>
      <c r="OLL40" s="99"/>
      <c r="OLM40" s="99"/>
      <c r="OLN40" s="99"/>
      <c r="OLO40" s="99"/>
      <c r="OLP40" s="99"/>
      <c r="OLQ40" s="99"/>
      <c r="OLR40" s="99"/>
      <c r="OLS40" s="99"/>
      <c r="OLT40" s="99"/>
      <c r="OLU40" s="99"/>
      <c r="OLV40" s="99"/>
      <c r="OLW40" s="99"/>
      <c r="OLX40" s="99"/>
      <c r="OLY40" s="99"/>
      <c r="OLZ40" s="99"/>
      <c r="OMA40" s="99"/>
      <c r="OMB40" s="99"/>
      <c r="OMC40" s="99"/>
      <c r="OMD40" s="99"/>
      <c r="OME40" s="99"/>
      <c r="OMF40" s="99"/>
      <c r="OMG40" s="99"/>
      <c r="OMH40" s="99"/>
      <c r="OMI40" s="99"/>
      <c r="OMJ40" s="99"/>
      <c r="OMK40" s="99"/>
      <c r="OML40" s="99"/>
      <c r="OMM40" s="99"/>
      <c r="OMN40" s="99"/>
      <c r="OMO40" s="99"/>
      <c r="OMP40" s="99"/>
      <c r="OMQ40" s="99"/>
      <c r="OMR40" s="99"/>
      <c r="OMS40" s="99"/>
      <c r="OMT40" s="99"/>
      <c r="OMU40" s="99"/>
      <c r="OMV40" s="99"/>
      <c r="OMW40" s="99"/>
      <c r="OMX40" s="99"/>
      <c r="OMY40" s="99"/>
      <c r="OMZ40" s="99"/>
      <c r="ONA40" s="99"/>
      <c r="ONB40" s="99"/>
      <c r="ONC40" s="99"/>
      <c r="OND40" s="99"/>
      <c r="ONE40" s="99"/>
      <c r="ONF40" s="99"/>
      <c r="ONG40" s="99"/>
      <c r="ONH40" s="99"/>
      <c r="ONI40" s="99"/>
      <c r="ONJ40" s="99"/>
      <c r="ONK40" s="99"/>
      <c r="ONL40" s="99"/>
      <c r="ONM40" s="99"/>
      <c r="ONN40" s="99"/>
      <c r="ONO40" s="99"/>
      <c r="ONP40" s="99"/>
      <c r="ONQ40" s="99"/>
      <c r="ONR40" s="99"/>
      <c r="ONS40" s="99"/>
      <c r="ONT40" s="99"/>
      <c r="ONU40" s="99"/>
      <c r="ONV40" s="99"/>
      <c r="ONW40" s="99"/>
      <c r="ONX40" s="99"/>
      <c r="ONY40" s="99"/>
      <c r="ONZ40" s="99"/>
      <c r="OOA40" s="99"/>
      <c r="OOB40" s="99"/>
      <c r="OOC40" s="99"/>
      <c r="OOD40" s="99"/>
      <c r="OOE40" s="99"/>
      <c r="OOF40" s="99"/>
      <c r="OOG40" s="99"/>
      <c r="OOH40" s="99"/>
      <c r="OOI40" s="99"/>
      <c r="OOJ40" s="99"/>
      <c r="OOK40" s="99"/>
      <c r="OOL40" s="99"/>
      <c r="OOM40" s="99"/>
      <c r="OON40" s="99"/>
      <c r="OOO40" s="99"/>
      <c r="OOP40" s="99"/>
      <c r="OOQ40" s="99"/>
      <c r="OOR40" s="99"/>
      <c r="OOS40" s="99"/>
      <c r="OOT40" s="99"/>
      <c r="OOU40" s="99"/>
      <c r="OOV40" s="99"/>
      <c r="OOW40" s="99"/>
      <c r="OOX40" s="99"/>
      <c r="OOY40" s="99"/>
      <c r="OOZ40" s="99"/>
      <c r="OPA40" s="99"/>
      <c r="OPB40" s="99"/>
      <c r="OPC40" s="99"/>
      <c r="OPD40" s="99"/>
      <c r="OPE40" s="99"/>
      <c r="OPF40" s="99"/>
      <c r="OPG40" s="99"/>
      <c r="OPH40" s="99"/>
      <c r="OPI40" s="99"/>
      <c r="OPJ40" s="99"/>
      <c r="OPK40" s="99"/>
      <c r="OPL40" s="99"/>
      <c r="OPM40" s="99"/>
      <c r="OPN40" s="99"/>
      <c r="OPO40" s="99"/>
      <c r="OPP40" s="99"/>
      <c r="OPQ40" s="99"/>
      <c r="OPR40" s="99"/>
      <c r="OPS40" s="99"/>
      <c r="OPT40" s="99"/>
      <c r="OPU40" s="99"/>
      <c r="OPV40" s="99"/>
      <c r="OPW40" s="99"/>
      <c r="OPX40" s="99"/>
      <c r="OPY40" s="99"/>
      <c r="OPZ40" s="99"/>
      <c r="OQA40" s="99"/>
      <c r="OQB40" s="99"/>
      <c r="OQC40" s="99"/>
      <c r="OQD40" s="99"/>
      <c r="OQE40" s="99"/>
      <c r="OQF40" s="99"/>
      <c r="OQG40" s="99"/>
      <c r="OQH40" s="99"/>
      <c r="OQI40" s="99"/>
      <c r="OQJ40" s="99"/>
      <c r="OQK40" s="99"/>
      <c r="OQL40" s="99"/>
      <c r="OQM40" s="99"/>
      <c r="OQN40" s="99"/>
      <c r="OQO40" s="99"/>
      <c r="OQP40" s="99"/>
      <c r="OQQ40" s="99"/>
      <c r="OQR40" s="99"/>
      <c r="OQS40" s="99"/>
      <c r="OQT40" s="99"/>
      <c r="OQU40" s="99"/>
      <c r="OQV40" s="99"/>
      <c r="OQW40" s="99"/>
      <c r="OQX40" s="99"/>
      <c r="OQY40" s="99"/>
      <c r="OQZ40" s="99"/>
      <c r="ORA40" s="99"/>
      <c r="ORB40" s="99"/>
      <c r="ORC40" s="99"/>
      <c r="ORD40" s="99"/>
      <c r="ORE40" s="99"/>
      <c r="ORF40" s="99"/>
      <c r="ORG40" s="99"/>
      <c r="ORH40" s="99"/>
      <c r="ORI40" s="99"/>
      <c r="ORJ40" s="99"/>
      <c r="ORK40" s="99"/>
      <c r="ORL40" s="99"/>
      <c r="ORM40" s="99"/>
      <c r="ORN40" s="99"/>
      <c r="ORO40" s="99"/>
      <c r="ORP40" s="99"/>
      <c r="ORQ40" s="99"/>
      <c r="ORR40" s="99"/>
      <c r="ORS40" s="99"/>
      <c r="ORT40" s="99"/>
      <c r="ORU40" s="99"/>
      <c r="ORV40" s="99"/>
      <c r="ORW40" s="99"/>
      <c r="ORX40" s="99"/>
      <c r="ORY40" s="99"/>
      <c r="ORZ40" s="99"/>
      <c r="OSA40" s="99"/>
      <c r="OSB40" s="99"/>
      <c r="OSC40" s="99"/>
      <c r="OSD40" s="99"/>
      <c r="OSE40" s="99"/>
      <c r="OSF40" s="99"/>
      <c r="OSG40" s="99"/>
      <c r="OSH40" s="99"/>
      <c r="OSI40" s="99"/>
      <c r="OSJ40" s="99"/>
      <c r="OSK40" s="99"/>
      <c r="OSL40" s="99"/>
      <c r="OSM40" s="99"/>
      <c r="OSN40" s="99"/>
      <c r="OSO40" s="99"/>
      <c r="OSP40" s="99"/>
      <c r="OSQ40" s="99"/>
      <c r="OSR40" s="99"/>
      <c r="OSS40" s="99"/>
      <c r="OST40" s="99"/>
      <c r="OSU40" s="99"/>
      <c r="OSV40" s="99"/>
      <c r="OSW40" s="99"/>
      <c r="OSX40" s="99"/>
      <c r="OSY40" s="99"/>
      <c r="OSZ40" s="99"/>
      <c r="OTA40" s="99"/>
      <c r="OTB40" s="99"/>
      <c r="OTC40" s="99"/>
      <c r="OTD40" s="99"/>
      <c r="OTE40" s="99"/>
      <c r="OTF40" s="99"/>
      <c r="OTG40" s="99"/>
      <c r="OTH40" s="99"/>
      <c r="OTI40" s="99"/>
      <c r="OTJ40" s="99"/>
      <c r="OTK40" s="99"/>
      <c r="OTL40" s="99"/>
      <c r="OTM40" s="99"/>
      <c r="OTN40" s="99"/>
      <c r="OTO40" s="99"/>
      <c r="OTP40" s="99"/>
      <c r="OTQ40" s="99"/>
      <c r="OTR40" s="99"/>
      <c r="OTS40" s="99"/>
      <c r="OTT40" s="99"/>
      <c r="OTU40" s="99"/>
      <c r="OTV40" s="99"/>
      <c r="OTW40" s="99"/>
      <c r="OTX40" s="99"/>
      <c r="OTY40" s="99"/>
      <c r="OTZ40" s="99"/>
      <c r="OUA40" s="99"/>
      <c r="OUB40" s="99"/>
      <c r="OUC40" s="99"/>
      <c r="OUD40" s="99"/>
      <c r="OUE40" s="99"/>
      <c r="OUF40" s="99"/>
      <c r="OUG40" s="99"/>
      <c r="OUH40" s="99"/>
      <c r="OUI40" s="99"/>
      <c r="OUJ40" s="99"/>
      <c r="OUK40" s="99"/>
      <c r="OUL40" s="99"/>
      <c r="OUM40" s="99"/>
      <c r="OUN40" s="99"/>
      <c r="OUO40" s="99"/>
      <c r="OUP40" s="99"/>
      <c r="OUQ40" s="99"/>
      <c r="OUR40" s="99"/>
      <c r="OUS40" s="99"/>
      <c r="OUT40" s="99"/>
      <c r="OUU40" s="99"/>
      <c r="OUV40" s="99"/>
      <c r="OUW40" s="99"/>
      <c r="OUX40" s="99"/>
      <c r="OUY40" s="99"/>
      <c r="OUZ40" s="99"/>
      <c r="OVA40" s="99"/>
      <c r="OVB40" s="99"/>
      <c r="OVC40" s="99"/>
      <c r="OVD40" s="99"/>
      <c r="OVE40" s="99"/>
      <c r="OVF40" s="99"/>
      <c r="OVG40" s="99"/>
      <c r="OVH40" s="99"/>
      <c r="OVI40" s="99"/>
      <c r="OVJ40" s="99"/>
      <c r="OVK40" s="99"/>
      <c r="OVL40" s="99"/>
      <c r="OVM40" s="99"/>
      <c r="OVN40" s="99"/>
      <c r="OVO40" s="99"/>
      <c r="OVP40" s="99"/>
      <c r="OVQ40" s="99"/>
      <c r="OVR40" s="99"/>
      <c r="OVS40" s="99"/>
      <c r="OVT40" s="99"/>
      <c r="OVU40" s="99"/>
      <c r="OVV40" s="99"/>
      <c r="OVW40" s="99"/>
      <c r="OVX40" s="99"/>
      <c r="OVY40" s="99"/>
      <c r="OVZ40" s="99"/>
      <c r="OWA40" s="99"/>
      <c r="OWB40" s="99"/>
      <c r="OWC40" s="99"/>
      <c r="OWD40" s="99"/>
      <c r="OWE40" s="99"/>
      <c r="OWF40" s="99"/>
      <c r="OWG40" s="99"/>
      <c r="OWH40" s="99"/>
      <c r="OWI40" s="99"/>
      <c r="OWJ40" s="99"/>
      <c r="OWK40" s="99"/>
      <c r="OWL40" s="99"/>
      <c r="OWM40" s="99"/>
      <c r="OWN40" s="99"/>
      <c r="OWO40" s="99"/>
      <c r="OWP40" s="99"/>
      <c r="OWQ40" s="99"/>
      <c r="OWR40" s="99"/>
      <c r="OWS40" s="99"/>
      <c r="OWT40" s="99"/>
      <c r="OWU40" s="99"/>
      <c r="OWV40" s="99"/>
      <c r="OWW40" s="99"/>
      <c r="OWX40" s="99"/>
      <c r="OWY40" s="99"/>
      <c r="OWZ40" s="99"/>
      <c r="OXA40" s="99"/>
      <c r="OXB40" s="99"/>
      <c r="OXC40" s="99"/>
      <c r="OXD40" s="99"/>
      <c r="OXE40" s="99"/>
      <c r="OXF40" s="99"/>
      <c r="OXG40" s="99"/>
      <c r="OXH40" s="99"/>
      <c r="OXI40" s="99"/>
      <c r="OXJ40" s="99"/>
      <c r="OXK40" s="99"/>
      <c r="OXL40" s="99"/>
      <c r="OXM40" s="99"/>
      <c r="OXN40" s="99"/>
      <c r="OXO40" s="99"/>
      <c r="OXP40" s="99"/>
      <c r="OXQ40" s="99"/>
      <c r="OXR40" s="99"/>
      <c r="OXS40" s="99"/>
      <c r="OXT40" s="99"/>
      <c r="OXU40" s="99"/>
      <c r="OXV40" s="99"/>
      <c r="OXW40" s="99"/>
      <c r="OXX40" s="99"/>
      <c r="OXY40" s="99"/>
      <c r="OXZ40" s="99"/>
      <c r="OYA40" s="99"/>
      <c r="OYB40" s="99"/>
      <c r="OYC40" s="99"/>
      <c r="OYD40" s="99"/>
      <c r="OYE40" s="99"/>
      <c r="OYF40" s="99"/>
      <c r="OYG40" s="99"/>
      <c r="OYH40" s="99"/>
      <c r="OYI40" s="99"/>
      <c r="OYJ40" s="99"/>
      <c r="OYK40" s="99"/>
      <c r="OYL40" s="99"/>
      <c r="OYM40" s="99"/>
      <c r="OYN40" s="99"/>
      <c r="OYO40" s="99"/>
      <c r="OYP40" s="99"/>
      <c r="OYQ40" s="99"/>
      <c r="OYR40" s="99"/>
      <c r="OYS40" s="99"/>
      <c r="OYT40" s="99"/>
      <c r="OYU40" s="99"/>
      <c r="OYV40" s="99"/>
      <c r="OYW40" s="99"/>
      <c r="OYX40" s="99"/>
      <c r="OYY40" s="99"/>
      <c r="OYZ40" s="99"/>
      <c r="OZA40" s="99"/>
      <c r="OZB40" s="99"/>
      <c r="OZC40" s="99"/>
      <c r="OZD40" s="99"/>
      <c r="OZE40" s="99"/>
      <c r="OZF40" s="99"/>
      <c r="OZG40" s="99"/>
      <c r="OZH40" s="99"/>
      <c r="OZI40" s="99"/>
      <c r="OZJ40" s="99"/>
      <c r="OZK40" s="99"/>
      <c r="OZL40" s="99"/>
      <c r="OZM40" s="99"/>
      <c r="OZN40" s="99"/>
      <c r="OZO40" s="99"/>
      <c r="OZP40" s="99"/>
      <c r="OZQ40" s="99"/>
      <c r="OZR40" s="99"/>
      <c r="OZS40" s="99"/>
      <c r="OZT40" s="99"/>
      <c r="OZU40" s="99"/>
      <c r="OZV40" s="99"/>
      <c r="OZW40" s="99"/>
      <c r="OZX40" s="99"/>
      <c r="OZY40" s="99"/>
      <c r="OZZ40" s="99"/>
      <c r="PAA40" s="99"/>
      <c r="PAB40" s="99"/>
      <c r="PAC40" s="99"/>
      <c r="PAD40" s="99"/>
      <c r="PAE40" s="99"/>
      <c r="PAF40" s="99"/>
      <c r="PAG40" s="99"/>
      <c r="PAH40" s="99"/>
      <c r="PAI40" s="99"/>
      <c r="PAJ40" s="99"/>
      <c r="PAK40" s="99"/>
      <c r="PAL40" s="99"/>
      <c r="PAM40" s="99"/>
      <c r="PAN40" s="99"/>
      <c r="PAO40" s="99"/>
      <c r="PAP40" s="99"/>
      <c r="PAQ40" s="99"/>
      <c r="PAR40" s="99"/>
      <c r="PAS40" s="99"/>
      <c r="PAT40" s="99"/>
      <c r="PAU40" s="99"/>
      <c r="PAV40" s="99"/>
      <c r="PAW40" s="99"/>
      <c r="PAX40" s="99"/>
      <c r="PAY40" s="99"/>
      <c r="PAZ40" s="99"/>
      <c r="PBA40" s="99"/>
      <c r="PBB40" s="99"/>
      <c r="PBC40" s="99"/>
      <c r="PBD40" s="99"/>
      <c r="PBE40" s="99"/>
      <c r="PBF40" s="99"/>
      <c r="PBG40" s="99"/>
      <c r="PBH40" s="99"/>
      <c r="PBI40" s="99"/>
      <c r="PBJ40" s="99"/>
      <c r="PBK40" s="99"/>
      <c r="PBL40" s="99"/>
      <c r="PBM40" s="99"/>
      <c r="PBN40" s="99"/>
      <c r="PBO40" s="99"/>
      <c r="PBP40" s="99"/>
      <c r="PBQ40" s="99"/>
      <c r="PBR40" s="99"/>
      <c r="PBS40" s="99"/>
      <c r="PBT40" s="99"/>
      <c r="PBU40" s="99"/>
      <c r="PBV40" s="99"/>
      <c r="PBW40" s="99"/>
      <c r="PBX40" s="99"/>
      <c r="PBY40" s="99"/>
      <c r="PBZ40" s="99"/>
      <c r="PCA40" s="99"/>
      <c r="PCB40" s="99"/>
      <c r="PCC40" s="99"/>
      <c r="PCD40" s="99"/>
      <c r="PCE40" s="99"/>
      <c r="PCF40" s="99"/>
      <c r="PCG40" s="99"/>
      <c r="PCH40" s="99"/>
      <c r="PCI40" s="99"/>
      <c r="PCJ40" s="99"/>
      <c r="PCK40" s="99"/>
      <c r="PCL40" s="99"/>
      <c r="PCM40" s="99"/>
      <c r="PCN40" s="99"/>
      <c r="PCO40" s="99"/>
      <c r="PCP40" s="99"/>
      <c r="PCQ40" s="99"/>
      <c r="PCR40" s="99"/>
      <c r="PCS40" s="99"/>
      <c r="PCT40" s="99"/>
      <c r="PCU40" s="99"/>
      <c r="PCV40" s="99"/>
      <c r="PCW40" s="99"/>
      <c r="PCX40" s="99"/>
      <c r="PCY40" s="99"/>
      <c r="PCZ40" s="99"/>
      <c r="PDA40" s="99"/>
      <c r="PDB40" s="99"/>
      <c r="PDC40" s="99"/>
      <c r="PDD40" s="99"/>
      <c r="PDE40" s="99"/>
      <c r="PDF40" s="99"/>
      <c r="PDG40" s="99"/>
      <c r="PDH40" s="99"/>
      <c r="PDI40" s="99"/>
      <c r="PDJ40" s="99"/>
      <c r="PDK40" s="99"/>
      <c r="PDL40" s="99"/>
      <c r="PDM40" s="99"/>
      <c r="PDN40" s="99"/>
      <c r="PDO40" s="99"/>
      <c r="PDP40" s="99"/>
      <c r="PDQ40" s="99"/>
      <c r="PDR40" s="99"/>
      <c r="PDS40" s="99"/>
      <c r="PDT40" s="99"/>
      <c r="PDU40" s="99"/>
      <c r="PDV40" s="99"/>
      <c r="PDW40" s="99"/>
      <c r="PDX40" s="99"/>
      <c r="PDY40" s="99"/>
      <c r="PDZ40" s="99"/>
      <c r="PEA40" s="99"/>
      <c r="PEB40" s="99"/>
      <c r="PEC40" s="99"/>
      <c r="PED40" s="99"/>
      <c r="PEE40" s="99"/>
      <c r="PEF40" s="99"/>
      <c r="PEG40" s="99"/>
      <c r="PEH40" s="99"/>
      <c r="PEI40" s="99"/>
      <c r="PEJ40" s="99"/>
      <c r="PEK40" s="99"/>
      <c r="PEL40" s="99"/>
      <c r="PEM40" s="99"/>
      <c r="PEN40" s="99"/>
      <c r="PEO40" s="99"/>
      <c r="PEP40" s="99"/>
      <c r="PEQ40" s="99"/>
      <c r="PER40" s="99"/>
      <c r="PES40" s="99"/>
      <c r="PET40" s="99"/>
      <c r="PEU40" s="99"/>
      <c r="PEV40" s="99"/>
      <c r="PEW40" s="99"/>
      <c r="PEX40" s="99"/>
      <c r="PEY40" s="99"/>
      <c r="PEZ40" s="99"/>
      <c r="PFA40" s="99"/>
      <c r="PFB40" s="99"/>
      <c r="PFC40" s="99"/>
      <c r="PFD40" s="99"/>
      <c r="PFE40" s="99"/>
      <c r="PFF40" s="99"/>
      <c r="PFG40" s="99"/>
      <c r="PFH40" s="99"/>
      <c r="PFI40" s="99"/>
      <c r="PFJ40" s="99"/>
      <c r="PFK40" s="99"/>
      <c r="PFL40" s="99"/>
      <c r="PFM40" s="99"/>
      <c r="PFN40" s="99"/>
      <c r="PFO40" s="99"/>
      <c r="PFP40" s="99"/>
      <c r="PFQ40" s="99"/>
      <c r="PFR40" s="99"/>
      <c r="PFS40" s="99"/>
      <c r="PFT40" s="99"/>
      <c r="PFU40" s="99"/>
      <c r="PFV40" s="99"/>
      <c r="PFW40" s="99"/>
      <c r="PFX40" s="99"/>
      <c r="PFY40" s="99"/>
      <c r="PFZ40" s="99"/>
      <c r="PGA40" s="99"/>
      <c r="PGB40" s="99"/>
      <c r="PGC40" s="99"/>
      <c r="PGD40" s="99"/>
      <c r="PGE40" s="99"/>
      <c r="PGF40" s="99"/>
      <c r="PGG40" s="99"/>
      <c r="PGH40" s="99"/>
      <c r="PGI40" s="99"/>
      <c r="PGJ40" s="99"/>
      <c r="PGK40" s="99"/>
      <c r="PGL40" s="99"/>
      <c r="PGM40" s="99"/>
      <c r="PGN40" s="99"/>
      <c r="PGO40" s="99"/>
      <c r="PGP40" s="99"/>
      <c r="PGQ40" s="99"/>
      <c r="PGR40" s="99"/>
      <c r="PGS40" s="99"/>
      <c r="PGT40" s="99"/>
      <c r="PGU40" s="99"/>
      <c r="PGV40" s="99"/>
      <c r="PGW40" s="99"/>
      <c r="PGX40" s="99"/>
      <c r="PGY40" s="99"/>
      <c r="PGZ40" s="99"/>
      <c r="PHA40" s="99"/>
      <c r="PHB40" s="99"/>
      <c r="PHC40" s="99"/>
      <c r="PHD40" s="99"/>
      <c r="PHE40" s="99"/>
      <c r="PHF40" s="99"/>
      <c r="PHG40" s="99"/>
      <c r="PHH40" s="99"/>
      <c r="PHI40" s="99"/>
      <c r="PHJ40" s="99"/>
      <c r="PHK40" s="99"/>
      <c r="PHL40" s="99"/>
      <c r="PHM40" s="99"/>
      <c r="PHN40" s="99"/>
      <c r="PHO40" s="99"/>
      <c r="PHP40" s="99"/>
      <c r="PHQ40" s="99"/>
      <c r="PHR40" s="99"/>
      <c r="PHS40" s="99"/>
      <c r="PHT40" s="99"/>
      <c r="PHU40" s="99"/>
      <c r="PHV40" s="99"/>
      <c r="PHW40" s="99"/>
      <c r="PHX40" s="99"/>
      <c r="PHY40" s="99"/>
      <c r="PHZ40" s="99"/>
      <c r="PIA40" s="99"/>
      <c r="PIB40" s="99"/>
      <c r="PIC40" s="99"/>
      <c r="PID40" s="99"/>
      <c r="PIE40" s="99"/>
      <c r="PIF40" s="99"/>
      <c r="PIG40" s="99"/>
      <c r="PIH40" s="99"/>
      <c r="PII40" s="99"/>
      <c r="PIJ40" s="99"/>
      <c r="PIK40" s="99"/>
      <c r="PIL40" s="99"/>
      <c r="PIM40" s="99"/>
      <c r="PIN40" s="99"/>
      <c r="PIO40" s="99"/>
      <c r="PIP40" s="99"/>
      <c r="PIQ40" s="99"/>
      <c r="PIR40" s="99"/>
      <c r="PIS40" s="99"/>
      <c r="PIT40" s="99"/>
      <c r="PIU40" s="99"/>
      <c r="PIV40" s="99"/>
      <c r="PIW40" s="99"/>
      <c r="PIX40" s="99"/>
      <c r="PIY40" s="99"/>
      <c r="PIZ40" s="99"/>
      <c r="PJA40" s="99"/>
      <c r="PJB40" s="99"/>
      <c r="PJC40" s="99"/>
      <c r="PJD40" s="99"/>
      <c r="PJE40" s="99"/>
      <c r="PJF40" s="99"/>
      <c r="PJG40" s="99"/>
      <c r="PJH40" s="99"/>
      <c r="PJI40" s="99"/>
      <c r="PJJ40" s="99"/>
      <c r="PJK40" s="99"/>
      <c r="PJL40" s="99"/>
      <c r="PJM40" s="99"/>
      <c r="PJN40" s="99"/>
      <c r="PJO40" s="99"/>
      <c r="PJP40" s="99"/>
      <c r="PJQ40" s="99"/>
      <c r="PJR40" s="99"/>
      <c r="PJS40" s="99"/>
      <c r="PJT40" s="99"/>
      <c r="PJU40" s="99"/>
      <c r="PJV40" s="99"/>
      <c r="PJW40" s="99"/>
      <c r="PJX40" s="99"/>
      <c r="PJY40" s="99"/>
      <c r="PJZ40" s="99"/>
      <c r="PKA40" s="99"/>
      <c r="PKB40" s="99"/>
      <c r="PKC40" s="99"/>
      <c r="PKD40" s="99"/>
      <c r="PKE40" s="99"/>
      <c r="PKF40" s="99"/>
      <c r="PKG40" s="99"/>
      <c r="PKH40" s="99"/>
      <c r="PKI40" s="99"/>
      <c r="PKJ40" s="99"/>
      <c r="PKK40" s="99"/>
      <c r="PKL40" s="99"/>
      <c r="PKM40" s="99"/>
      <c r="PKN40" s="99"/>
      <c r="PKO40" s="99"/>
      <c r="PKP40" s="99"/>
      <c r="PKQ40" s="99"/>
      <c r="PKR40" s="99"/>
      <c r="PKS40" s="99"/>
      <c r="PKT40" s="99"/>
      <c r="PKU40" s="99"/>
      <c r="PKV40" s="99"/>
      <c r="PKW40" s="99"/>
      <c r="PKX40" s="99"/>
      <c r="PKY40" s="99"/>
      <c r="PKZ40" s="99"/>
      <c r="PLA40" s="99"/>
      <c r="PLB40" s="99"/>
      <c r="PLC40" s="99"/>
      <c r="PLD40" s="99"/>
      <c r="PLE40" s="99"/>
      <c r="PLF40" s="99"/>
      <c r="PLG40" s="99"/>
      <c r="PLH40" s="99"/>
      <c r="PLI40" s="99"/>
      <c r="PLJ40" s="99"/>
      <c r="PLK40" s="99"/>
      <c r="PLL40" s="99"/>
      <c r="PLM40" s="99"/>
      <c r="PLN40" s="99"/>
      <c r="PLO40" s="99"/>
      <c r="PLP40" s="99"/>
      <c r="PLQ40" s="99"/>
      <c r="PLR40" s="99"/>
      <c r="PLS40" s="99"/>
      <c r="PLT40" s="99"/>
      <c r="PLU40" s="99"/>
      <c r="PLV40" s="99"/>
      <c r="PLW40" s="99"/>
      <c r="PLX40" s="99"/>
      <c r="PLY40" s="99"/>
      <c r="PLZ40" s="99"/>
      <c r="PMA40" s="99"/>
      <c r="PMB40" s="99"/>
      <c r="PMC40" s="99"/>
      <c r="PMD40" s="99"/>
      <c r="PME40" s="99"/>
      <c r="PMF40" s="99"/>
      <c r="PMG40" s="99"/>
      <c r="PMH40" s="99"/>
      <c r="PMI40" s="99"/>
      <c r="PMJ40" s="99"/>
      <c r="PMK40" s="99"/>
      <c r="PML40" s="99"/>
      <c r="PMM40" s="99"/>
      <c r="PMN40" s="99"/>
      <c r="PMO40" s="99"/>
      <c r="PMP40" s="99"/>
      <c r="PMQ40" s="99"/>
      <c r="PMR40" s="99"/>
      <c r="PMS40" s="99"/>
      <c r="PMT40" s="99"/>
      <c r="PMU40" s="99"/>
      <c r="PMV40" s="99"/>
      <c r="PMW40" s="99"/>
      <c r="PMX40" s="99"/>
      <c r="PMY40" s="99"/>
      <c r="PMZ40" s="99"/>
      <c r="PNA40" s="99"/>
      <c r="PNB40" s="99"/>
      <c r="PNC40" s="99"/>
      <c r="PND40" s="99"/>
      <c r="PNE40" s="99"/>
      <c r="PNF40" s="99"/>
      <c r="PNG40" s="99"/>
      <c r="PNH40" s="99"/>
      <c r="PNI40" s="99"/>
      <c r="PNJ40" s="99"/>
      <c r="PNK40" s="99"/>
      <c r="PNL40" s="99"/>
      <c r="PNM40" s="99"/>
      <c r="PNN40" s="99"/>
      <c r="PNO40" s="99"/>
      <c r="PNP40" s="99"/>
      <c r="PNQ40" s="99"/>
      <c r="PNR40" s="99"/>
      <c r="PNS40" s="99"/>
      <c r="PNT40" s="99"/>
      <c r="PNU40" s="99"/>
      <c r="PNV40" s="99"/>
      <c r="PNW40" s="99"/>
      <c r="PNX40" s="99"/>
      <c r="PNY40" s="99"/>
      <c r="PNZ40" s="99"/>
      <c r="POA40" s="99"/>
      <c r="POB40" s="99"/>
      <c r="POC40" s="99"/>
      <c r="POD40" s="99"/>
      <c r="POE40" s="99"/>
      <c r="POF40" s="99"/>
      <c r="POG40" s="99"/>
      <c r="POH40" s="99"/>
      <c r="POI40" s="99"/>
      <c r="POJ40" s="99"/>
      <c r="POK40" s="99"/>
      <c r="POL40" s="99"/>
      <c r="POM40" s="99"/>
      <c r="PON40" s="99"/>
      <c r="POO40" s="99"/>
      <c r="POP40" s="99"/>
      <c r="POQ40" s="99"/>
      <c r="POR40" s="99"/>
      <c r="POS40" s="99"/>
      <c r="POT40" s="99"/>
      <c r="POU40" s="99"/>
      <c r="POV40" s="99"/>
      <c r="POW40" s="99"/>
      <c r="POX40" s="99"/>
      <c r="POY40" s="99"/>
      <c r="POZ40" s="99"/>
      <c r="PPA40" s="99"/>
      <c r="PPB40" s="99"/>
      <c r="PPC40" s="99"/>
      <c r="PPD40" s="99"/>
      <c r="PPE40" s="99"/>
      <c r="PPF40" s="99"/>
      <c r="PPG40" s="99"/>
      <c r="PPH40" s="99"/>
      <c r="PPI40" s="99"/>
      <c r="PPJ40" s="99"/>
      <c r="PPK40" s="99"/>
      <c r="PPL40" s="99"/>
      <c r="PPM40" s="99"/>
      <c r="PPN40" s="99"/>
      <c r="PPO40" s="99"/>
      <c r="PPP40" s="99"/>
      <c r="PPQ40" s="99"/>
      <c r="PPR40" s="99"/>
      <c r="PPS40" s="99"/>
      <c r="PPT40" s="99"/>
      <c r="PPU40" s="99"/>
      <c r="PPV40" s="99"/>
      <c r="PPW40" s="99"/>
      <c r="PPX40" s="99"/>
      <c r="PPY40" s="99"/>
      <c r="PPZ40" s="99"/>
      <c r="PQA40" s="99"/>
      <c r="PQB40" s="99"/>
      <c r="PQC40" s="99"/>
      <c r="PQD40" s="99"/>
      <c r="PQE40" s="99"/>
      <c r="PQF40" s="99"/>
      <c r="PQG40" s="99"/>
      <c r="PQH40" s="99"/>
      <c r="PQI40" s="99"/>
      <c r="PQJ40" s="99"/>
      <c r="PQK40" s="99"/>
      <c r="PQL40" s="99"/>
      <c r="PQM40" s="99"/>
      <c r="PQN40" s="99"/>
      <c r="PQO40" s="99"/>
      <c r="PQP40" s="99"/>
      <c r="PQQ40" s="99"/>
      <c r="PQR40" s="99"/>
      <c r="PQS40" s="99"/>
      <c r="PQT40" s="99"/>
      <c r="PQU40" s="99"/>
      <c r="PQV40" s="99"/>
      <c r="PQW40" s="99"/>
      <c r="PQX40" s="99"/>
      <c r="PQY40" s="99"/>
      <c r="PQZ40" s="99"/>
      <c r="PRA40" s="99"/>
      <c r="PRB40" s="99"/>
      <c r="PRC40" s="99"/>
      <c r="PRD40" s="99"/>
      <c r="PRE40" s="99"/>
      <c r="PRF40" s="99"/>
      <c r="PRG40" s="99"/>
      <c r="PRH40" s="99"/>
      <c r="PRI40" s="99"/>
      <c r="PRJ40" s="99"/>
      <c r="PRK40" s="99"/>
      <c r="PRL40" s="99"/>
      <c r="PRM40" s="99"/>
      <c r="PRN40" s="99"/>
      <c r="PRO40" s="99"/>
      <c r="PRP40" s="99"/>
      <c r="PRQ40" s="99"/>
      <c r="PRR40" s="99"/>
      <c r="PRS40" s="99"/>
      <c r="PRT40" s="99"/>
      <c r="PRU40" s="99"/>
      <c r="PRV40" s="99"/>
      <c r="PRW40" s="99"/>
      <c r="PRX40" s="99"/>
      <c r="PRY40" s="99"/>
      <c r="PRZ40" s="99"/>
      <c r="PSA40" s="99"/>
      <c r="PSB40" s="99"/>
      <c r="PSC40" s="99"/>
      <c r="PSD40" s="99"/>
      <c r="PSE40" s="99"/>
      <c r="PSF40" s="99"/>
      <c r="PSG40" s="99"/>
      <c r="PSH40" s="99"/>
      <c r="PSI40" s="99"/>
      <c r="PSJ40" s="99"/>
      <c r="PSK40" s="99"/>
      <c r="PSL40" s="99"/>
      <c r="PSM40" s="99"/>
      <c r="PSN40" s="99"/>
      <c r="PSO40" s="99"/>
      <c r="PSP40" s="99"/>
      <c r="PSQ40" s="99"/>
      <c r="PSR40" s="99"/>
      <c r="PSS40" s="99"/>
      <c r="PST40" s="99"/>
      <c r="PSU40" s="99"/>
      <c r="PSV40" s="99"/>
      <c r="PSW40" s="99"/>
      <c r="PSX40" s="99"/>
      <c r="PSY40" s="99"/>
      <c r="PSZ40" s="99"/>
      <c r="PTA40" s="99"/>
      <c r="PTB40" s="99"/>
      <c r="PTC40" s="99"/>
      <c r="PTD40" s="99"/>
      <c r="PTE40" s="99"/>
      <c r="PTF40" s="99"/>
      <c r="PTG40" s="99"/>
      <c r="PTH40" s="99"/>
      <c r="PTI40" s="99"/>
      <c r="PTJ40" s="99"/>
      <c r="PTK40" s="99"/>
      <c r="PTL40" s="99"/>
      <c r="PTM40" s="99"/>
      <c r="PTN40" s="99"/>
      <c r="PTO40" s="99"/>
      <c r="PTP40" s="99"/>
      <c r="PTQ40" s="99"/>
      <c r="PTR40" s="99"/>
      <c r="PTS40" s="99"/>
      <c r="PTT40" s="99"/>
      <c r="PTU40" s="99"/>
      <c r="PTV40" s="99"/>
      <c r="PTW40" s="99"/>
      <c r="PTX40" s="99"/>
      <c r="PTY40" s="99"/>
      <c r="PTZ40" s="99"/>
      <c r="PUA40" s="99"/>
      <c r="PUB40" s="99"/>
      <c r="PUC40" s="99"/>
      <c r="PUD40" s="99"/>
      <c r="PUE40" s="99"/>
      <c r="PUF40" s="99"/>
      <c r="PUG40" s="99"/>
      <c r="PUH40" s="99"/>
      <c r="PUI40" s="99"/>
      <c r="PUJ40" s="99"/>
      <c r="PUK40" s="99"/>
      <c r="PUL40" s="99"/>
      <c r="PUM40" s="99"/>
      <c r="PUN40" s="99"/>
      <c r="PUO40" s="99"/>
      <c r="PUP40" s="99"/>
      <c r="PUQ40" s="99"/>
      <c r="PUR40" s="99"/>
      <c r="PUS40" s="99"/>
      <c r="PUT40" s="99"/>
      <c r="PUU40" s="99"/>
      <c r="PUV40" s="99"/>
      <c r="PUW40" s="99"/>
      <c r="PUX40" s="99"/>
      <c r="PUY40" s="99"/>
      <c r="PUZ40" s="99"/>
      <c r="PVA40" s="99"/>
      <c r="PVB40" s="99"/>
      <c r="PVC40" s="99"/>
      <c r="PVD40" s="99"/>
      <c r="PVE40" s="99"/>
      <c r="PVF40" s="99"/>
      <c r="PVG40" s="99"/>
      <c r="PVH40" s="99"/>
      <c r="PVI40" s="99"/>
      <c r="PVJ40" s="99"/>
      <c r="PVK40" s="99"/>
      <c r="PVL40" s="99"/>
      <c r="PVM40" s="99"/>
      <c r="PVN40" s="99"/>
      <c r="PVO40" s="99"/>
      <c r="PVP40" s="99"/>
      <c r="PVQ40" s="99"/>
      <c r="PVR40" s="99"/>
      <c r="PVS40" s="99"/>
      <c r="PVT40" s="99"/>
      <c r="PVU40" s="99"/>
      <c r="PVV40" s="99"/>
      <c r="PVW40" s="99"/>
      <c r="PVX40" s="99"/>
      <c r="PVY40" s="99"/>
      <c r="PVZ40" s="99"/>
      <c r="PWA40" s="99"/>
      <c r="PWB40" s="99"/>
      <c r="PWC40" s="99"/>
      <c r="PWD40" s="99"/>
      <c r="PWE40" s="99"/>
      <c r="PWF40" s="99"/>
      <c r="PWG40" s="99"/>
      <c r="PWH40" s="99"/>
      <c r="PWI40" s="99"/>
      <c r="PWJ40" s="99"/>
      <c r="PWK40" s="99"/>
      <c r="PWL40" s="99"/>
      <c r="PWM40" s="99"/>
      <c r="PWN40" s="99"/>
      <c r="PWO40" s="99"/>
      <c r="PWP40" s="99"/>
      <c r="PWQ40" s="99"/>
      <c r="PWR40" s="99"/>
      <c r="PWS40" s="99"/>
      <c r="PWT40" s="99"/>
      <c r="PWU40" s="99"/>
      <c r="PWV40" s="99"/>
      <c r="PWW40" s="99"/>
      <c r="PWX40" s="99"/>
      <c r="PWY40" s="99"/>
      <c r="PWZ40" s="99"/>
      <c r="PXA40" s="99"/>
      <c r="PXB40" s="99"/>
      <c r="PXC40" s="99"/>
      <c r="PXD40" s="99"/>
      <c r="PXE40" s="99"/>
      <c r="PXF40" s="99"/>
      <c r="PXG40" s="99"/>
      <c r="PXH40" s="99"/>
      <c r="PXI40" s="99"/>
      <c r="PXJ40" s="99"/>
      <c r="PXK40" s="99"/>
      <c r="PXL40" s="99"/>
      <c r="PXM40" s="99"/>
      <c r="PXN40" s="99"/>
      <c r="PXO40" s="99"/>
      <c r="PXP40" s="99"/>
      <c r="PXQ40" s="99"/>
      <c r="PXR40" s="99"/>
      <c r="PXS40" s="99"/>
      <c r="PXT40" s="99"/>
      <c r="PXU40" s="99"/>
      <c r="PXV40" s="99"/>
      <c r="PXW40" s="99"/>
      <c r="PXX40" s="99"/>
      <c r="PXY40" s="99"/>
      <c r="PXZ40" s="99"/>
      <c r="PYA40" s="99"/>
      <c r="PYB40" s="99"/>
      <c r="PYC40" s="99"/>
      <c r="PYD40" s="99"/>
      <c r="PYE40" s="99"/>
      <c r="PYF40" s="99"/>
      <c r="PYG40" s="99"/>
      <c r="PYH40" s="99"/>
      <c r="PYI40" s="99"/>
      <c r="PYJ40" s="99"/>
      <c r="PYK40" s="99"/>
      <c r="PYL40" s="99"/>
      <c r="PYM40" s="99"/>
      <c r="PYN40" s="99"/>
      <c r="PYO40" s="99"/>
      <c r="PYP40" s="99"/>
      <c r="PYQ40" s="99"/>
      <c r="PYR40" s="99"/>
      <c r="PYS40" s="99"/>
      <c r="PYT40" s="99"/>
      <c r="PYU40" s="99"/>
      <c r="PYV40" s="99"/>
      <c r="PYW40" s="99"/>
      <c r="PYX40" s="99"/>
      <c r="PYY40" s="99"/>
      <c r="PYZ40" s="99"/>
      <c r="PZA40" s="99"/>
      <c r="PZB40" s="99"/>
      <c r="PZC40" s="99"/>
      <c r="PZD40" s="99"/>
      <c r="PZE40" s="99"/>
      <c r="PZF40" s="99"/>
      <c r="PZG40" s="99"/>
      <c r="PZH40" s="99"/>
      <c r="PZI40" s="99"/>
      <c r="PZJ40" s="99"/>
      <c r="PZK40" s="99"/>
      <c r="PZL40" s="99"/>
      <c r="PZM40" s="99"/>
      <c r="PZN40" s="99"/>
      <c r="PZO40" s="99"/>
      <c r="PZP40" s="99"/>
      <c r="PZQ40" s="99"/>
      <c r="PZR40" s="99"/>
      <c r="PZS40" s="99"/>
      <c r="PZT40" s="99"/>
      <c r="PZU40" s="99"/>
      <c r="PZV40" s="99"/>
      <c r="PZW40" s="99"/>
      <c r="PZX40" s="99"/>
      <c r="PZY40" s="99"/>
      <c r="PZZ40" s="99"/>
      <c r="QAA40" s="99"/>
      <c r="QAB40" s="99"/>
      <c r="QAC40" s="99"/>
      <c r="QAD40" s="99"/>
      <c r="QAE40" s="99"/>
      <c r="QAF40" s="99"/>
      <c r="QAG40" s="99"/>
      <c r="QAH40" s="99"/>
      <c r="QAI40" s="99"/>
      <c r="QAJ40" s="99"/>
      <c r="QAK40" s="99"/>
      <c r="QAL40" s="99"/>
      <c r="QAM40" s="99"/>
      <c r="QAN40" s="99"/>
      <c r="QAO40" s="99"/>
      <c r="QAP40" s="99"/>
      <c r="QAQ40" s="99"/>
      <c r="QAR40" s="99"/>
      <c r="QAS40" s="99"/>
      <c r="QAT40" s="99"/>
      <c r="QAU40" s="99"/>
      <c r="QAV40" s="99"/>
      <c r="QAW40" s="99"/>
      <c r="QAX40" s="99"/>
      <c r="QAY40" s="99"/>
      <c r="QAZ40" s="99"/>
    </row>
    <row r="41" spans="1:11544" x14ac:dyDescent="0.25">
      <c r="A41" s="153" t="s">
        <v>534</v>
      </c>
      <c r="B41" s="175" t="s">
        <v>1085</v>
      </c>
      <c r="C41" s="160" t="s">
        <v>1086</v>
      </c>
      <c r="D41" s="189">
        <v>2021</v>
      </c>
      <c r="E41" s="189">
        <v>2021</v>
      </c>
      <c r="F41" s="95">
        <f t="shared" si="3"/>
        <v>1.8000000000000003</v>
      </c>
      <c r="G41" s="95"/>
      <c r="H41" s="95">
        <f t="shared" si="9"/>
        <v>0.7200000000000002</v>
      </c>
      <c r="I41" s="95">
        <f t="shared" si="10"/>
        <v>1.08</v>
      </c>
      <c r="J41" s="95"/>
      <c r="K41" s="95">
        <f t="shared" si="4"/>
        <v>0.43373493975903615</v>
      </c>
      <c r="L41" s="95">
        <f t="shared" si="5"/>
        <v>1.8000000000000003</v>
      </c>
      <c r="M41" s="95"/>
      <c r="N41" s="218"/>
      <c r="O41" s="95"/>
      <c r="P41" s="95"/>
      <c r="Q41" s="95">
        <v>1.8000000000000003</v>
      </c>
      <c r="R41" s="95">
        <f t="shared" si="8"/>
        <v>1.8000000000000003</v>
      </c>
      <c r="U41" s="125"/>
    </row>
    <row r="42" spans="1:11544" x14ac:dyDescent="0.25">
      <c r="A42" s="153" t="s">
        <v>537</v>
      </c>
      <c r="B42" s="175" t="s">
        <v>1088</v>
      </c>
      <c r="C42" s="160" t="s">
        <v>1089</v>
      </c>
      <c r="D42" s="189">
        <v>2021</v>
      </c>
      <c r="E42" s="189">
        <v>2021</v>
      </c>
      <c r="F42" s="95">
        <f t="shared" si="3"/>
        <v>1.5</v>
      </c>
      <c r="G42" s="95"/>
      <c r="H42" s="95">
        <f t="shared" si="9"/>
        <v>0.60000000000000009</v>
      </c>
      <c r="I42" s="95">
        <f t="shared" si="10"/>
        <v>0.89999999999999991</v>
      </c>
      <c r="J42" s="95"/>
      <c r="K42" s="95">
        <f t="shared" si="4"/>
        <v>0.36144578313253006</v>
      </c>
      <c r="L42" s="95">
        <f t="shared" si="5"/>
        <v>1.5</v>
      </c>
      <c r="M42" s="95"/>
      <c r="N42" s="218"/>
      <c r="O42" s="95"/>
      <c r="P42" s="95"/>
      <c r="Q42" s="95">
        <v>1.5</v>
      </c>
      <c r="R42" s="95">
        <f t="shared" si="8"/>
        <v>1.5</v>
      </c>
      <c r="U42" s="125"/>
    </row>
    <row r="43" spans="1:11544" ht="30" x14ac:dyDescent="0.25">
      <c r="A43" s="153" t="s">
        <v>540</v>
      </c>
      <c r="B43" s="175" t="s">
        <v>1091</v>
      </c>
      <c r="C43" s="160" t="s">
        <v>1092</v>
      </c>
      <c r="D43" s="189">
        <v>2021</v>
      </c>
      <c r="E43" s="189">
        <v>2021</v>
      </c>
      <c r="F43" s="95">
        <f t="shared" si="3"/>
        <v>0.1</v>
      </c>
      <c r="G43" s="95">
        <v>0.1</v>
      </c>
      <c r="H43" s="95"/>
      <c r="I43" s="95"/>
      <c r="J43" s="95"/>
      <c r="K43" s="95">
        <f t="shared" si="4"/>
        <v>2.4096385542168672E-2</v>
      </c>
      <c r="L43" s="95">
        <f t="shared" si="5"/>
        <v>0.1</v>
      </c>
      <c r="M43" s="95"/>
      <c r="N43" s="218"/>
      <c r="O43" s="95"/>
      <c r="P43" s="95"/>
      <c r="Q43" s="95">
        <v>0.1</v>
      </c>
      <c r="R43" s="95">
        <f t="shared" si="8"/>
        <v>0.1</v>
      </c>
      <c r="U43" s="125"/>
    </row>
    <row r="44" spans="1:11544" x14ac:dyDescent="0.25">
      <c r="A44" s="157" t="s">
        <v>346</v>
      </c>
      <c r="B44" s="161" t="s">
        <v>347</v>
      </c>
      <c r="C44" s="161" t="s">
        <v>95</v>
      </c>
      <c r="D44" s="191"/>
      <c r="E44" s="191"/>
      <c r="F44" s="94">
        <f t="shared" si="3"/>
        <v>254.28728813559323</v>
      </c>
      <c r="G44" s="94">
        <f>SUM(G45:G67)</f>
        <v>6.9</v>
      </c>
      <c r="H44" s="94">
        <f>SUM(H45:H67)</f>
        <v>101.07491525423731</v>
      </c>
      <c r="I44" s="94">
        <f>SUM(I45:I67)</f>
        <v>146.31237288135594</v>
      </c>
      <c r="J44" s="94"/>
      <c r="K44" s="94">
        <f t="shared" si="4"/>
        <v>61.274045333877879</v>
      </c>
      <c r="L44" s="94">
        <f t="shared" si="5"/>
        <v>254.28728813559323</v>
      </c>
      <c r="M44" s="94">
        <f>SUM(M45:M67)</f>
        <v>6.3703389830508481</v>
      </c>
      <c r="N44" s="217">
        <f>SUM(N45:N67)</f>
        <v>19.164406779661018</v>
      </c>
      <c r="O44" s="94">
        <f>SUM(O45:O67)</f>
        <v>41.5</v>
      </c>
      <c r="P44" s="94">
        <f>SUM(P45:P67)</f>
        <v>50.2</v>
      </c>
      <c r="Q44" s="94">
        <f>SUM(Q45:Q67)</f>
        <v>137.05254237288133</v>
      </c>
      <c r="R44" s="94">
        <f t="shared" si="8"/>
        <v>254.28728813559323</v>
      </c>
      <c r="U44" s="125"/>
    </row>
    <row r="45" spans="1:11544" x14ac:dyDescent="0.25">
      <c r="A45" s="153" t="s">
        <v>1167</v>
      </c>
      <c r="B45" s="154" t="s">
        <v>349</v>
      </c>
      <c r="C45" s="153" t="s">
        <v>350</v>
      </c>
      <c r="D45" s="187">
        <v>2016</v>
      </c>
      <c r="E45" s="187">
        <v>2017</v>
      </c>
      <c r="F45" s="95">
        <f t="shared" si="3"/>
        <v>5.8000000000000007</v>
      </c>
      <c r="G45" s="95"/>
      <c r="H45" s="95">
        <f t="shared" si="9"/>
        <v>2.3200000000000003</v>
      </c>
      <c r="I45" s="95">
        <f t="shared" si="10"/>
        <v>3.4800000000000004</v>
      </c>
      <c r="J45" s="95"/>
      <c r="K45" s="95">
        <f t="shared" si="4"/>
        <v>1.3975903614457832</v>
      </c>
      <c r="L45" s="95">
        <f t="shared" si="5"/>
        <v>5.8000000000000007</v>
      </c>
      <c r="M45" s="95">
        <v>5.8000000000000007</v>
      </c>
      <c r="N45" s="218"/>
      <c r="O45" s="95"/>
      <c r="P45" s="95"/>
      <c r="Q45" s="95"/>
      <c r="R45" s="95">
        <f t="shared" si="8"/>
        <v>5.8000000000000007</v>
      </c>
      <c r="U45" s="125"/>
    </row>
    <row r="46" spans="1:11544" x14ac:dyDescent="0.25">
      <c r="A46" s="153" t="s">
        <v>348</v>
      </c>
      <c r="B46" s="154" t="s">
        <v>352</v>
      </c>
      <c r="C46" s="153" t="s">
        <v>353</v>
      </c>
      <c r="D46" s="187">
        <v>2016</v>
      </c>
      <c r="E46" s="187">
        <v>2019</v>
      </c>
      <c r="F46" s="95">
        <f t="shared" si="3"/>
        <v>6.5</v>
      </c>
      <c r="G46" s="95">
        <v>0.5</v>
      </c>
      <c r="H46" s="95">
        <f t="shared" si="9"/>
        <v>2.6</v>
      </c>
      <c r="I46" s="95">
        <f t="shared" si="10"/>
        <v>3.4</v>
      </c>
      <c r="J46" s="95"/>
      <c r="K46" s="95">
        <f t="shared" si="4"/>
        <v>1.5662650602409638</v>
      </c>
      <c r="L46" s="95">
        <f t="shared" si="5"/>
        <v>6.5</v>
      </c>
      <c r="M46" s="95"/>
      <c r="N46" s="218">
        <v>0.5</v>
      </c>
      <c r="O46" s="95">
        <v>6</v>
      </c>
      <c r="P46" s="95"/>
      <c r="Q46" s="95"/>
      <c r="R46" s="95">
        <f t="shared" si="8"/>
        <v>6.5</v>
      </c>
      <c r="U46" s="125"/>
    </row>
    <row r="47" spans="1:11544" x14ac:dyDescent="0.25">
      <c r="A47" s="153" t="s">
        <v>1168</v>
      </c>
      <c r="B47" s="164" t="s">
        <v>550</v>
      </c>
      <c r="C47" s="160" t="s">
        <v>551</v>
      </c>
      <c r="D47" s="189">
        <v>2019</v>
      </c>
      <c r="E47" s="189">
        <v>2019</v>
      </c>
      <c r="F47" s="95">
        <f t="shared" si="3"/>
        <v>40</v>
      </c>
      <c r="G47" s="95">
        <v>1.5</v>
      </c>
      <c r="H47" s="95">
        <f t="shared" si="9"/>
        <v>16</v>
      </c>
      <c r="I47" s="95">
        <f t="shared" si="10"/>
        <v>22.5</v>
      </c>
      <c r="J47" s="95"/>
      <c r="K47" s="95">
        <f t="shared" si="4"/>
        <v>9.6385542168674689</v>
      </c>
      <c r="L47" s="95">
        <f t="shared" si="5"/>
        <v>40</v>
      </c>
      <c r="M47" s="95"/>
      <c r="N47" s="218">
        <v>1.5</v>
      </c>
      <c r="O47" s="95">
        <v>18.5</v>
      </c>
      <c r="P47" s="95">
        <v>20</v>
      </c>
      <c r="Q47" s="95"/>
      <c r="R47" s="95">
        <f t="shared" si="8"/>
        <v>40</v>
      </c>
      <c r="U47" s="125"/>
    </row>
    <row r="48" spans="1:11544" x14ac:dyDescent="0.25">
      <c r="A48" s="153" t="s">
        <v>1169</v>
      </c>
      <c r="B48" s="164" t="s">
        <v>553</v>
      </c>
      <c r="C48" s="160" t="s">
        <v>554</v>
      </c>
      <c r="D48" s="189">
        <v>2018</v>
      </c>
      <c r="E48" s="189">
        <v>2018</v>
      </c>
      <c r="F48" s="95">
        <f t="shared" si="3"/>
        <v>4.5</v>
      </c>
      <c r="G48" s="95"/>
      <c r="H48" s="95">
        <f t="shared" si="9"/>
        <v>1.8</v>
      </c>
      <c r="I48" s="95">
        <f t="shared" si="10"/>
        <v>2.7</v>
      </c>
      <c r="J48" s="95"/>
      <c r="K48" s="95">
        <f t="shared" si="4"/>
        <v>1.0843373493975903</v>
      </c>
      <c r="L48" s="95">
        <f t="shared" si="5"/>
        <v>4.5</v>
      </c>
      <c r="M48" s="95"/>
      <c r="N48" s="218">
        <v>4.5</v>
      </c>
      <c r="O48" s="95"/>
      <c r="P48" s="95"/>
      <c r="Q48" s="95"/>
      <c r="R48" s="95">
        <f t="shared" si="8"/>
        <v>4.5</v>
      </c>
      <c r="U48" s="125"/>
    </row>
    <row r="49" spans="1:11544" x14ac:dyDescent="0.25">
      <c r="A49" s="153" t="s">
        <v>351</v>
      </c>
      <c r="B49" s="175" t="s">
        <v>556</v>
      </c>
      <c r="C49" s="160" t="s">
        <v>557</v>
      </c>
      <c r="D49" s="189">
        <v>2018</v>
      </c>
      <c r="E49" s="189">
        <v>2018</v>
      </c>
      <c r="F49" s="95">
        <f t="shared" si="3"/>
        <v>10.770338983050847</v>
      </c>
      <c r="G49" s="95"/>
      <c r="H49" s="95">
        <f t="shared" si="9"/>
        <v>4.3081355932203387</v>
      </c>
      <c r="I49" s="95">
        <f t="shared" si="10"/>
        <v>6.462203389830508</v>
      </c>
      <c r="J49" s="95"/>
      <c r="K49" s="95">
        <f t="shared" si="4"/>
        <v>2.5952624055544207</v>
      </c>
      <c r="L49" s="95">
        <f t="shared" si="5"/>
        <v>10.770338983050847</v>
      </c>
      <c r="M49" s="95">
        <v>0.57033898305084751</v>
      </c>
      <c r="N49" s="218">
        <v>10.199999999999999</v>
      </c>
      <c r="O49" s="95"/>
      <c r="P49" s="95"/>
      <c r="Q49" s="95"/>
      <c r="R49" s="95">
        <f t="shared" si="8"/>
        <v>10.770338983050847</v>
      </c>
      <c r="U49" s="125"/>
    </row>
    <row r="50" spans="1:11544" x14ac:dyDescent="0.25">
      <c r="A50" s="153" t="s">
        <v>1170</v>
      </c>
      <c r="B50" s="175" t="s">
        <v>559</v>
      </c>
      <c r="C50" s="160" t="s">
        <v>560</v>
      </c>
      <c r="D50" s="189">
        <v>2018</v>
      </c>
      <c r="E50" s="189">
        <v>2020</v>
      </c>
      <c r="F50" s="95">
        <f t="shared" si="3"/>
        <v>5.6</v>
      </c>
      <c r="G50" s="95">
        <v>0.6</v>
      </c>
      <c r="H50" s="95">
        <f t="shared" si="9"/>
        <v>2.2399999999999998</v>
      </c>
      <c r="I50" s="95">
        <f t="shared" si="10"/>
        <v>2.7600000000000002</v>
      </c>
      <c r="J50" s="95"/>
      <c r="K50" s="95">
        <f t="shared" si="4"/>
        <v>1.3493975903614457</v>
      </c>
      <c r="L50" s="95">
        <f t="shared" si="5"/>
        <v>5.6</v>
      </c>
      <c r="M50" s="95"/>
      <c r="N50" s="218">
        <v>0.6</v>
      </c>
      <c r="O50" s="95"/>
      <c r="P50" s="95">
        <v>5</v>
      </c>
      <c r="Q50" s="95"/>
      <c r="R50" s="95">
        <f t="shared" si="8"/>
        <v>5.6</v>
      </c>
      <c r="U50" s="125"/>
    </row>
    <row r="51" spans="1:11544" x14ac:dyDescent="0.25">
      <c r="A51" s="153" t="s">
        <v>1232</v>
      </c>
      <c r="B51" s="175" t="s">
        <v>785</v>
      </c>
      <c r="C51" s="160" t="s">
        <v>786</v>
      </c>
      <c r="D51" s="189">
        <v>2019</v>
      </c>
      <c r="E51" s="189">
        <v>2019</v>
      </c>
      <c r="F51" s="95">
        <f t="shared" si="3"/>
        <v>7</v>
      </c>
      <c r="G51" s="95"/>
      <c r="H51" s="95">
        <f t="shared" si="9"/>
        <v>2.8000000000000003</v>
      </c>
      <c r="I51" s="95">
        <f t="shared" si="10"/>
        <v>4.1999999999999993</v>
      </c>
      <c r="J51" s="95"/>
      <c r="K51" s="95">
        <f t="shared" si="4"/>
        <v>1.6867469879518071</v>
      </c>
      <c r="L51" s="95">
        <f t="shared" si="5"/>
        <v>7</v>
      </c>
      <c r="M51" s="95"/>
      <c r="N51" s="218"/>
      <c r="O51" s="95">
        <v>7</v>
      </c>
      <c r="P51" s="95"/>
      <c r="Q51" s="95"/>
      <c r="R51" s="95">
        <f t="shared" si="8"/>
        <v>7</v>
      </c>
      <c r="U51" s="125"/>
    </row>
    <row r="52" spans="1:11544" s="120" customFormat="1" x14ac:dyDescent="0.25">
      <c r="A52" s="153" t="s">
        <v>549</v>
      </c>
      <c r="B52" s="172" t="s">
        <v>788</v>
      </c>
      <c r="C52" s="160" t="s">
        <v>789</v>
      </c>
      <c r="D52" s="189">
        <v>2019</v>
      </c>
      <c r="E52" s="189">
        <v>2019</v>
      </c>
      <c r="F52" s="95">
        <f t="shared" si="3"/>
        <v>10</v>
      </c>
      <c r="G52" s="95"/>
      <c r="H52" s="95">
        <f t="shared" si="9"/>
        <v>4</v>
      </c>
      <c r="I52" s="95">
        <f t="shared" si="10"/>
        <v>6</v>
      </c>
      <c r="J52" s="95"/>
      <c r="K52" s="95">
        <f t="shared" si="4"/>
        <v>2.4096385542168672</v>
      </c>
      <c r="L52" s="95">
        <f t="shared" si="5"/>
        <v>10</v>
      </c>
      <c r="M52" s="95"/>
      <c r="N52" s="218"/>
      <c r="O52" s="95">
        <v>10</v>
      </c>
      <c r="P52" s="95"/>
      <c r="Q52" s="95"/>
      <c r="R52" s="95">
        <f t="shared" si="8"/>
        <v>10</v>
      </c>
      <c r="S52" s="99"/>
      <c r="T52" s="99"/>
      <c r="U52" s="125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  <c r="EK52" s="99"/>
      <c r="EL52" s="99"/>
      <c r="EM52" s="99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99"/>
      <c r="EZ52" s="99"/>
      <c r="FA52" s="99"/>
      <c r="FB52" s="99"/>
      <c r="FC52" s="99"/>
      <c r="FD52" s="99"/>
      <c r="FE52" s="99"/>
      <c r="FF52" s="99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  <c r="HA52" s="99"/>
      <c r="HB52" s="99"/>
      <c r="HC52" s="99"/>
      <c r="HD52" s="99"/>
      <c r="HE52" s="99"/>
      <c r="HF52" s="99"/>
      <c r="HG52" s="99"/>
      <c r="HH52" s="99"/>
      <c r="HI52" s="99"/>
      <c r="HJ52" s="99"/>
      <c r="HK52" s="99"/>
      <c r="HL52" s="99"/>
      <c r="HM52" s="99"/>
      <c r="HN52" s="99"/>
      <c r="HO52" s="99"/>
      <c r="HP52" s="99"/>
      <c r="HQ52" s="99"/>
      <c r="HR52" s="99"/>
      <c r="HS52" s="99"/>
      <c r="HT52" s="99"/>
      <c r="HU52" s="99"/>
      <c r="HV52" s="99"/>
      <c r="HW52" s="99"/>
      <c r="HX52" s="99"/>
      <c r="HY52" s="99"/>
      <c r="HZ52" s="99"/>
      <c r="IA52" s="99"/>
      <c r="IB52" s="99"/>
      <c r="IC52" s="99"/>
      <c r="ID52" s="99"/>
      <c r="IE52" s="99"/>
      <c r="IF52" s="99"/>
      <c r="IG52" s="99"/>
      <c r="IH52" s="99"/>
      <c r="II52" s="99"/>
      <c r="IJ52" s="99"/>
      <c r="IK52" s="99"/>
      <c r="IL52" s="99"/>
      <c r="IM52" s="99"/>
      <c r="IN52" s="99"/>
      <c r="IO52" s="99"/>
      <c r="IP52" s="99"/>
      <c r="IQ52" s="99"/>
      <c r="IR52" s="99"/>
      <c r="IS52" s="99"/>
      <c r="IT52" s="99"/>
      <c r="IU52" s="99"/>
      <c r="IV52" s="99"/>
      <c r="IW52" s="99"/>
      <c r="IX52" s="99"/>
      <c r="IY52" s="99"/>
      <c r="IZ52" s="99"/>
      <c r="JA52" s="99"/>
      <c r="JB52" s="99"/>
      <c r="JC52" s="99"/>
      <c r="JD52" s="99"/>
      <c r="JE52" s="99"/>
      <c r="JF52" s="99"/>
      <c r="JG52" s="99"/>
      <c r="JH52" s="99"/>
      <c r="JI52" s="99"/>
      <c r="JJ52" s="99"/>
      <c r="JK52" s="99"/>
      <c r="JL52" s="99"/>
      <c r="JM52" s="99"/>
      <c r="JN52" s="99"/>
      <c r="JO52" s="99"/>
      <c r="JP52" s="99"/>
      <c r="JQ52" s="99"/>
      <c r="JR52" s="99"/>
      <c r="JS52" s="99"/>
      <c r="JT52" s="99"/>
      <c r="JU52" s="99"/>
      <c r="JV52" s="99"/>
      <c r="JW52" s="99"/>
      <c r="JX52" s="99"/>
      <c r="JY52" s="99"/>
      <c r="JZ52" s="99"/>
      <c r="KA52" s="99"/>
      <c r="KB52" s="99"/>
      <c r="KC52" s="99"/>
      <c r="KD52" s="99"/>
      <c r="KE52" s="99"/>
      <c r="KF52" s="99"/>
      <c r="KG52" s="99"/>
      <c r="KH52" s="99"/>
      <c r="KI52" s="99"/>
      <c r="KJ52" s="99"/>
      <c r="KK52" s="99"/>
      <c r="KL52" s="99"/>
      <c r="KM52" s="99"/>
      <c r="KN52" s="99"/>
      <c r="KO52" s="99"/>
      <c r="KP52" s="99"/>
      <c r="KQ52" s="99"/>
      <c r="KR52" s="99"/>
      <c r="KS52" s="99"/>
      <c r="KT52" s="99"/>
      <c r="KU52" s="99"/>
      <c r="KV52" s="99"/>
      <c r="KW52" s="99"/>
      <c r="KX52" s="99"/>
      <c r="KY52" s="99"/>
      <c r="KZ52" s="99"/>
      <c r="LA52" s="99"/>
      <c r="LB52" s="99"/>
      <c r="LC52" s="99"/>
      <c r="LD52" s="99"/>
      <c r="LE52" s="99"/>
      <c r="LF52" s="99"/>
      <c r="LG52" s="99"/>
      <c r="LH52" s="99"/>
      <c r="LI52" s="99"/>
      <c r="LJ52" s="99"/>
      <c r="LK52" s="99"/>
      <c r="LL52" s="99"/>
      <c r="LM52" s="99"/>
      <c r="LN52" s="99"/>
      <c r="LO52" s="99"/>
      <c r="LP52" s="99"/>
      <c r="LQ52" s="99"/>
      <c r="LR52" s="99"/>
      <c r="LS52" s="99"/>
      <c r="LT52" s="99"/>
      <c r="LU52" s="99"/>
      <c r="LV52" s="99"/>
      <c r="LW52" s="99"/>
      <c r="LX52" s="99"/>
      <c r="LY52" s="99"/>
      <c r="LZ52" s="99"/>
      <c r="MA52" s="99"/>
      <c r="MB52" s="99"/>
      <c r="MC52" s="99"/>
      <c r="MD52" s="99"/>
      <c r="ME52" s="99"/>
      <c r="MF52" s="99"/>
      <c r="MG52" s="99"/>
      <c r="MH52" s="99"/>
      <c r="MI52" s="99"/>
      <c r="MJ52" s="99"/>
      <c r="MK52" s="99"/>
      <c r="ML52" s="99"/>
      <c r="MM52" s="99"/>
      <c r="MN52" s="99"/>
      <c r="MO52" s="99"/>
      <c r="MP52" s="99"/>
      <c r="MQ52" s="99"/>
      <c r="MR52" s="99"/>
      <c r="MS52" s="99"/>
      <c r="MT52" s="99"/>
      <c r="MU52" s="99"/>
      <c r="MV52" s="99"/>
      <c r="MW52" s="99"/>
      <c r="MX52" s="99"/>
      <c r="MY52" s="99"/>
      <c r="MZ52" s="99"/>
      <c r="NA52" s="99"/>
      <c r="NB52" s="99"/>
      <c r="NC52" s="99"/>
      <c r="ND52" s="99"/>
      <c r="NE52" s="99"/>
      <c r="NF52" s="99"/>
      <c r="NG52" s="99"/>
      <c r="NH52" s="99"/>
      <c r="NI52" s="99"/>
      <c r="NJ52" s="99"/>
      <c r="NK52" s="99"/>
      <c r="NL52" s="99"/>
      <c r="NM52" s="99"/>
      <c r="NN52" s="99"/>
      <c r="NO52" s="99"/>
      <c r="NP52" s="99"/>
      <c r="NQ52" s="99"/>
      <c r="NR52" s="99"/>
      <c r="NS52" s="99"/>
      <c r="NT52" s="99"/>
      <c r="NU52" s="99"/>
      <c r="NV52" s="99"/>
      <c r="NW52" s="99"/>
      <c r="NX52" s="99"/>
      <c r="NY52" s="99"/>
      <c r="NZ52" s="99"/>
      <c r="OA52" s="99"/>
      <c r="OB52" s="99"/>
      <c r="OC52" s="99"/>
      <c r="OD52" s="99"/>
      <c r="OE52" s="99"/>
      <c r="OF52" s="99"/>
      <c r="OG52" s="99"/>
      <c r="OH52" s="99"/>
      <c r="OI52" s="99"/>
      <c r="OJ52" s="99"/>
      <c r="OK52" s="99"/>
      <c r="OL52" s="99"/>
      <c r="OM52" s="99"/>
      <c r="ON52" s="99"/>
      <c r="OO52" s="99"/>
      <c r="OP52" s="99"/>
      <c r="OQ52" s="99"/>
      <c r="OR52" s="99"/>
      <c r="OS52" s="99"/>
      <c r="OT52" s="99"/>
      <c r="OU52" s="99"/>
      <c r="OV52" s="99"/>
      <c r="OW52" s="99"/>
      <c r="OX52" s="99"/>
      <c r="OY52" s="99"/>
      <c r="OZ52" s="99"/>
      <c r="PA52" s="99"/>
      <c r="PB52" s="99"/>
      <c r="PC52" s="99"/>
      <c r="PD52" s="99"/>
      <c r="PE52" s="99"/>
      <c r="PF52" s="99"/>
      <c r="PG52" s="99"/>
      <c r="PH52" s="99"/>
      <c r="PI52" s="99"/>
      <c r="PJ52" s="99"/>
      <c r="PK52" s="99"/>
      <c r="PL52" s="99"/>
      <c r="PM52" s="99"/>
      <c r="PN52" s="99"/>
      <c r="PO52" s="99"/>
      <c r="PP52" s="99"/>
      <c r="PQ52" s="99"/>
      <c r="PR52" s="99"/>
      <c r="PS52" s="99"/>
      <c r="PT52" s="99"/>
      <c r="PU52" s="99"/>
      <c r="PV52" s="99"/>
      <c r="PW52" s="99"/>
      <c r="PX52" s="99"/>
      <c r="PY52" s="99"/>
      <c r="PZ52" s="99"/>
      <c r="QA52" s="99"/>
      <c r="QB52" s="99"/>
      <c r="QC52" s="99"/>
      <c r="QD52" s="99"/>
      <c r="QE52" s="99"/>
      <c r="QF52" s="99"/>
      <c r="QG52" s="99"/>
      <c r="QH52" s="99"/>
      <c r="QI52" s="99"/>
      <c r="QJ52" s="99"/>
      <c r="QK52" s="99"/>
      <c r="QL52" s="99"/>
      <c r="QM52" s="99"/>
      <c r="QN52" s="99"/>
      <c r="QO52" s="99"/>
      <c r="QP52" s="99"/>
      <c r="QQ52" s="99"/>
      <c r="QR52" s="99"/>
      <c r="QS52" s="99"/>
      <c r="QT52" s="99"/>
      <c r="QU52" s="99"/>
      <c r="QV52" s="99"/>
      <c r="QW52" s="99"/>
      <c r="QX52" s="99"/>
      <c r="QY52" s="99"/>
      <c r="QZ52" s="99"/>
      <c r="RA52" s="99"/>
      <c r="RB52" s="99"/>
      <c r="RC52" s="99"/>
      <c r="RD52" s="99"/>
      <c r="RE52" s="99"/>
      <c r="RF52" s="99"/>
      <c r="RG52" s="99"/>
      <c r="RH52" s="99"/>
      <c r="RI52" s="99"/>
      <c r="RJ52" s="99"/>
      <c r="RK52" s="99"/>
      <c r="RL52" s="99"/>
      <c r="RM52" s="99"/>
      <c r="RN52" s="99"/>
      <c r="RO52" s="99"/>
      <c r="RP52" s="99"/>
      <c r="RQ52" s="99"/>
      <c r="RR52" s="99"/>
      <c r="RS52" s="99"/>
      <c r="RT52" s="99"/>
      <c r="RU52" s="99"/>
      <c r="RV52" s="99"/>
      <c r="RW52" s="99"/>
      <c r="RX52" s="99"/>
      <c r="RY52" s="99"/>
      <c r="RZ52" s="99"/>
      <c r="SA52" s="99"/>
      <c r="SB52" s="99"/>
      <c r="SC52" s="99"/>
      <c r="SD52" s="99"/>
      <c r="SE52" s="99"/>
      <c r="SF52" s="99"/>
      <c r="SG52" s="99"/>
      <c r="SH52" s="99"/>
      <c r="SI52" s="99"/>
      <c r="SJ52" s="99"/>
      <c r="SK52" s="99"/>
      <c r="SL52" s="99"/>
      <c r="SM52" s="99"/>
      <c r="SN52" s="99"/>
      <c r="SO52" s="99"/>
      <c r="SP52" s="99"/>
      <c r="SQ52" s="99"/>
      <c r="SR52" s="99"/>
      <c r="SS52" s="99"/>
      <c r="ST52" s="99"/>
      <c r="SU52" s="99"/>
      <c r="SV52" s="99"/>
      <c r="SW52" s="99"/>
      <c r="SX52" s="99"/>
      <c r="SY52" s="99"/>
      <c r="SZ52" s="99"/>
      <c r="TA52" s="99"/>
      <c r="TB52" s="99"/>
      <c r="TC52" s="99"/>
      <c r="TD52" s="99"/>
      <c r="TE52" s="99"/>
      <c r="TF52" s="99"/>
      <c r="TG52" s="99"/>
      <c r="TH52" s="99"/>
      <c r="TI52" s="99"/>
      <c r="TJ52" s="99"/>
      <c r="TK52" s="99"/>
      <c r="TL52" s="99"/>
      <c r="TM52" s="99"/>
      <c r="TN52" s="99"/>
      <c r="TO52" s="99"/>
      <c r="TP52" s="99"/>
      <c r="TQ52" s="99"/>
      <c r="TR52" s="99"/>
      <c r="TS52" s="99"/>
      <c r="TT52" s="99"/>
      <c r="TU52" s="99"/>
      <c r="TV52" s="99"/>
      <c r="TW52" s="99"/>
      <c r="TX52" s="99"/>
      <c r="TY52" s="99"/>
      <c r="TZ52" s="99"/>
      <c r="UA52" s="99"/>
      <c r="UB52" s="99"/>
      <c r="UC52" s="99"/>
      <c r="UD52" s="99"/>
      <c r="UE52" s="99"/>
      <c r="UF52" s="99"/>
      <c r="UG52" s="99"/>
      <c r="UH52" s="99"/>
      <c r="UI52" s="99"/>
      <c r="UJ52" s="99"/>
      <c r="UK52" s="99"/>
      <c r="UL52" s="99"/>
      <c r="UM52" s="99"/>
      <c r="UN52" s="99"/>
      <c r="UO52" s="99"/>
      <c r="UP52" s="99"/>
      <c r="UQ52" s="99"/>
      <c r="UR52" s="99"/>
      <c r="US52" s="99"/>
      <c r="UT52" s="99"/>
      <c r="UU52" s="99"/>
      <c r="UV52" s="99"/>
      <c r="UW52" s="99"/>
      <c r="UX52" s="99"/>
      <c r="UY52" s="99"/>
      <c r="UZ52" s="99"/>
      <c r="VA52" s="99"/>
      <c r="VB52" s="99"/>
      <c r="VC52" s="99"/>
      <c r="VD52" s="99"/>
      <c r="VE52" s="99"/>
      <c r="VF52" s="99"/>
      <c r="VG52" s="99"/>
      <c r="VH52" s="99"/>
      <c r="VI52" s="99"/>
      <c r="VJ52" s="99"/>
      <c r="VK52" s="99"/>
      <c r="VL52" s="99"/>
      <c r="VM52" s="99"/>
      <c r="VN52" s="99"/>
      <c r="VO52" s="99"/>
      <c r="VP52" s="99"/>
      <c r="VQ52" s="99"/>
      <c r="VR52" s="99"/>
      <c r="VS52" s="99"/>
      <c r="VT52" s="99"/>
      <c r="VU52" s="99"/>
      <c r="VV52" s="99"/>
      <c r="VW52" s="99"/>
      <c r="VX52" s="99"/>
      <c r="VY52" s="99"/>
      <c r="VZ52" s="99"/>
      <c r="WA52" s="99"/>
      <c r="WB52" s="99"/>
      <c r="WC52" s="99"/>
      <c r="WD52" s="99"/>
      <c r="WE52" s="99"/>
      <c r="WF52" s="99"/>
      <c r="WG52" s="99"/>
      <c r="WH52" s="99"/>
      <c r="WI52" s="99"/>
      <c r="WJ52" s="99"/>
      <c r="WK52" s="99"/>
      <c r="WL52" s="99"/>
      <c r="WM52" s="99"/>
      <c r="WN52" s="99"/>
      <c r="WO52" s="99"/>
      <c r="WP52" s="99"/>
      <c r="WQ52" s="99"/>
      <c r="WR52" s="99"/>
      <c r="WS52" s="99"/>
      <c r="WT52" s="99"/>
      <c r="WU52" s="99"/>
      <c r="WV52" s="99"/>
      <c r="WW52" s="99"/>
      <c r="WX52" s="99"/>
      <c r="WY52" s="99"/>
      <c r="WZ52" s="99"/>
      <c r="XA52" s="99"/>
      <c r="XB52" s="99"/>
      <c r="XC52" s="99"/>
      <c r="XD52" s="99"/>
      <c r="XE52" s="99"/>
      <c r="XF52" s="99"/>
      <c r="XG52" s="99"/>
      <c r="XH52" s="99"/>
      <c r="XI52" s="99"/>
      <c r="XJ52" s="99"/>
      <c r="XK52" s="99"/>
      <c r="XL52" s="99"/>
      <c r="XM52" s="99"/>
      <c r="XN52" s="99"/>
      <c r="XO52" s="99"/>
      <c r="XP52" s="99"/>
      <c r="XQ52" s="99"/>
      <c r="XR52" s="99"/>
      <c r="XS52" s="99"/>
      <c r="XT52" s="99"/>
      <c r="XU52" s="99"/>
      <c r="XV52" s="99"/>
      <c r="XW52" s="99"/>
      <c r="XX52" s="99"/>
      <c r="XY52" s="99"/>
      <c r="XZ52" s="99"/>
      <c r="YA52" s="99"/>
      <c r="YB52" s="99"/>
      <c r="YC52" s="99"/>
      <c r="YD52" s="99"/>
      <c r="YE52" s="99"/>
      <c r="YF52" s="99"/>
      <c r="YG52" s="99"/>
      <c r="YH52" s="99"/>
      <c r="YI52" s="99"/>
      <c r="YJ52" s="99"/>
      <c r="YK52" s="99"/>
      <c r="YL52" s="99"/>
      <c r="YM52" s="99"/>
      <c r="YN52" s="99"/>
      <c r="YO52" s="99"/>
      <c r="YP52" s="99"/>
      <c r="YQ52" s="99"/>
      <c r="YR52" s="99"/>
      <c r="YS52" s="99"/>
      <c r="YT52" s="99"/>
      <c r="YU52" s="99"/>
      <c r="YV52" s="99"/>
      <c r="YW52" s="99"/>
      <c r="YX52" s="99"/>
      <c r="YY52" s="99"/>
      <c r="YZ52" s="99"/>
      <c r="ZA52" s="99"/>
      <c r="ZB52" s="99"/>
      <c r="ZC52" s="99"/>
      <c r="ZD52" s="99"/>
      <c r="ZE52" s="99"/>
      <c r="ZF52" s="99"/>
      <c r="ZG52" s="99"/>
      <c r="ZH52" s="99"/>
      <c r="ZI52" s="99"/>
      <c r="ZJ52" s="99"/>
      <c r="ZK52" s="99"/>
      <c r="ZL52" s="99"/>
      <c r="ZM52" s="99"/>
      <c r="ZN52" s="99"/>
      <c r="ZO52" s="99"/>
      <c r="ZP52" s="99"/>
      <c r="ZQ52" s="99"/>
      <c r="ZR52" s="99"/>
      <c r="ZS52" s="99"/>
      <c r="ZT52" s="99"/>
      <c r="ZU52" s="99"/>
      <c r="ZV52" s="99"/>
      <c r="ZW52" s="99"/>
      <c r="ZX52" s="99"/>
      <c r="ZY52" s="99"/>
      <c r="ZZ52" s="99"/>
      <c r="AAA52" s="99"/>
      <c r="AAB52" s="99"/>
      <c r="AAC52" s="99"/>
      <c r="AAD52" s="99"/>
      <c r="AAE52" s="99"/>
      <c r="AAF52" s="99"/>
      <c r="AAG52" s="99"/>
      <c r="AAH52" s="99"/>
      <c r="AAI52" s="99"/>
      <c r="AAJ52" s="99"/>
      <c r="AAK52" s="99"/>
      <c r="AAL52" s="99"/>
      <c r="AAM52" s="99"/>
      <c r="AAN52" s="99"/>
      <c r="AAO52" s="99"/>
      <c r="AAP52" s="99"/>
      <c r="AAQ52" s="99"/>
      <c r="AAR52" s="99"/>
      <c r="AAS52" s="99"/>
      <c r="AAT52" s="99"/>
      <c r="AAU52" s="99"/>
      <c r="AAV52" s="99"/>
      <c r="AAW52" s="99"/>
      <c r="AAX52" s="99"/>
      <c r="AAY52" s="99"/>
      <c r="AAZ52" s="99"/>
      <c r="ABA52" s="99"/>
      <c r="ABB52" s="99"/>
      <c r="ABC52" s="99"/>
      <c r="ABD52" s="99"/>
      <c r="ABE52" s="99"/>
      <c r="ABF52" s="99"/>
      <c r="ABG52" s="99"/>
      <c r="ABH52" s="99"/>
      <c r="ABI52" s="99"/>
      <c r="ABJ52" s="99"/>
      <c r="ABK52" s="99"/>
      <c r="ABL52" s="99"/>
      <c r="ABM52" s="99"/>
      <c r="ABN52" s="99"/>
      <c r="ABO52" s="99"/>
      <c r="ABP52" s="99"/>
      <c r="ABQ52" s="99"/>
      <c r="ABR52" s="99"/>
      <c r="ABS52" s="99"/>
      <c r="ABT52" s="99"/>
      <c r="ABU52" s="99"/>
      <c r="ABV52" s="99"/>
      <c r="ABW52" s="99"/>
      <c r="ABX52" s="99"/>
      <c r="ABY52" s="99"/>
      <c r="ABZ52" s="99"/>
      <c r="ACA52" s="99"/>
      <c r="ACB52" s="99"/>
      <c r="ACC52" s="99"/>
      <c r="ACD52" s="99"/>
      <c r="ACE52" s="99"/>
      <c r="ACF52" s="99"/>
      <c r="ACG52" s="99"/>
      <c r="ACH52" s="99"/>
      <c r="ACI52" s="99"/>
      <c r="ACJ52" s="99"/>
      <c r="ACK52" s="99"/>
      <c r="ACL52" s="99"/>
      <c r="ACM52" s="99"/>
      <c r="ACN52" s="99"/>
      <c r="ACO52" s="99"/>
      <c r="ACP52" s="99"/>
      <c r="ACQ52" s="99"/>
      <c r="ACR52" s="99"/>
      <c r="ACS52" s="99"/>
      <c r="ACT52" s="99"/>
      <c r="ACU52" s="99"/>
      <c r="ACV52" s="99"/>
      <c r="ACW52" s="99"/>
      <c r="ACX52" s="99"/>
      <c r="ACY52" s="99"/>
      <c r="ACZ52" s="99"/>
      <c r="ADA52" s="99"/>
      <c r="ADB52" s="99"/>
      <c r="ADC52" s="99"/>
      <c r="ADD52" s="99"/>
      <c r="ADE52" s="99"/>
      <c r="ADF52" s="99"/>
      <c r="ADG52" s="99"/>
      <c r="ADH52" s="99"/>
      <c r="ADI52" s="99"/>
      <c r="ADJ52" s="99"/>
      <c r="ADK52" s="99"/>
      <c r="ADL52" s="99"/>
      <c r="ADM52" s="99"/>
      <c r="ADN52" s="99"/>
      <c r="ADO52" s="99"/>
      <c r="ADP52" s="99"/>
      <c r="ADQ52" s="99"/>
      <c r="ADR52" s="99"/>
      <c r="ADS52" s="99"/>
      <c r="ADT52" s="99"/>
      <c r="ADU52" s="99"/>
      <c r="ADV52" s="99"/>
      <c r="ADW52" s="99"/>
      <c r="ADX52" s="99"/>
      <c r="ADY52" s="99"/>
      <c r="ADZ52" s="99"/>
      <c r="AEA52" s="99"/>
      <c r="AEB52" s="99"/>
      <c r="AEC52" s="99"/>
      <c r="AED52" s="99"/>
      <c r="AEE52" s="99"/>
      <c r="AEF52" s="99"/>
      <c r="AEG52" s="99"/>
      <c r="AEH52" s="99"/>
      <c r="AEI52" s="99"/>
      <c r="AEJ52" s="99"/>
      <c r="AEK52" s="99"/>
      <c r="AEL52" s="99"/>
      <c r="AEM52" s="99"/>
      <c r="AEN52" s="99"/>
      <c r="AEO52" s="99"/>
      <c r="AEP52" s="99"/>
      <c r="AEQ52" s="99"/>
      <c r="AER52" s="99"/>
      <c r="AES52" s="99"/>
      <c r="AET52" s="99"/>
      <c r="AEU52" s="99"/>
      <c r="AEV52" s="99"/>
      <c r="AEW52" s="99"/>
      <c r="AEX52" s="99"/>
      <c r="AEY52" s="99"/>
      <c r="AEZ52" s="99"/>
      <c r="AFA52" s="99"/>
      <c r="AFB52" s="99"/>
      <c r="AFC52" s="99"/>
      <c r="AFD52" s="99"/>
      <c r="AFE52" s="99"/>
      <c r="AFF52" s="99"/>
      <c r="AFG52" s="99"/>
      <c r="AFH52" s="99"/>
      <c r="AFI52" s="99"/>
      <c r="AFJ52" s="99"/>
      <c r="AFK52" s="99"/>
      <c r="AFL52" s="99"/>
      <c r="AFM52" s="99"/>
      <c r="AFN52" s="99"/>
      <c r="AFO52" s="99"/>
      <c r="AFP52" s="99"/>
      <c r="AFQ52" s="99"/>
      <c r="AFR52" s="99"/>
      <c r="AFS52" s="99"/>
      <c r="AFT52" s="99"/>
      <c r="AFU52" s="99"/>
      <c r="AFV52" s="99"/>
      <c r="AFW52" s="99"/>
      <c r="AFX52" s="99"/>
      <c r="AFY52" s="99"/>
      <c r="AFZ52" s="99"/>
      <c r="AGA52" s="99"/>
      <c r="AGB52" s="99"/>
      <c r="AGC52" s="99"/>
      <c r="AGD52" s="99"/>
      <c r="AGE52" s="99"/>
      <c r="AGF52" s="99"/>
      <c r="AGG52" s="99"/>
      <c r="AGH52" s="99"/>
      <c r="AGI52" s="99"/>
      <c r="AGJ52" s="99"/>
      <c r="AGK52" s="99"/>
      <c r="AGL52" s="99"/>
      <c r="AGM52" s="99"/>
      <c r="AGN52" s="99"/>
      <c r="AGO52" s="99"/>
      <c r="AGP52" s="99"/>
      <c r="AGQ52" s="99"/>
      <c r="AGR52" s="99"/>
      <c r="AGS52" s="99"/>
      <c r="AGT52" s="99"/>
      <c r="AGU52" s="99"/>
      <c r="AGV52" s="99"/>
      <c r="AGW52" s="99"/>
      <c r="AGX52" s="99"/>
      <c r="AGY52" s="99"/>
      <c r="AGZ52" s="99"/>
      <c r="AHA52" s="99"/>
      <c r="AHB52" s="99"/>
      <c r="AHC52" s="99"/>
      <c r="AHD52" s="99"/>
      <c r="AHE52" s="99"/>
      <c r="AHF52" s="99"/>
      <c r="AHG52" s="99"/>
      <c r="AHH52" s="99"/>
      <c r="AHI52" s="99"/>
      <c r="AHJ52" s="99"/>
      <c r="AHK52" s="99"/>
      <c r="AHL52" s="99"/>
      <c r="AHM52" s="99"/>
      <c r="AHN52" s="99"/>
      <c r="AHO52" s="99"/>
      <c r="AHP52" s="99"/>
      <c r="AHQ52" s="99"/>
      <c r="AHR52" s="99"/>
      <c r="AHS52" s="99"/>
      <c r="AHT52" s="99"/>
      <c r="AHU52" s="99"/>
      <c r="AHV52" s="99"/>
      <c r="AHW52" s="99"/>
      <c r="AHX52" s="99"/>
      <c r="AHY52" s="99"/>
      <c r="AHZ52" s="99"/>
      <c r="AIA52" s="99"/>
      <c r="AIB52" s="99"/>
      <c r="AIC52" s="99"/>
      <c r="AID52" s="99"/>
      <c r="AIE52" s="99"/>
      <c r="AIF52" s="99"/>
      <c r="AIG52" s="99"/>
      <c r="AIH52" s="99"/>
      <c r="AII52" s="99"/>
      <c r="AIJ52" s="99"/>
      <c r="AIK52" s="99"/>
      <c r="AIL52" s="99"/>
      <c r="AIM52" s="99"/>
      <c r="AIN52" s="99"/>
      <c r="AIO52" s="99"/>
      <c r="AIP52" s="99"/>
      <c r="AIQ52" s="99"/>
      <c r="AIR52" s="99"/>
      <c r="AIS52" s="99"/>
      <c r="AIT52" s="99"/>
      <c r="AIU52" s="99"/>
      <c r="AIV52" s="99"/>
      <c r="AIW52" s="99"/>
      <c r="AIX52" s="99"/>
      <c r="AIY52" s="99"/>
      <c r="AIZ52" s="99"/>
      <c r="AJA52" s="99"/>
      <c r="AJB52" s="99"/>
      <c r="AJC52" s="99"/>
      <c r="AJD52" s="99"/>
      <c r="AJE52" s="99"/>
      <c r="AJF52" s="99"/>
      <c r="AJG52" s="99"/>
      <c r="AJH52" s="99"/>
      <c r="AJI52" s="99"/>
      <c r="AJJ52" s="99"/>
      <c r="AJK52" s="99"/>
      <c r="AJL52" s="99"/>
      <c r="AJM52" s="99"/>
      <c r="AJN52" s="99"/>
      <c r="AJO52" s="99"/>
      <c r="AJP52" s="99"/>
      <c r="AJQ52" s="99"/>
      <c r="AJR52" s="99"/>
      <c r="AJS52" s="99"/>
      <c r="AJT52" s="99"/>
      <c r="AJU52" s="99"/>
      <c r="AJV52" s="99"/>
      <c r="AJW52" s="99"/>
      <c r="AJX52" s="99"/>
      <c r="AJY52" s="99"/>
      <c r="AJZ52" s="99"/>
      <c r="AKA52" s="99"/>
      <c r="AKB52" s="99"/>
      <c r="AKC52" s="99"/>
      <c r="AKD52" s="99"/>
      <c r="AKE52" s="99"/>
      <c r="AKF52" s="99"/>
      <c r="AKG52" s="99"/>
      <c r="AKH52" s="99"/>
      <c r="AKI52" s="99"/>
      <c r="AKJ52" s="99"/>
      <c r="AKK52" s="99"/>
      <c r="AKL52" s="99"/>
      <c r="AKM52" s="99"/>
      <c r="AKN52" s="99"/>
      <c r="AKO52" s="99"/>
      <c r="AKP52" s="99"/>
      <c r="AKQ52" s="99"/>
      <c r="AKR52" s="99"/>
      <c r="AKS52" s="99"/>
      <c r="AKT52" s="99"/>
      <c r="AKU52" s="99"/>
      <c r="AKV52" s="99"/>
      <c r="AKW52" s="99"/>
      <c r="AKX52" s="99"/>
      <c r="AKY52" s="99"/>
      <c r="AKZ52" s="99"/>
      <c r="ALA52" s="99"/>
      <c r="ALB52" s="99"/>
      <c r="ALC52" s="99"/>
      <c r="ALD52" s="99"/>
      <c r="ALE52" s="99"/>
      <c r="ALF52" s="99"/>
      <c r="ALG52" s="99"/>
      <c r="ALH52" s="99"/>
      <c r="ALI52" s="99"/>
      <c r="ALJ52" s="99"/>
      <c r="ALK52" s="99"/>
      <c r="ALL52" s="99"/>
      <c r="ALM52" s="99"/>
      <c r="ALN52" s="99"/>
      <c r="ALO52" s="99"/>
      <c r="ALP52" s="99"/>
      <c r="ALQ52" s="99"/>
      <c r="ALR52" s="99"/>
      <c r="ALS52" s="99"/>
      <c r="ALT52" s="99"/>
      <c r="ALU52" s="99"/>
      <c r="ALV52" s="99"/>
      <c r="ALW52" s="99"/>
      <c r="ALX52" s="99"/>
      <c r="ALY52" s="99"/>
      <c r="ALZ52" s="99"/>
      <c r="AMA52" s="99"/>
      <c r="AMB52" s="99"/>
      <c r="AMC52" s="99"/>
      <c r="AMD52" s="99"/>
      <c r="AME52" s="99"/>
      <c r="AMF52" s="99"/>
      <c r="AMG52" s="99"/>
      <c r="AMH52" s="99"/>
      <c r="AMI52" s="99"/>
      <c r="AMJ52" s="99"/>
      <c r="AMK52" s="99"/>
      <c r="AML52" s="99"/>
      <c r="AMM52" s="99"/>
      <c r="AMN52" s="99"/>
      <c r="AMO52" s="99"/>
      <c r="AMP52" s="99"/>
      <c r="AMQ52" s="99"/>
      <c r="AMR52" s="99"/>
      <c r="AMS52" s="99"/>
      <c r="AMT52" s="99"/>
      <c r="AMU52" s="99"/>
      <c r="AMV52" s="99"/>
      <c r="AMW52" s="99"/>
      <c r="AMX52" s="99"/>
      <c r="AMY52" s="99"/>
      <c r="AMZ52" s="99"/>
      <c r="ANA52" s="99"/>
      <c r="ANB52" s="99"/>
      <c r="ANC52" s="99"/>
      <c r="AND52" s="99"/>
      <c r="ANE52" s="99"/>
      <c r="ANF52" s="99"/>
      <c r="ANG52" s="99"/>
      <c r="ANH52" s="99"/>
      <c r="ANI52" s="99"/>
      <c r="ANJ52" s="99"/>
      <c r="ANK52" s="99"/>
      <c r="ANL52" s="99"/>
      <c r="ANM52" s="99"/>
      <c r="ANN52" s="99"/>
      <c r="ANO52" s="99"/>
      <c r="ANP52" s="99"/>
      <c r="ANQ52" s="99"/>
      <c r="ANR52" s="99"/>
      <c r="ANS52" s="99"/>
      <c r="ANT52" s="99"/>
      <c r="ANU52" s="99"/>
      <c r="ANV52" s="99"/>
      <c r="ANW52" s="99"/>
      <c r="ANX52" s="99"/>
      <c r="ANY52" s="99"/>
      <c r="ANZ52" s="99"/>
      <c r="AOA52" s="99"/>
      <c r="AOB52" s="99"/>
      <c r="AOC52" s="99"/>
      <c r="AOD52" s="99"/>
      <c r="AOE52" s="99"/>
      <c r="AOF52" s="99"/>
      <c r="AOG52" s="99"/>
      <c r="AOH52" s="99"/>
      <c r="AOI52" s="99"/>
      <c r="AOJ52" s="99"/>
      <c r="AOK52" s="99"/>
      <c r="AOL52" s="99"/>
      <c r="AOM52" s="99"/>
      <c r="AON52" s="99"/>
      <c r="AOO52" s="99"/>
      <c r="AOP52" s="99"/>
      <c r="AOQ52" s="99"/>
      <c r="AOR52" s="99"/>
      <c r="AOS52" s="99"/>
      <c r="AOT52" s="99"/>
      <c r="AOU52" s="99"/>
      <c r="AOV52" s="99"/>
      <c r="AOW52" s="99"/>
      <c r="AOX52" s="99"/>
      <c r="AOY52" s="99"/>
      <c r="AOZ52" s="99"/>
      <c r="APA52" s="99"/>
      <c r="APB52" s="99"/>
      <c r="APC52" s="99"/>
      <c r="APD52" s="99"/>
      <c r="APE52" s="99"/>
      <c r="APF52" s="99"/>
      <c r="APG52" s="99"/>
      <c r="APH52" s="99"/>
      <c r="API52" s="99"/>
      <c r="APJ52" s="99"/>
      <c r="APK52" s="99"/>
      <c r="APL52" s="99"/>
      <c r="APM52" s="99"/>
      <c r="APN52" s="99"/>
      <c r="APO52" s="99"/>
      <c r="APP52" s="99"/>
      <c r="APQ52" s="99"/>
      <c r="APR52" s="99"/>
      <c r="APS52" s="99"/>
      <c r="APT52" s="99"/>
      <c r="APU52" s="99"/>
      <c r="APV52" s="99"/>
      <c r="APW52" s="99"/>
      <c r="APX52" s="99"/>
      <c r="APY52" s="99"/>
      <c r="APZ52" s="99"/>
      <c r="AQA52" s="99"/>
      <c r="AQB52" s="99"/>
      <c r="AQC52" s="99"/>
      <c r="AQD52" s="99"/>
      <c r="AQE52" s="99"/>
      <c r="AQF52" s="99"/>
      <c r="AQG52" s="99"/>
      <c r="AQH52" s="99"/>
      <c r="AQI52" s="99"/>
      <c r="AQJ52" s="99"/>
      <c r="AQK52" s="99"/>
      <c r="AQL52" s="99"/>
      <c r="AQM52" s="99"/>
      <c r="AQN52" s="99"/>
      <c r="AQO52" s="99"/>
      <c r="AQP52" s="99"/>
      <c r="AQQ52" s="99"/>
      <c r="AQR52" s="99"/>
      <c r="AQS52" s="99"/>
      <c r="AQT52" s="99"/>
      <c r="AQU52" s="99"/>
      <c r="AQV52" s="99"/>
      <c r="AQW52" s="99"/>
      <c r="AQX52" s="99"/>
      <c r="AQY52" s="99"/>
      <c r="AQZ52" s="99"/>
      <c r="ARA52" s="99"/>
      <c r="ARB52" s="99"/>
      <c r="ARC52" s="99"/>
      <c r="ARD52" s="99"/>
      <c r="ARE52" s="99"/>
      <c r="ARF52" s="99"/>
      <c r="ARG52" s="99"/>
      <c r="ARH52" s="99"/>
      <c r="ARI52" s="99"/>
      <c r="ARJ52" s="99"/>
      <c r="ARK52" s="99"/>
      <c r="ARL52" s="99"/>
      <c r="ARM52" s="99"/>
      <c r="ARN52" s="99"/>
      <c r="ARO52" s="99"/>
      <c r="ARP52" s="99"/>
      <c r="ARQ52" s="99"/>
      <c r="ARR52" s="99"/>
      <c r="ARS52" s="99"/>
      <c r="ART52" s="99"/>
      <c r="ARU52" s="99"/>
      <c r="ARV52" s="99"/>
      <c r="ARW52" s="99"/>
      <c r="ARX52" s="99"/>
      <c r="ARY52" s="99"/>
      <c r="ARZ52" s="99"/>
      <c r="ASA52" s="99"/>
      <c r="ASB52" s="99"/>
      <c r="ASC52" s="99"/>
      <c r="ASD52" s="99"/>
      <c r="ASE52" s="99"/>
      <c r="ASF52" s="99"/>
      <c r="ASG52" s="99"/>
      <c r="ASH52" s="99"/>
      <c r="ASI52" s="99"/>
      <c r="ASJ52" s="99"/>
      <c r="ASK52" s="99"/>
      <c r="ASL52" s="99"/>
      <c r="ASM52" s="99"/>
      <c r="ASN52" s="99"/>
      <c r="ASO52" s="99"/>
      <c r="ASP52" s="99"/>
      <c r="ASQ52" s="99"/>
      <c r="ASR52" s="99"/>
      <c r="ASS52" s="99"/>
      <c r="AST52" s="99"/>
      <c r="ASU52" s="99"/>
      <c r="ASV52" s="99"/>
      <c r="ASW52" s="99"/>
      <c r="ASX52" s="99"/>
      <c r="ASY52" s="99"/>
      <c r="ASZ52" s="99"/>
      <c r="ATA52" s="99"/>
      <c r="ATB52" s="99"/>
      <c r="ATC52" s="99"/>
      <c r="ATD52" s="99"/>
      <c r="ATE52" s="99"/>
      <c r="ATF52" s="99"/>
      <c r="ATG52" s="99"/>
      <c r="ATH52" s="99"/>
      <c r="ATI52" s="99"/>
      <c r="ATJ52" s="99"/>
      <c r="ATK52" s="99"/>
      <c r="ATL52" s="99"/>
      <c r="ATM52" s="99"/>
      <c r="ATN52" s="99"/>
      <c r="ATO52" s="99"/>
      <c r="ATP52" s="99"/>
      <c r="ATQ52" s="99"/>
      <c r="ATR52" s="99"/>
      <c r="ATS52" s="99"/>
      <c r="ATT52" s="99"/>
      <c r="ATU52" s="99"/>
      <c r="ATV52" s="99"/>
      <c r="ATW52" s="99"/>
      <c r="ATX52" s="99"/>
      <c r="ATY52" s="99"/>
      <c r="ATZ52" s="99"/>
      <c r="AUA52" s="99"/>
      <c r="AUB52" s="99"/>
      <c r="AUC52" s="99"/>
      <c r="AUD52" s="99"/>
      <c r="AUE52" s="99"/>
      <c r="AUF52" s="99"/>
      <c r="AUG52" s="99"/>
      <c r="AUH52" s="99"/>
      <c r="AUI52" s="99"/>
      <c r="AUJ52" s="99"/>
      <c r="AUK52" s="99"/>
      <c r="AUL52" s="99"/>
      <c r="AUM52" s="99"/>
      <c r="AUN52" s="99"/>
      <c r="AUO52" s="99"/>
      <c r="AUP52" s="99"/>
      <c r="AUQ52" s="99"/>
      <c r="AUR52" s="99"/>
      <c r="AUS52" s="99"/>
      <c r="AUT52" s="99"/>
      <c r="AUU52" s="99"/>
      <c r="AUV52" s="99"/>
      <c r="AUW52" s="99"/>
      <c r="AUX52" s="99"/>
      <c r="AUY52" s="99"/>
      <c r="AUZ52" s="99"/>
      <c r="AVA52" s="99"/>
      <c r="AVB52" s="99"/>
      <c r="AVC52" s="99"/>
      <c r="AVD52" s="99"/>
      <c r="AVE52" s="99"/>
      <c r="AVF52" s="99"/>
      <c r="AVG52" s="99"/>
      <c r="AVH52" s="99"/>
      <c r="AVI52" s="99"/>
      <c r="AVJ52" s="99"/>
      <c r="AVK52" s="99"/>
      <c r="AVL52" s="99"/>
      <c r="AVM52" s="99"/>
      <c r="AVN52" s="99"/>
      <c r="AVO52" s="99"/>
      <c r="AVP52" s="99"/>
      <c r="AVQ52" s="99"/>
      <c r="AVR52" s="99"/>
      <c r="AVS52" s="99"/>
      <c r="AVT52" s="99"/>
      <c r="AVU52" s="99"/>
      <c r="AVV52" s="99"/>
      <c r="AVW52" s="99"/>
      <c r="AVX52" s="99"/>
      <c r="AVY52" s="99"/>
      <c r="AVZ52" s="99"/>
      <c r="AWA52" s="99"/>
      <c r="AWB52" s="99"/>
      <c r="AWC52" s="99"/>
      <c r="AWD52" s="99"/>
      <c r="AWE52" s="99"/>
      <c r="AWF52" s="99"/>
      <c r="AWG52" s="99"/>
      <c r="AWH52" s="99"/>
      <c r="AWI52" s="99"/>
      <c r="AWJ52" s="99"/>
      <c r="AWK52" s="99"/>
      <c r="AWL52" s="99"/>
      <c r="AWM52" s="99"/>
      <c r="AWN52" s="99"/>
      <c r="AWO52" s="99"/>
      <c r="AWP52" s="99"/>
      <c r="AWQ52" s="99"/>
      <c r="AWR52" s="99"/>
      <c r="AWS52" s="99"/>
      <c r="AWT52" s="99"/>
      <c r="AWU52" s="99"/>
      <c r="AWV52" s="99"/>
      <c r="AWW52" s="99"/>
      <c r="AWX52" s="99"/>
      <c r="AWY52" s="99"/>
      <c r="AWZ52" s="99"/>
      <c r="AXA52" s="99"/>
      <c r="AXB52" s="99"/>
      <c r="AXC52" s="99"/>
      <c r="AXD52" s="99"/>
      <c r="AXE52" s="99"/>
      <c r="AXF52" s="99"/>
      <c r="AXG52" s="99"/>
      <c r="AXH52" s="99"/>
      <c r="AXI52" s="99"/>
      <c r="AXJ52" s="99"/>
      <c r="AXK52" s="99"/>
      <c r="AXL52" s="99"/>
      <c r="AXM52" s="99"/>
      <c r="AXN52" s="99"/>
      <c r="AXO52" s="99"/>
      <c r="AXP52" s="99"/>
      <c r="AXQ52" s="99"/>
      <c r="AXR52" s="99"/>
      <c r="AXS52" s="99"/>
      <c r="AXT52" s="99"/>
      <c r="AXU52" s="99"/>
      <c r="AXV52" s="99"/>
      <c r="AXW52" s="99"/>
      <c r="AXX52" s="99"/>
      <c r="AXY52" s="99"/>
      <c r="AXZ52" s="99"/>
      <c r="AYA52" s="99"/>
      <c r="AYB52" s="99"/>
      <c r="AYC52" s="99"/>
      <c r="AYD52" s="99"/>
      <c r="AYE52" s="99"/>
      <c r="AYF52" s="99"/>
      <c r="AYG52" s="99"/>
      <c r="AYH52" s="99"/>
      <c r="AYI52" s="99"/>
      <c r="AYJ52" s="99"/>
      <c r="AYK52" s="99"/>
      <c r="AYL52" s="99"/>
      <c r="AYM52" s="99"/>
      <c r="AYN52" s="99"/>
      <c r="AYO52" s="99"/>
      <c r="AYP52" s="99"/>
      <c r="AYQ52" s="99"/>
      <c r="AYR52" s="99"/>
      <c r="AYS52" s="99"/>
      <c r="AYT52" s="99"/>
      <c r="AYU52" s="99"/>
      <c r="AYV52" s="99"/>
      <c r="AYW52" s="99"/>
      <c r="AYX52" s="99"/>
      <c r="AYY52" s="99"/>
      <c r="AYZ52" s="99"/>
      <c r="AZA52" s="99"/>
      <c r="AZB52" s="99"/>
      <c r="AZC52" s="99"/>
      <c r="AZD52" s="99"/>
      <c r="AZE52" s="99"/>
      <c r="AZF52" s="99"/>
      <c r="AZG52" s="99"/>
      <c r="AZH52" s="99"/>
      <c r="AZI52" s="99"/>
      <c r="AZJ52" s="99"/>
      <c r="AZK52" s="99"/>
      <c r="AZL52" s="99"/>
      <c r="AZM52" s="99"/>
      <c r="AZN52" s="99"/>
      <c r="AZO52" s="99"/>
      <c r="AZP52" s="99"/>
      <c r="AZQ52" s="99"/>
      <c r="AZR52" s="99"/>
      <c r="AZS52" s="99"/>
      <c r="AZT52" s="99"/>
      <c r="AZU52" s="99"/>
      <c r="AZV52" s="99"/>
      <c r="AZW52" s="99"/>
      <c r="AZX52" s="99"/>
      <c r="AZY52" s="99"/>
      <c r="AZZ52" s="99"/>
      <c r="BAA52" s="99"/>
      <c r="BAB52" s="99"/>
      <c r="BAC52" s="99"/>
      <c r="BAD52" s="99"/>
      <c r="BAE52" s="99"/>
      <c r="BAF52" s="99"/>
      <c r="BAG52" s="99"/>
      <c r="BAH52" s="99"/>
      <c r="BAI52" s="99"/>
      <c r="BAJ52" s="99"/>
      <c r="BAK52" s="99"/>
      <c r="BAL52" s="99"/>
      <c r="BAM52" s="99"/>
      <c r="BAN52" s="99"/>
      <c r="BAO52" s="99"/>
      <c r="BAP52" s="99"/>
      <c r="BAQ52" s="99"/>
      <c r="BAR52" s="99"/>
      <c r="BAS52" s="99"/>
      <c r="BAT52" s="99"/>
      <c r="BAU52" s="99"/>
      <c r="BAV52" s="99"/>
      <c r="BAW52" s="99"/>
      <c r="BAX52" s="99"/>
      <c r="BAY52" s="99"/>
      <c r="BAZ52" s="99"/>
      <c r="BBA52" s="99"/>
      <c r="BBB52" s="99"/>
      <c r="BBC52" s="99"/>
      <c r="BBD52" s="99"/>
      <c r="BBE52" s="99"/>
      <c r="BBF52" s="99"/>
      <c r="BBG52" s="99"/>
      <c r="BBH52" s="99"/>
      <c r="BBI52" s="99"/>
      <c r="BBJ52" s="99"/>
      <c r="BBK52" s="99"/>
      <c r="BBL52" s="99"/>
      <c r="BBM52" s="99"/>
      <c r="BBN52" s="99"/>
      <c r="BBO52" s="99"/>
      <c r="BBP52" s="99"/>
      <c r="BBQ52" s="99"/>
      <c r="BBR52" s="99"/>
      <c r="BBS52" s="99"/>
      <c r="BBT52" s="99"/>
      <c r="BBU52" s="99"/>
      <c r="BBV52" s="99"/>
      <c r="BBW52" s="99"/>
      <c r="BBX52" s="99"/>
      <c r="BBY52" s="99"/>
      <c r="BBZ52" s="99"/>
      <c r="BCA52" s="99"/>
      <c r="BCB52" s="99"/>
      <c r="BCC52" s="99"/>
      <c r="BCD52" s="99"/>
      <c r="BCE52" s="99"/>
      <c r="BCF52" s="99"/>
      <c r="BCG52" s="99"/>
      <c r="BCH52" s="99"/>
      <c r="BCI52" s="99"/>
      <c r="BCJ52" s="99"/>
      <c r="BCK52" s="99"/>
      <c r="BCL52" s="99"/>
      <c r="BCM52" s="99"/>
      <c r="BCN52" s="99"/>
      <c r="BCO52" s="99"/>
      <c r="BCP52" s="99"/>
      <c r="BCQ52" s="99"/>
      <c r="BCR52" s="99"/>
      <c r="BCS52" s="99"/>
      <c r="BCT52" s="99"/>
      <c r="BCU52" s="99"/>
      <c r="BCV52" s="99"/>
      <c r="BCW52" s="99"/>
      <c r="BCX52" s="99"/>
      <c r="BCY52" s="99"/>
      <c r="BCZ52" s="99"/>
      <c r="BDA52" s="99"/>
      <c r="BDB52" s="99"/>
      <c r="BDC52" s="99"/>
      <c r="BDD52" s="99"/>
      <c r="BDE52" s="99"/>
      <c r="BDF52" s="99"/>
      <c r="BDG52" s="99"/>
      <c r="BDH52" s="99"/>
      <c r="BDI52" s="99"/>
      <c r="BDJ52" s="99"/>
      <c r="BDK52" s="99"/>
      <c r="BDL52" s="99"/>
      <c r="BDM52" s="99"/>
      <c r="BDN52" s="99"/>
      <c r="BDO52" s="99"/>
      <c r="BDP52" s="99"/>
      <c r="BDQ52" s="99"/>
      <c r="BDR52" s="99"/>
      <c r="BDS52" s="99"/>
      <c r="BDT52" s="99"/>
      <c r="BDU52" s="99"/>
      <c r="BDV52" s="99"/>
      <c r="BDW52" s="99"/>
      <c r="BDX52" s="99"/>
      <c r="BDY52" s="99"/>
      <c r="BDZ52" s="99"/>
      <c r="BEA52" s="99"/>
      <c r="BEB52" s="99"/>
      <c r="BEC52" s="99"/>
      <c r="BED52" s="99"/>
      <c r="BEE52" s="99"/>
      <c r="BEF52" s="99"/>
      <c r="BEG52" s="99"/>
      <c r="BEH52" s="99"/>
      <c r="BEI52" s="99"/>
      <c r="BEJ52" s="99"/>
      <c r="BEK52" s="99"/>
      <c r="BEL52" s="99"/>
      <c r="BEM52" s="99"/>
      <c r="BEN52" s="99"/>
      <c r="BEO52" s="99"/>
      <c r="BEP52" s="99"/>
      <c r="BEQ52" s="99"/>
      <c r="BER52" s="99"/>
      <c r="BES52" s="99"/>
      <c r="BET52" s="99"/>
      <c r="BEU52" s="99"/>
      <c r="BEV52" s="99"/>
      <c r="BEW52" s="99"/>
      <c r="BEX52" s="99"/>
      <c r="BEY52" s="99"/>
      <c r="BEZ52" s="99"/>
      <c r="BFA52" s="99"/>
      <c r="BFB52" s="99"/>
      <c r="BFC52" s="99"/>
      <c r="BFD52" s="99"/>
      <c r="BFE52" s="99"/>
      <c r="BFF52" s="99"/>
      <c r="BFG52" s="99"/>
      <c r="BFH52" s="99"/>
      <c r="BFI52" s="99"/>
      <c r="BFJ52" s="99"/>
      <c r="BFK52" s="99"/>
      <c r="BFL52" s="99"/>
      <c r="BFM52" s="99"/>
      <c r="BFN52" s="99"/>
      <c r="BFO52" s="99"/>
      <c r="BFP52" s="99"/>
      <c r="BFQ52" s="99"/>
      <c r="BFR52" s="99"/>
      <c r="BFS52" s="99"/>
      <c r="BFT52" s="99"/>
      <c r="BFU52" s="99"/>
      <c r="BFV52" s="99"/>
      <c r="BFW52" s="99"/>
      <c r="BFX52" s="99"/>
      <c r="BFY52" s="99"/>
      <c r="BFZ52" s="99"/>
      <c r="BGA52" s="99"/>
      <c r="BGB52" s="99"/>
      <c r="BGC52" s="99"/>
      <c r="BGD52" s="99"/>
      <c r="BGE52" s="99"/>
      <c r="BGF52" s="99"/>
      <c r="BGG52" s="99"/>
      <c r="BGH52" s="99"/>
      <c r="BGI52" s="99"/>
      <c r="BGJ52" s="99"/>
      <c r="BGK52" s="99"/>
      <c r="BGL52" s="99"/>
      <c r="BGM52" s="99"/>
      <c r="BGN52" s="99"/>
      <c r="BGO52" s="99"/>
      <c r="BGP52" s="99"/>
      <c r="BGQ52" s="99"/>
      <c r="BGR52" s="99"/>
      <c r="BGS52" s="99"/>
      <c r="BGT52" s="99"/>
      <c r="BGU52" s="99"/>
      <c r="BGV52" s="99"/>
      <c r="BGW52" s="99"/>
      <c r="BGX52" s="99"/>
      <c r="BGY52" s="99"/>
      <c r="BGZ52" s="99"/>
      <c r="BHA52" s="99"/>
      <c r="BHB52" s="99"/>
      <c r="BHC52" s="99"/>
      <c r="BHD52" s="99"/>
      <c r="BHE52" s="99"/>
      <c r="BHF52" s="99"/>
      <c r="BHG52" s="99"/>
      <c r="BHH52" s="99"/>
      <c r="BHI52" s="99"/>
      <c r="BHJ52" s="99"/>
      <c r="BHK52" s="99"/>
      <c r="BHL52" s="99"/>
      <c r="BHM52" s="99"/>
      <c r="BHN52" s="99"/>
      <c r="BHO52" s="99"/>
      <c r="BHP52" s="99"/>
      <c r="BHQ52" s="99"/>
      <c r="BHR52" s="99"/>
      <c r="BHS52" s="99"/>
      <c r="BHT52" s="99"/>
      <c r="BHU52" s="99"/>
      <c r="BHV52" s="99"/>
      <c r="BHW52" s="99"/>
      <c r="BHX52" s="99"/>
      <c r="BHY52" s="99"/>
      <c r="BHZ52" s="99"/>
      <c r="BIA52" s="99"/>
      <c r="BIB52" s="99"/>
      <c r="BIC52" s="99"/>
      <c r="BID52" s="99"/>
      <c r="BIE52" s="99"/>
      <c r="BIF52" s="99"/>
      <c r="BIG52" s="99"/>
      <c r="BIH52" s="99"/>
      <c r="BII52" s="99"/>
      <c r="BIJ52" s="99"/>
      <c r="BIK52" s="99"/>
      <c r="BIL52" s="99"/>
      <c r="BIM52" s="99"/>
      <c r="BIN52" s="99"/>
      <c r="BIO52" s="99"/>
      <c r="BIP52" s="99"/>
      <c r="BIQ52" s="99"/>
      <c r="BIR52" s="99"/>
      <c r="BIS52" s="99"/>
      <c r="BIT52" s="99"/>
      <c r="BIU52" s="99"/>
      <c r="BIV52" s="99"/>
      <c r="BIW52" s="99"/>
      <c r="BIX52" s="99"/>
      <c r="BIY52" s="99"/>
      <c r="BIZ52" s="99"/>
      <c r="BJA52" s="99"/>
      <c r="BJB52" s="99"/>
      <c r="BJC52" s="99"/>
      <c r="BJD52" s="99"/>
      <c r="BJE52" s="99"/>
      <c r="BJF52" s="99"/>
      <c r="BJG52" s="99"/>
      <c r="BJH52" s="99"/>
      <c r="BJI52" s="99"/>
      <c r="BJJ52" s="99"/>
      <c r="BJK52" s="99"/>
      <c r="BJL52" s="99"/>
      <c r="BJM52" s="99"/>
      <c r="BJN52" s="99"/>
      <c r="BJO52" s="99"/>
      <c r="BJP52" s="99"/>
      <c r="BJQ52" s="99"/>
      <c r="BJR52" s="99"/>
      <c r="BJS52" s="99"/>
      <c r="BJT52" s="99"/>
      <c r="BJU52" s="99"/>
      <c r="BJV52" s="99"/>
      <c r="BJW52" s="99"/>
      <c r="BJX52" s="99"/>
      <c r="BJY52" s="99"/>
      <c r="BJZ52" s="99"/>
      <c r="BKA52" s="99"/>
      <c r="BKB52" s="99"/>
      <c r="BKC52" s="99"/>
      <c r="BKD52" s="99"/>
      <c r="BKE52" s="99"/>
      <c r="BKF52" s="99"/>
      <c r="BKG52" s="99"/>
      <c r="BKH52" s="99"/>
      <c r="BKI52" s="99"/>
      <c r="BKJ52" s="99"/>
      <c r="BKK52" s="99"/>
      <c r="BKL52" s="99"/>
      <c r="BKM52" s="99"/>
      <c r="BKN52" s="99"/>
      <c r="BKO52" s="99"/>
      <c r="BKP52" s="99"/>
      <c r="BKQ52" s="99"/>
      <c r="BKR52" s="99"/>
      <c r="BKS52" s="99"/>
      <c r="BKT52" s="99"/>
      <c r="BKU52" s="99"/>
      <c r="BKV52" s="99"/>
      <c r="BKW52" s="99"/>
      <c r="BKX52" s="99"/>
      <c r="BKY52" s="99"/>
      <c r="BKZ52" s="99"/>
      <c r="BLA52" s="99"/>
      <c r="BLB52" s="99"/>
      <c r="BLC52" s="99"/>
      <c r="BLD52" s="99"/>
      <c r="BLE52" s="99"/>
      <c r="BLF52" s="99"/>
      <c r="BLG52" s="99"/>
      <c r="BLH52" s="99"/>
      <c r="BLI52" s="99"/>
      <c r="BLJ52" s="99"/>
      <c r="BLK52" s="99"/>
      <c r="BLL52" s="99"/>
      <c r="BLM52" s="99"/>
      <c r="BLN52" s="99"/>
      <c r="BLO52" s="99"/>
      <c r="BLP52" s="99"/>
      <c r="BLQ52" s="99"/>
      <c r="BLR52" s="99"/>
      <c r="BLS52" s="99"/>
      <c r="BLT52" s="99"/>
      <c r="BLU52" s="99"/>
      <c r="BLV52" s="99"/>
      <c r="BLW52" s="99"/>
      <c r="BLX52" s="99"/>
      <c r="BLY52" s="99"/>
      <c r="BLZ52" s="99"/>
      <c r="BMA52" s="99"/>
      <c r="BMB52" s="99"/>
      <c r="BMC52" s="99"/>
      <c r="BMD52" s="99"/>
      <c r="BME52" s="99"/>
      <c r="BMF52" s="99"/>
      <c r="BMG52" s="99"/>
      <c r="BMH52" s="99"/>
      <c r="BMI52" s="99"/>
      <c r="BMJ52" s="99"/>
      <c r="BMK52" s="99"/>
      <c r="BML52" s="99"/>
      <c r="BMM52" s="99"/>
      <c r="BMN52" s="99"/>
      <c r="BMO52" s="99"/>
      <c r="BMP52" s="99"/>
      <c r="BMQ52" s="99"/>
      <c r="BMR52" s="99"/>
      <c r="BMS52" s="99"/>
      <c r="BMT52" s="99"/>
      <c r="BMU52" s="99"/>
      <c r="BMV52" s="99"/>
      <c r="BMW52" s="99"/>
      <c r="BMX52" s="99"/>
      <c r="BMY52" s="99"/>
      <c r="BMZ52" s="99"/>
      <c r="BNA52" s="99"/>
      <c r="BNB52" s="99"/>
      <c r="BNC52" s="99"/>
      <c r="BND52" s="99"/>
      <c r="BNE52" s="99"/>
      <c r="BNF52" s="99"/>
      <c r="BNG52" s="99"/>
      <c r="BNH52" s="99"/>
      <c r="BNI52" s="99"/>
      <c r="BNJ52" s="99"/>
      <c r="BNK52" s="99"/>
      <c r="BNL52" s="99"/>
      <c r="BNM52" s="99"/>
      <c r="BNN52" s="99"/>
      <c r="BNO52" s="99"/>
      <c r="BNP52" s="99"/>
      <c r="BNQ52" s="99"/>
      <c r="BNR52" s="99"/>
      <c r="BNS52" s="99"/>
      <c r="BNT52" s="99"/>
      <c r="BNU52" s="99"/>
      <c r="BNV52" s="99"/>
      <c r="BNW52" s="99"/>
      <c r="BNX52" s="99"/>
      <c r="BNY52" s="99"/>
      <c r="BNZ52" s="99"/>
      <c r="BOA52" s="99"/>
      <c r="BOB52" s="99"/>
      <c r="BOC52" s="99"/>
      <c r="BOD52" s="99"/>
      <c r="BOE52" s="99"/>
      <c r="BOF52" s="99"/>
      <c r="BOG52" s="99"/>
      <c r="BOH52" s="99"/>
      <c r="BOI52" s="99"/>
      <c r="BOJ52" s="99"/>
      <c r="BOK52" s="99"/>
      <c r="BOL52" s="99"/>
      <c r="BOM52" s="99"/>
      <c r="BON52" s="99"/>
      <c r="BOO52" s="99"/>
      <c r="BOP52" s="99"/>
      <c r="BOQ52" s="99"/>
      <c r="BOR52" s="99"/>
      <c r="BOS52" s="99"/>
      <c r="BOT52" s="99"/>
      <c r="BOU52" s="99"/>
      <c r="BOV52" s="99"/>
      <c r="BOW52" s="99"/>
      <c r="BOX52" s="99"/>
      <c r="BOY52" s="99"/>
      <c r="BOZ52" s="99"/>
      <c r="BPA52" s="99"/>
      <c r="BPB52" s="99"/>
      <c r="BPC52" s="99"/>
      <c r="BPD52" s="99"/>
      <c r="BPE52" s="99"/>
      <c r="BPF52" s="99"/>
      <c r="BPG52" s="99"/>
      <c r="BPH52" s="99"/>
      <c r="BPI52" s="99"/>
      <c r="BPJ52" s="99"/>
      <c r="BPK52" s="99"/>
      <c r="BPL52" s="99"/>
      <c r="BPM52" s="99"/>
      <c r="BPN52" s="99"/>
      <c r="BPO52" s="99"/>
      <c r="BPP52" s="99"/>
      <c r="BPQ52" s="99"/>
      <c r="BPR52" s="99"/>
      <c r="BPS52" s="99"/>
      <c r="BPT52" s="99"/>
      <c r="BPU52" s="99"/>
      <c r="BPV52" s="99"/>
      <c r="BPW52" s="99"/>
      <c r="BPX52" s="99"/>
      <c r="BPY52" s="99"/>
      <c r="BPZ52" s="99"/>
      <c r="BQA52" s="99"/>
      <c r="BQB52" s="99"/>
      <c r="BQC52" s="99"/>
      <c r="BQD52" s="99"/>
      <c r="BQE52" s="99"/>
      <c r="BQF52" s="99"/>
      <c r="BQG52" s="99"/>
      <c r="BQH52" s="99"/>
      <c r="BQI52" s="99"/>
      <c r="BQJ52" s="99"/>
      <c r="BQK52" s="99"/>
      <c r="BQL52" s="99"/>
      <c r="BQM52" s="99"/>
      <c r="BQN52" s="99"/>
      <c r="BQO52" s="99"/>
      <c r="BQP52" s="99"/>
      <c r="BQQ52" s="99"/>
      <c r="BQR52" s="99"/>
      <c r="BQS52" s="99"/>
      <c r="BQT52" s="99"/>
      <c r="BQU52" s="99"/>
      <c r="BQV52" s="99"/>
      <c r="BQW52" s="99"/>
      <c r="BQX52" s="99"/>
      <c r="BQY52" s="99"/>
      <c r="BQZ52" s="99"/>
      <c r="BRA52" s="99"/>
      <c r="BRB52" s="99"/>
      <c r="BRC52" s="99"/>
      <c r="BRD52" s="99"/>
      <c r="BRE52" s="99"/>
      <c r="BRF52" s="99"/>
      <c r="BRG52" s="99"/>
      <c r="BRH52" s="99"/>
      <c r="BRI52" s="99"/>
      <c r="BRJ52" s="99"/>
      <c r="BRK52" s="99"/>
      <c r="BRL52" s="99"/>
      <c r="BRM52" s="99"/>
      <c r="BRN52" s="99"/>
      <c r="BRO52" s="99"/>
      <c r="BRP52" s="99"/>
      <c r="BRQ52" s="99"/>
      <c r="BRR52" s="99"/>
      <c r="BRS52" s="99"/>
      <c r="BRT52" s="99"/>
      <c r="BRU52" s="99"/>
      <c r="BRV52" s="99"/>
      <c r="BRW52" s="99"/>
      <c r="BRX52" s="99"/>
      <c r="BRY52" s="99"/>
      <c r="BRZ52" s="99"/>
      <c r="BSA52" s="99"/>
      <c r="BSB52" s="99"/>
      <c r="BSC52" s="99"/>
      <c r="BSD52" s="99"/>
      <c r="BSE52" s="99"/>
      <c r="BSF52" s="99"/>
      <c r="BSG52" s="99"/>
      <c r="BSH52" s="99"/>
      <c r="BSI52" s="99"/>
      <c r="BSJ52" s="99"/>
      <c r="BSK52" s="99"/>
      <c r="BSL52" s="99"/>
      <c r="BSM52" s="99"/>
      <c r="BSN52" s="99"/>
      <c r="BSO52" s="99"/>
      <c r="BSP52" s="99"/>
      <c r="BSQ52" s="99"/>
      <c r="BSR52" s="99"/>
      <c r="BSS52" s="99"/>
      <c r="BST52" s="99"/>
      <c r="BSU52" s="99"/>
      <c r="BSV52" s="99"/>
      <c r="BSW52" s="99"/>
      <c r="BSX52" s="99"/>
      <c r="BSY52" s="99"/>
      <c r="BSZ52" s="99"/>
      <c r="BTA52" s="99"/>
      <c r="BTB52" s="99"/>
      <c r="BTC52" s="99"/>
      <c r="BTD52" s="99"/>
      <c r="BTE52" s="99"/>
      <c r="BTF52" s="99"/>
      <c r="BTG52" s="99"/>
      <c r="BTH52" s="99"/>
      <c r="BTI52" s="99"/>
      <c r="BTJ52" s="99"/>
      <c r="BTK52" s="99"/>
      <c r="BTL52" s="99"/>
      <c r="BTM52" s="99"/>
      <c r="BTN52" s="99"/>
      <c r="BTO52" s="99"/>
      <c r="BTP52" s="99"/>
      <c r="BTQ52" s="99"/>
      <c r="BTR52" s="99"/>
      <c r="BTS52" s="99"/>
      <c r="BTT52" s="99"/>
      <c r="BTU52" s="99"/>
      <c r="BTV52" s="99"/>
      <c r="BTW52" s="99"/>
      <c r="BTX52" s="99"/>
      <c r="BTY52" s="99"/>
      <c r="BTZ52" s="99"/>
      <c r="BUA52" s="99"/>
      <c r="BUB52" s="99"/>
      <c r="BUC52" s="99"/>
      <c r="BUD52" s="99"/>
      <c r="BUE52" s="99"/>
      <c r="BUF52" s="99"/>
      <c r="BUG52" s="99"/>
      <c r="BUH52" s="99"/>
      <c r="BUI52" s="99"/>
      <c r="BUJ52" s="99"/>
      <c r="BUK52" s="99"/>
      <c r="BUL52" s="99"/>
      <c r="BUM52" s="99"/>
      <c r="BUN52" s="99"/>
      <c r="BUO52" s="99"/>
      <c r="BUP52" s="99"/>
      <c r="BUQ52" s="99"/>
      <c r="BUR52" s="99"/>
      <c r="BUS52" s="99"/>
      <c r="BUT52" s="99"/>
      <c r="BUU52" s="99"/>
      <c r="BUV52" s="99"/>
      <c r="BUW52" s="99"/>
      <c r="BUX52" s="99"/>
      <c r="BUY52" s="99"/>
      <c r="BUZ52" s="99"/>
      <c r="BVA52" s="99"/>
      <c r="BVB52" s="99"/>
      <c r="BVC52" s="99"/>
      <c r="BVD52" s="99"/>
      <c r="BVE52" s="99"/>
      <c r="BVF52" s="99"/>
      <c r="BVG52" s="99"/>
      <c r="BVH52" s="99"/>
      <c r="BVI52" s="99"/>
      <c r="BVJ52" s="99"/>
      <c r="BVK52" s="99"/>
      <c r="BVL52" s="99"/>
      <c r="BVM52" s="99"/>
      <c r="BVN52" s="99"/>
      <c r="BVO52" s="99"/>
      <c r="BVP52" s="99"/>
      <c r="BVQ52" s="99"/>
      <c r="BVR52" s="99"/>
      <c r="BVS52" s="99"/>
      <c r="BVT52" s="99"/>
      <c r="BVU52" s="99"/>
      <c r="BVV52" s="99"/>
      <c r="BVW52" s="99"/>
      <c r="BVX52" s="99"/>
      <c r="BVY52" s="99"/>
      <c r="BVZ52" s="99"/>
      <c r="BWA52" s="99"/>
      <c r="BWB52" s="99"/>
      <c r="BWC52" s="99"/>
      <c r="BWD52" s="99"/>
      <c r="BWE52" s="99"/>
      <c r="BWF52" s="99"/>
      <c r="BWG52" s="99"/>
      <c r="BWH52" s="99"/>
      <c r="BWI52" s="99"/>
      <c r="BWJ52" s="99"/>
      <c r="BWK52" s="99"/>
      <c r="BWL52" s="99"/>
      <c r="BWM52" s="99"/>
      <c r="BWN52" s="99"/>
      <c r="BWO52" s="99"/>
      <c r="BWP52" s="99"/>
      <c r="BWQ52" s="99"/>
      <c r="BWR52" s="99"/>
      <c r="BWS52" s="99"/>
      <c r="BWT52" s="99"/>
      <c r="BWU52" s="99"/>
      <c r="BWV52" s="99"/>
      <c r="BWW52" s="99"/>
      <c r="BWX52" s="99"/>
      <c r="BWY52" s="99"/>
      <c r="BWZ52" s="99"/>
      <c r="BXA52" s="99"/>
      <c r="BXB52" s="99"/>
      <c r="BXC52" s="99"/>
      <c r="BXD52" s="99"/>
      <c r="BXE52" s="99"/>
      <c r="BXF52" s="99"/>
      <c r="BXG52" s="99"/>
      <c r="BXH52" s="99"/>
      <c r="BXI52" s="99"/>
      <c r="BXJ52" s="99"/>
      <c r="BXK52" s="99"/>
      <c r="BXL52" s="99"/>
      <c r="BXM52" s="99"/>
      <c r="BXN52" s="99"/>
      <c r="BXO52" s="99"/>
      <c r="BXP52" s="99"/>
      <c r="BXQ52" s="99"/>
      <c r="BXR52" s="99"/>
      <c r="BXS52" s="99"/>
      <c r="BXT52" s="99"/>
      <c r="BXU52" s="99"/>
      <c r="BXV52" s="99"/>
      <c r="BXW52" s="99"/>
      <c r="BXX52" s="99"/>
      <c r="BXY52" s="99"/>
      <c r="BXZ52" s="99"/>
      <c r="BYA52" s="99"/>
      <c r="BYB52" s="99"/>
      <c r="BYC52" s="99"/>
      <c r="BYD52" s="99"/>
      <c r="BYE52" s="99"/>
      <c r="BYF52" s="99"/>
      <c r="BYG52" s="99"/>
      <c r="BYH52" s="99"/>
      <c r="BYI52" s="99"/>
      <c r="BYJ52" s="99"/>
      <c r="BYK52" s="99"/>
      <c r="BYL52" s="99"/>
      <c r="BYM52" s="99"/>
      <c r="BYN52" s="99"/>
      <c r="BYO52" s="99"/>
      <c r="BYP52" s="99"/>
      <c r="BYQ52" s="99"/>
      <c r="BYR52" s="99"/>
      <c r="BYS52" s="99"/>
      <c r="BYT52" s="99"/>
      <c r="BYU52" s="99"/>
      <c r="BYV52" s="99"/>
      <c r="BYW52" s="99"/>
      <c r="BYX52" s="99"/>
      <c r="BYY52" s="99"/>
      <c r="BYZ52" s="99"/>
      <c r="BZA52" s="99"/>
      <c r="BZB52" s="99"/>
      <c r="BZC52" s="99"/>
      <c r="BZD52" s="99"/>
      <c r="BZE52" s="99"/>
      <c r="BZF52" s="99"/>
      <c r="BZG52" s="99"/>
      <c r="BZH52" s="99"/>
      <c r="BZI52" s="99"/>
      <c r="BZJ52" s="99"/>
      <c r="BZK52" s="99"/>
      <c r="BZL52" s="99"/>
      <c r="BZM52" s="99"/>
      <c r="BZN52" s="99"/>
      <c r="BZO52" s="99"/>
      <c r="BZP52" s="99"/>
      <c r="BZQ52" s="99"/>
      <c r="BZR52" s="99"/>
      <c r="BZS52" s="99"/>
      <c r="BZT52" s="99"/>
      <c r="BZU52" s="99"/>
      <c r="BZV52" s="99"/>
      <c r="BZW52" s="99"/>
      <c r="BZX52" s="99"/>
      <c r="BZY52" s="99"/>
      <c r="BZZ52" s="99"/>
      <c r="CAA52" s="99"/>
      <c r="CAB52" s="99"/>
      <c r="CAC52" s="99"/>
      <c r="CAD52" s="99"/>
      <c r="CAE52" s="99"/>
      <c r="CAF52" s="99"/>
      <c r="CAG52" s="99"/>
      <c r="CAH52" s="99"/>
      <c r="CAI52" s="99"/>
      <c r="CAJ52" s="99"/>
      <c r="CAK52" s="99"/>
      <c r="CAL52" s="99"/>
      <c r="CAM52" s="99"/>
      <c r="CAN52" s="99"/>
      <c r="CAO52" s="99"/>
      <c r="CAP52" s="99"/>
      <c r="CAQ52" s="99"/>
      <c r="CAR52" s="99"/>
      <c r="CAS52" s="99"/>
      <c r="CAT52" s="99"/>
      <c r="CAU52" s="99"/>
      <c r="CAV52" s="99"/>
      <c r="CAW52" s="99"/>
      <c r="CAX52" s="99"/>
      <c r="CAY52" s="99"/>
      <c r="CAZ52" s="99"/>
      <c r="CBA52" s="99"/>
      <c r="CBB52" s="99"/>
      <c r="CBC52" s="99"/>
      <c r="CBD52" s="99"/>
      <c r="CBE52" s="99"/>
      <c r="CBF52" s="99"/>
      <c r="CBG52" s="99"/>
      <c r="CBH52" s="99"/>
      <c r="CBI52" s="99"/>
      <c r="CBJ52" s="99"/>
      <c r="CBK52" s="99"/>
      <c r="CBL52" s="99"/>
      <c r="CBM52" s="99"/>
      <c r="CBN52" s="99"/>
      <c r="CBO52" s="99"/>
      <c r="CBP52" s="99"/>
      <c r="CBQ52" s="99"/>
      <c r="CBR52" s="99"/>
      <c r="CBS52" s="99"/>
      <c r="CBT52" s="99"/>
      <c r="CBU52" s="99"/>
      <c r="CBV52" s="99"/>
      <c r="CBW52" s="99"/>
      <c r="CBX52" s="99"/>
      <c r="CBY52" s="99"/>
      <c r="CBZ52" s="99"/>
      <c r="CCA52" s="99"/>
      <c r="CCB52" s="99"/>
      <c r="CCC52" s="99"/>
      <c r="CCD52" s="99"/>
      <c r="CCE52" s="99"/>
      <c r="CCF52" s="99"/>
      <c r="CCG52" s="99"/>
      <c r="CCH52" s="99"/>
      <c r="CCI52" s="99"/>
      <c r="CCJ52" s="99"/>
      <c r="CCK52" s="99"/>
      <c r="CCL52" s="99"/>
      <c r="CCM52" s="99"/>
      <c r="CCN52" s="99"/>
      <c r="CCO52" s="99"/>
      <c r="CCP52" s="99"/>
      <c r="CCQ52" s="99"/>
      <c r="CCR52" s="99"/>
      <c r="CCS52" s="99"/>
      <c r="CCT52" s="99"/>
      <c r="CCU52" s="99"/>
      <c r="CCV52" s="99"/>
      <c r="CCW52" s="99"/>
      <c r="CCX52" s="99"/>
      <c r="CCY52" s="99"/>
      <c r="CCZ52" s="99"/>
      <c r="CDA52" s="99"/>
      <c r="CDB52" s="99"/>
      <c r="CDC52" s="99"/>
      <c r="CDD52" s="99"/>
      <c r="CDE52" s="99"/>
      <c r="CDF52" s="99"/>
      <c r="CDG52" s="99"/>
      <c r="CDH52" s="99"/>
      <c r="CDI52" s="99"/>
      <c r="CDJ52" s="99"/>
      <c r="CDK52" s="99"/>
      <c r="CDL52" s="99"/>
      <c r="CDM52" s="99"/>
      <c r="CDN52" s="99"/>
      <c r="CDO52" s="99"/>
      <c r="CDP52" s="99"/>
      <c r="CDQ52" s="99"/>
      <c r="CDR52" s="99"/>
      <c r="CDS52" s="99"/>
      <c r="CDT52" s="99"/>
      <c r="CDU52" s="99"/>
      <c r="CDV52" s="99"/>
      <c r="CDW52" s="99"/>
      <c r="CDX52" s="99"/>
      <c r="CDY52" s="99"/>
      <c r="CDZ52" s="99"/>
      <c r="CEA52" s="99"/>
      <c r="CEB52" s="99"/>
      <c r="CEC52" s="99"/>
      <c r="CED52" s="99"/>
      <c r="CEE52" s="99"/>
      <c r="CEF52" s="99"/>
      <c r="CEG52" s="99"/>
      <c r="CEH52" s="99"/>
      <c r="CEI52" s="99"/>
      <c r="CEJ52" s="99"/>
      <c r="CEK52" s="99"/>
      <c r="CEL52" s="99"/>
      <c r="CEM52" s="99"/>
      <c r="CEN52" s="99"/>
      <c r="CEO52" s="99"/>
      <c r="CEP52" s="99"/>
      <c r="CEQ52" s="99"/>
      <c r="CER52" s="99"/>
      <c r="CES52" s="99"/>
      <c r="CET52" s="99"/>
      <c r="CEU52" s="99"/>
      <c r="CEV52" s="99"/>
      <c r="CEW52" s="99"/>
      <c r="CEX52" s="99"/>
      <c r="CEY52" s="99"/>
      <c r="CEZ52" s="99"/>
      <c r="CFA52" s="99"/>
      <c r="CFB52" s="99"/>
      <c r="CFC52" s="99"/>
      <c r="CFD52" s="99"/>
      <c r="CFE52" s="99"/>
      <c r="CFF52" s="99"/>
      <c r="CFG52" s="99"/>
      <c r="CFH52" s="99"/>
      <c r="CFI52" s="99"/>
      <c r="CFJ52" s="99"/>
      <c r="CFK52" s="99"/>
      <c r="CFL52" s="99"/>
      <c r="CFM52" s="99"/>
      <c r="CFN52" s="99"/>
      <c r="CFO52" s="99"/>
      <c r="CFP52" s="99"/>
      <c r="CFQ52" s="99"/>
      <c r="CFR52" s="99"/>
      <c r="CFS52" s="99"/>
      <c r="CFT52" s="99"/>
      <c r="CFU52" s="99"/>
      <c r="CFV52" s="99"/>
      <c r="CFW52" s="99"/>
      <c r="CFX52" s="99"/>
      <c r="CFY52" s="99"/>
      <c r="CFZ52" s="99"/>
      <c r="CGA52" s="99"/>
      <c r="CGB52" s="99"/>
      <c r="CGC52" s="99"/>
      <c r="CGD52" s="99"/>
      <c r="CGE52" s="99"/>
      <c r="CGF52" s="99"/>
      <c r="CGG52" s="99"/>
      <c r="CGH52" s="99"/>
      <c r="CGI52" s="99"/>
      <c r="CGJ52" s="99"/>
      <c r="CGK52" s="99"/>
      <c r="CGL52" s="99"/>
      <c r="CGM52" s="99"/>
      <c r="CGN52" s="99"/>
      <c r="CGO52" s="99"/>
      <c r="CGP52" s="99"/>
      <c r="CGQ52" s="99"/>
      <c r="CGR52" s="99"/>
      <c r="CGS52" s="99"/>
      <c r="CGT52" s="99"/>
      <c r="CGU52" s="99"/>
      <c r="CGV52" s="99"/>
      <c r="CGW52" s="99"/>
      <c r="CGX52" s="99"/>
      <c r="CGY52" s="99"/>
      <c r="CGZ52" s="99"/>
      <c r="CHA52" s="99"/>
      <c r="CHB52" s="99"/>
      <c r="CHC52" s="99"/>
      <c r="CHD52" s="99"/>
      <c r="CHE52" s="99"/>
      <c r="CHF52" s="99"/>
      <c r="CHG52" s="99"/>
      <c r="CHH52" s="99"/>
      <c r="CHI52" s="99"/>
      <c r="CHJ52" s="99"/>
      <c r="CHK52" s="99"/>
      <c r="CHL52" s="99"/>
      <c r="CHM52" s="99"/>
      <c r="CHN52" s="99"/>
      <c r="CHO52" s="99"/>
      <c r="CHP52" s="99"/>
      <c r="CHQ52" s="99"/>
      <c r="CHR52" s="99"/>
      <c r="CHS52" s="99"/>
      <c r="CHT52" s="99"/>
      <c r="CHU52" s="99"/>
      <c r="CHV52" s="99"/>
      <c r="CHW52" s="99"/>
      <c r="CHX52" s="99"/>
      <c r="CHY52" s="99"/>
      <c r="CHZ52" s="99"/>
      <c r="CIA52" s="99"/>
      <c r="CIB52" s="99"/>
      <c r="CIC52" s="99"/>
      <c r="CID52" s="99"/>
      <c r="CIE52" s="99"/>
      <c r="CIF52" s="99"/>
      <c r="CIG52" s="99"/>
      <c r="CIH52" s="99"/>
      <c r="CII52" s="99"/>
      <c r="CIJ52" s="99"/>
      <c r="CIK52" s="99"/>
      <c r="CIL52" s="99"/>
      <c r="CIM52" s="99"/>
      <c r="CIN52" s="99"/>
      <c r="CIO52" s="99"/>
      <c r="CIP52" s="99"/>
      <c r="CIQ52" s="99"/>
      <c r="CIR52" s="99"/>
      <c r="CIS52" s="99"/>
      <c r="CIT52" s="99"/>
      <c r="CIU52" s="99"/>
      <c r="CIV52" s="99"/>
      <c r="CIW52" s="99"/>
      <c r="CIX52" s="99"/>
      <c r="CIY52" s="99"/>
      <c r="CIZ52" s="99"/>
      <c r="CJA52" s="99"/>
      <c r="CJB52" s="99"/>
      <c r="CJC52" s="99"/>
      <c r="CJD52" s="99"/>
      <c r="CJE52" s="99"/>
      <c r="CJF52" s="99"/>
      <c r="CJG52" s="99"/>
      <c r="CJH52" s="99"/>
      <c r="CJI52" s="99"/>
      <c r="CJJ52" s="99"/>
      <c r="CJK52" s="99"/>
      <c r="CJL52" s="99"/>
      <c r="CJM52" s="99"/>
      <c r="CJN52" s="99"/>
      <c r="CJO52" s="99"/>
      <c r="CJP52" s="99"/>
      <c r="CJQ52" s="99"/>
      <c r="CJR52" s="99"/>
      <c r="CJS52" s="99"/>
      <c r="CJT52" s="99"/>
      <c r="CJU52" s="99"/>
      <c r="CJV52" s="99"/>
      <c r="CJW52" s="99"/>
      <c r="CJX52" s="99"/>
      <c r="CJY52" s="99"/>
      <c r="CJZ52" s="99"/>
      <c r="CKA52" s="99"/>
      <c r="CKB52" s="99"/>
      <c r="CKC52" s="99"/>
      <c r="CKD52" s="99"/>
      <c r="CKE52" s="99"/>
      <c r="CKF52" s="99"/>
      <c r="CKG52" s="99"/>
      <c r="CKH52" s="99"/>
      <c r="CKI52" s="99"/>
      <c r="CKJ52" s="99"/>
      <c r="CKK52" s="99"/>
      <c r="CKL52" s="99"/>
      <c r="CKM52" s="99"/>
      <c r="CKN52" s="99"/>
      <c r="CKO52" s="99"/>
      <c r="CKP52" s="99"/>
      <c r="CKQ52" s="99"/>
      <c r="CKR52" s="99"/>
      <c r="CKS52" s="99"/>
      <c r="CKT52" s="99"/>
      <c r="CKU52" s="99"/>
      <c r="CKV52" s="99"/>
      <c r="CKW52" s="99"/>
      <c r="CKX52" s="99"/>
      <c r="CKY52" s="99"/>
      <c r="CKZ52" s="99"/>
      <c r="CLA52" s="99"/>
      <c r="CLB52" s="99"/>
      <c r="CLC52" s="99"/>
      <c r="CLD52" s="99"/>
      <c r="CLE52" s="99"/>
      <c r="CLF52" s="99"/>
      <c r="CLG52" s="99"/>
      <c r="CLH52" s="99"/>
      <c r="CLI52" s="99"/>
      <c r="CLJ52" s="99"/>
      <c r="CLK52" s="99"/>
      <c r="CLL52" s="99"/>
      <c r="CLM52" s="99"/>
      <c r="CLN52" s="99"/>
      <c r="CLO52" s="99"/>
      <c r="CLP52" s="99"/>
      <c r="CLQ52" s="99"/>
      <c r="CLR52" s="99"/>
      <c r="CLS52" s="99"/>
      <c r="CLT52" s="99"/>
      <c r="CLU52" s="99"/>
      <c r="CLV52" s="99"/>
      <c r="CLW52" s="99"/>
      <c r="CLX52" s="99"/>
      <c r="CLY52" s="99"/>
      <c r="CLZ52" s="99"/>
      <c r="CMA52" s="99"/>
      <c r="CMB52" s="99"/>
      <c r="CMC52" s="99"/>
      <c r="CMD52" s="99"/>
      <c r="CME52" s="99"/>
      <c r="CMF52" s="99"/>
      <c r="CMG52" s="99"/>
      <c r="CMH52" s="99"/>
      <c r="CMI52" s="99"/>
      <c r="CMJ52" s="99"/>
      <c r="CMK52" s="99"/>
      <c r="CML52" s="99"/>
      <c r="CMM52" s="99"/>
      <c r="CMN52" s="99"/>
      <c r="CMO52" s="99"/>
      <c r="CMP52" s="99"/>
      <c r="CMQ52" s="99"/>
      <c r="CMR52" s="99"/>
      <c r="CMS52" s="99"/>
      <c r="CMT52" s="99"/>
      <c r="CMU52" s="99"/>
      <c r="CMV52" s="99"/>
      <c r="CMW52" s="99"/>
      <c r="CMX52" s="99"/>
      <c r="CMY52" s="99"/>
      <c r="CMZ52" s="99"/>
      <c r="CNA52" s="99"/>
      <c r="CNB52" s="99"/>
      <c r="CNC52" s="99"/>
      <c r="CND52" s="99"/>
      <c r="CNE52" s="99"/>
      <c r="CNF52" s="99"/>
      <c r="CNG52" s="99"/>
      <c r="CNH52" s="99"/>
      <c r="CNI52" s="99"/>
      <c r="CNJ52" s="99"/>
      <c r="CNK52" s="99"/>
      <c r="CNL52" s="99"/>
      <c r="CNM52" s="99"/>
      <c r="CNN52" s="99"/>
      <c r="CNO52" s="99"/>
      <c r="CNP52" s="99"/>
      <c r="CNQ52" s="99"/>
      <c r="CNR52" s="99"/>
      <c r="CNS52" s="99"/>
      <c r="CNT52" s="99"/>
      <c r="CNU52" s="99"/>
      <c r="CNV52" s="99"/>
      <c r="CNW52" s="99"/>
      <c r="CNX52" s="99"/>
      <c r="CNY52" s="99"/>
      <c r="CNZ52" s="99"/>
      <c r="COA52" s="99"/>
      <c r="COB52" s="99"/>
      <c r="COC52" s="99"/>
      <c r="COD52" s="99"/>
      <c r="COE52" s="99"/>
      <c r="COF52" s="99"/>
      <c r="COG52" s="99"/>
      <c r="COH52" s="99"/>
      <c r="COI52" s="99"/>
      <c r="COJ52" s="99"/>
      <c r="COK52" s="99"/>
      <c r="COL52" s="99"/>
      <c r="COM52" s="99"/>
      <c r="CON52" s="99"/>
      <c r="COO52" s="99"/>
      <c r="COP52" s="99"/>
      <c r="COQ52" s="99"/>
      <c r="COR52" s="99"/>
      <c r="COS52" s="99"/>
      <c r="COT52" s="99"/>
      <c r="COU52" s="99"/>
      <c r="COV52" s="99"/>
      <c r="COW52" s="99"/>
      <c r="COX52" s="99"/>
      <c r="COY52" s="99"/>
      <c r="COZ52" s="99"/>
      <c r="CPA52" s="99"/>
      <c r="CPB52" s="99"/>
      <c r="CPC52" s="99"/>
      <c r="CPD52" s="99"/>
      <c r="CPE52" s="99"/>
      <c r="CPF52" s="99"/>
      <c r="CPG52" s="99"/>
      <c r="CPH52" s="99"/>
      <c r="CPI52" s="99"/>
      <c r="CPJ52" s="99"/>
      <c r="CPK52" s="99"/>
      <c r="CPL52" s="99"/>
      <c r="CPM52" s="99"/>
      <c r="CPN52" s="99"/>
      <c r="CPO52" s="99"/>
      <c r="CPP52" s="99"/>
      <c r="CPQ52" s="99"/>
      <c r="CPR52" s="99"/>
      <c r="CPS52" s="99"/>
      <c r="CPT52" s="99"/>
      <c r="CPU52" s="99"/>
      <c r="CPV52" s="99"/>
      <c r="CPW52" s="99"/>
      <c r="CPX52" s="99"/>
      <c r="CPY52" s="99"/>
      <c r="CPZ52" s="99"/>
      <c r="CQA52" s="99"/>
      <c r="CQB52" s="99"/>
      <c r="CQC52" s="99"/>
      <c r="CQD52" s="99"/>
      <c r="CQE52" s="99"/>
      <c r="CQF52" s="99"/>
      <c r="CQG52" s="99"/>
      <c r="CQH52" s="99"/>
      <c r="CQI52" s="99"/>
      <c r="CQJ52" s="99"/>
      <c r="CQK52" s="99"/>
      <c r="CQL52" s="99"/>
      <c r="CQM52" s="99"/>
      <c r="CQN52" s="99"/>
      <c r="CQO52" s="99"/>
      <c r="CQP52" s="99"/>
      <c r="CQQ52" s="99"/>
      <c r="CQR52" s="99"/>
      <c r="CQS52" s="99"/>
      <c r="CQT52" s="99"/>
      <c r="CQU52" s="99"/>
      <c r="CQV52" s="99"/>
      <c r="CQW52" s="99"/>
      <c r="CQX52" s="99"/>
      <c r="CQY52" s="99"/>
      <c r="CQZ52" s="99"/>
      <c r="CRA52" s="99"/>
      <c r="CRB52" s="99"/>
      <c r="CRC52" s="99"/>
      <c r="CRD52" s="99"/>
      <c r="CRE52" s="99"/>
      <c r="CRF52" s="99"/>
      <c r="CRG52" s="99"/>
      <c r="CRH52" s="99"/>
      <c r="CRI52" s="99"/>
      <c r="CRJ52" s="99"/>
      <c r="CRK52" s="99"/>
      <c r="CRL52" s="99"/>
      <c r="CRM52" s="99"/>
      <c r="CRN52" s="99"/>
      <c r="CRO52" s="99"/>
      <c r="CRP52" s="99"/>
      <c r="CRQ52" s="99"/>
      <c r="CRR52" s="99"/>
      <c r="CRS52" s="99"/>
      <c r="CRT52" s="99"/>
      <c r="CRU52" s="99"/>
      <c r="CRV52" s="99"/>
      <c r="CRW52" s="99"/>
      <c r="CRX52" s="99"/>
      <c r="CRY52" s="99"/>
      <c r="CRZ52" s="99"/>
      <c r="CSA52" s="99"/>
      <c r="CSB52" s="99"/>
      <c r="CSC52" s="99"/>
      <c r="CSD52" s="99"/>
      <c r="CSE52" s="99"/>
      <c r="CSF52" s="99"/>
      <c r="CSG52" s="99"/>
      <c r="CSH52" s="99"/>
      <c r="CSI52" s="99"/>
      <c r="CSJ52" s="99"/>
      <c r="CSK52" s="99"/>
      <c r="CSL52" s="99"/>
      <c r="CSM52" s="99"/>
      <c r="CSN52" s="99"/>
      <c r="CSO52" s="99"/>
      <c r="CSP52" s="99"/>
      <c r="CSQ52" s="99"/>
      <c r="CSR52" s="99"/>
      <c r="CSS52" s="99"/>
      <c r="CST52" s="99"/>
      <c r="CSU52" s="99"/>
      <c r="CSV52" s="99"/>
      <c r="CSW52" s="99"/>
      <c r="CSX52" s="99"/>
      <c r="CSY52" s="99"/>
      <c r="CSZ52" s="99"/>
      <c r="CTA52" s="99"/>
      <c r="CTB52" s="99"/>
      <c r="CTC52" s="99"/>
      <c r="CTD52" s="99"/>
      <c r="CTE52" s="99"/>
      <c r="CTF52" s="99"/>
      <c r="CTG52" s="99"/>
      <c r="CTH52" s="99"/>
      <c r="CTI52" s="99"/>
      <c r="CTJ52" s="99"/>
      <c r="CTK52" s="99"/>
      <c r="CTL52" s="99"/>
      <c r="CTM52" s="99"/>
      <c r="CTN52" s="99"/>
      <c r="CTO52" s="99"/>
      <c r="CTP52" s="99"/>
      <c r="CTQ52" s="99"/>
      <c r="CTR52" s="99"/>
      <c r="CTS52" s="99"/>
      <c r="CTT52" s="99"/>
      <c r="CTU52" s="99"/>
      <c r="CTV52" s="99"/>
      <c r="CTW52" s="99"/>
      <c r="CTX52" s="99"/>
      <c r="CTY52" s="99"/>
      <c r="CTZ52" s="99"/>
      <c r="CUA52" s="99"/>
      <c r="CUB52" s="99"/>
      <c r="CUC52" s="99"/>
      <c r="CUD52" s="99"/>
      <c r="CUE52" s="99"/>
      <c r="CUF52" s="99"/>
      <c r="CUG52" s="99"/>
      <c r="CUH52" s="99"/>
      <c r="CUI52" s="99"/>
      <c r="CUJ52" s="99"/>
      <c r="CUK52" s="99"/>
      <c r="CUL52" s="99"/>
      <c r="CUM52" s="99"/>
      <c r="CUN52" s="99"/>
      <c r="CUO52" s="99"/>
      <c r="CUP52" s="99"/>
      <c r="CUQ52" s="99"/>
      <c r="CUR52" s="99"/>
      <c r="CUS52" s="99"/>
      <c r="CUT52" s="99"/>
      <c r="CUU52" s="99"/>
      <c r="CUV52" s="99"/>
      <c r="CUW52" s="99"/>
      <c r="CUX52" s="99"/>
      <c r="CUY52" s="99"/>
      <c r="CUZ52" s="99"/>
      <c r="CVA52" s="99"/>
      <c r="CVB52" s="99"/>
      <c r="CVC52" s="99"/>
      <c r="CVD52" s="99"/>
      <c r="CVE52" s="99"/>
      <c r="CVF52" s="99"/>
      <c r="CVG52" s="99"/>
      <c r="CVH52" s="99"/>
      <c r="CVI52" s="99"/>
      <c r="CVJ52" s="99"/>
      <c r="CVK52" s="99"/>
      <c r="CVL52" s="99"/>
      <c r="CVM52" s="99"/>
      <c r="CVN52" s="99"/>
      <c r="CVO52" s="99"/>
      <c r="CVP52" s="99"/>
      <c r="CVQ52" s="99"/>
      <c r="CVR52" s="99"/>
      <c r="CVS52" s="99"/>
      <c r="CVT52" s="99"/>
      <c r="CVU52" s="99"/>
      <c r="CVV52" s="99"/>
      <c r="CVW52" s="99"/>
      <c r="CVX52" s="99"/>
      <c r="CVY52" s="99"/>
      <c r="CVZ52" s="99"/>
      <c r="CWA52" s="99"/>
      <c r="CWB52" s="99"/>
      <c r="CWC52" s="99"/>
      <c r="CWD52" s="99"/>
      <c r="CWE52" s="99"/>
      <c r="CWF52" s="99"/>
      <c r="CWG52" s="99"/>
      <c r="CWH52" s="99"/>
      <c r="CWI52" s="99"/>
      <c r="CWJ52" s="99"/>
      <c r="CWK52" s="99"/>
      <c r="CWL52" s="99"/>
      <c r="CWM52" s="99"/>
      <c r="CWN52" s="99"/>
      <c r="CWO52" s="99"/>
      <c r="CWP52" s="99"/>
      <c r="CWQ52" s="99"/>
      <c r="CWR52" s="99"/>
      <c r="CWS52" s="99"/>
      <c r="CWT52" s="99"/>
      <c r="CWU52" s="99"/>
      <c r="CWV52" s="99"/>
      <c r="CWW52" s="99"/>
      <c r="CWX52" s="99"/>
      <c r="CWY52" s="99"/>
      <c r="CWZ52" s="99"/>
      <c r="CXA52" s="99"/>
      <c r="CXB52" s="99"/>
      <c r="CXC52" s="99"/>
      <c r="CXD52" s="99"/>
      <c r="CXE52" s="99"/>
      <c r="CXF52" s="99"/>
      <c r="CXG52" s="99"/>
      <c r="CXH52" s="99"/>
      <c r="CXI52" s="99"/>
      <c r="CXJ52" s="99"/>
      <c r="CXK52" s="99"/>
      <c r="CXL52" s="99"/>
      <c r="CXM52" s="99"/>
      <c r="CXN52" s="99"/>
      <c r="CXO52" s="99"/>
      <c r="CXP52" s="99"/>
      <c r="CXQ52" s="99"/>
      <c r="CXR52" s="99"/>
      <c r="CXS52" s="99"/>
      <c r="CXT52" s="99"/>
      <c r="CXU52" s="99"/>
      <c r="CXV52" s="99"/>
      <c r="CXW52" s="99"/>
      <c r="CXX52" s="99"/>
      <c r="CXY52" s="99"/>
      <c r="CXZ52" s="99"/>
      <c r="CYA52" s="99"/>
      <c r="CYB52" s="99"/>
      <c r="CYC52" s="99"/>
      <c r="CYD52" s="99"/>
      <c r="CYE52" s="99"/>
      <c r="CYF52" s="99"/>
      <c r="CYG52" s="99"/>
      <c r="CYH52" s="99"/>
      <c r="CYI52" s="99"/>
      <c r="CYJ52" s="99"/>
      <c r="CYK52" s="99"/>
      <c r="CYL52" s="99"/>
      <c r="CYM52" s="99"/>
      <c r="CYN52" s="99"/>
      <c r="CYO52" s="99"/>
      <c r="CYP52" s="99"/>
      <c r="CYQ52" s="99"/>
      <c r="CYR52" s="99"/>
      <c r="CYS52" s="99"/>
      <c r="CYT52" s="99"/>
      <c r="CYU52" s="99"/>
      <c r="CYV52" s="99"/>
      <c r="CYW52" s="99"/>
      <c r="CYX52" s="99"/>
      <c r="CYY52" s="99"/>
      <c r="CYZ52" s="99"/>
      <c r="CZA52" s="99"/>
      <c r="CZB52" s="99"/>
      <c r="CZC52" s="99"/>
      <c r="CZD52" s="99"/>
      <c r="CZE52" s="99"/>
      <c r="CZF52" s="99"/>
      <c r="CZG52" s="99"/>
      <c r="CZH52" s="99"/>
      <c r="CZI52" s="99"/>
      <c r="CZJ52" s="99"/>
      <c r="CZK52" s="99"/>
      <c r="CZL52" s="99"/>
      <c r="CZM52" s="99"/>
      <c r="CZN52" s="99"/>
      <c r="CZO52" s="99"/>
      <c r="CZP52" s="99"/>
      <c r="CZQ52" s="99"/>
      <c r="CZR52" s="99"/>
      <c r="CZS52" s="99"/>
      <c r="CZT52" s="99"/>
      <c r="CZU52" s="99"/>
      <c r="CZV52" s="99"/>
      <c r="CZW52" s="99"/>
      <c r="CZX52" s="99"/>
      <c r="CZY52" s="99"/>
      <c r="CZZ52" s="99"/>
      <c r="DAA52" s="99"/>
      <c r="DAB52" s="99"/>
      <c r="DAC52" s="99"/>
      <c r="DAD52" s="99"/>
      <c r="DAE52" s="99"/>
      <c r="DAF52" s="99"/>
      <c r="DAG52" s="99"/>
      <c r="DAH52" s="99"/>
      <c r="DAI52" s="99"/>
      <c r="DAJ52" s="99"/>
      <c r="DAK52" s="99"/>
      <c r="DAL52" s="99"/>
      <c r="DAM52" s="99"/>
      <c r="DAN52" s="99"/>
      <c r="DAO52" s="99"/>
      <c r="DAP52" s="99"/>
      <c r="DAQ52" s="99"/>
      <c r="DAR52" s="99"/>
      <c r="DAS52" s="99"/>
      <c r="DAT52" s="99"/>
      <c r="DAU52" s="99"/>
      <c r="DAV52" s="99"/>
      <c r="DAW52" s="99"/>
      <c r="DAX52" s="99"/>
      <c r="DAY52" s="99"/>
      <c r="DAZ52" s="99"/>
      <c r="DBA52" s="99"/>
      <c r="DBB52" s="99"/>
      <c r="DBC52" s="99"/>
      <c r="DBD52" s="99"/>
      <c r="DBE52" s="99"/>
      <c r="DBF52" s="99"/>
      <c r="DBG52" s="99"/>
      <c r="DBH52" s="99"/>
      <c r="DBI52" s="99"/>
      <c r="DBJ52" s="99"/>
      <c r="DBK52" s="99"/>
      <c r="DBL52" s="99"/>
      <c r="DBM52" s="99"/>
      <c r="DBN52" s="99"/>
      <c r="DBO52" s="99"/>
      <c r="DBP52" s="99"/>
      <c r="DBQ52" s="99"/>
      <c r="DBR52" s="99"/>
      <c r="DBS52" s="99"/>
      <c r="DBT52" s="99"/>
      <c r="DBU52" s="99"/>
      <c r="DBV52" s="99"/>
      <c r="DBW52" s="99"/>
      <c r="DBX52" s="99"/>
      <c r="DBY52" s="99"/>
      <c r="DBZ52" s="99"/>
      <c r="DCA52" s="99"/>
      <c r="DCB52" s="99"/>
      <c r="DCC52" s="99"/>
      <c r="DCD52" s="99"/>
      <c r="DCE52" s="99"/>
      <c r="DCF52" s="99"/>
      <c r="DCG52" s="99"/>
      <c r="DCH52" s="99"/>
      <c r="DCI52" s="99"/>
      <c r="DCJ52" s="99"/>
      <c r="DCK52" s="99"/>
      <c r="DCL52" s="99"/>
      <c r="DCM52" s="99"/>
      <c r="DCN52" s="99"/>
      <c r="DCO52" s="99"/>
      <c r="DCP52" s="99"/>
      <c r="DCQ52" s="99"/>
      <c r="DCR52" s="99"/>
      <c r="DCS52" s="99"/>
      <c r="DCT52" s="99"/>
      <c r="DCU52" s="99"/>
      <c r="DCV52" s="99"/>
      <c r="DCW52" s="99"/>
      <c r="DCX52" s="99"/>
      <c r="DCY52" s="99"/>
      <c r="DCZ52" s="99"/>
      <c r="DDA52" s="99"/>
      <c r="DDB52" s="99"/>
      <c r="DDC52" s="99"/>
      <c r="DDD52" s="99"/>
      <c r="DDE52" s="99"/>
      <c r="DDF52" s="99"/>
      <c r="DDG52" s="99"/>
      <c r="DDH52" s="99"/>
      <c r="DDI52" s="99"/>
      <c r="DDJ52" s="99"/>
      <c r="DDK52" s="99"/>
      <c r="DDL52" s="99"/>
      <c r="DDM52" s="99"/>
      <c r="DDN52" s="99"/>
      <c r="DDO52" s="99"/>
      <c r="DDP52" s="99"/>
      <c r="DDQ52" s="99"/>
      <c r="DDR52" s="99"/>
      <c r="DDS52" s="99"/>
      <c r="DDT52" s="99"/>
      <c r="DDU52" s="99"/>
      <c r="DDV52" s="99"/>
      <c r="DDW52" s="99"/>
      <c r="DDX52" s="99"/>
      <c r="DDY52" s="99"/>
      <c r="DDZ52" s="99"/>
      <c r="DEA52" s="99"/>
      <c r="DEB52" s="99"/>
      <c r="DEC52" s="99"/>
      <c r="DED52" s="99"/>
      <c r="DEE52" s="99"/>
      <c r="DEF52" s="99"/>
      <c r="DEG52" s="99"/>
      <c r="DEH52" s="99"/>
      <c r="DEI52" s="99"/>
      <c r="DEJ52" s="99"/>
      <c r="DEK52" s="99"/>
      <c r="DEL52" s="99"/>
      <c r="DEM52" s="99"/>
      <c r="DEN52" s="99"/>
      <c r="DEO52" s="99"/>
      <c r="DEP52" s="99"/>
      <c r="DEQ52" s="99"/>
      <c r="DER52" s="99"/>
      <c r="DES52" s="99"/>
      <c r="DET52" s="99"/>
      <c r="DEU52" s="99"/>
      <c r="DEV52" s="99"/>
      <c r="DEW52" s="99"/>
      <c r="DEX52" s="99"/>
      <c r="DEY52" s="99"/>
      <c r="DEZ52" s="99"/>
      <c r="DFA52" s="99"/>
      <c r="DFB52" s="99"/>
      <c r="DFC52" s="99"/>
      <c r="DFD52" s="99"/>
      <c r="DFE52" s="99"/>
      <c r="DFF52" s="99"/>
      <c r="DFG52" s="99"/>
      <c r="DFH52" s="99"/>
      <c r="DFI52" s="99"/>
      <c r="DFJ52" s="99"/>
      <c r="DFK52" s="99"/>
      <c r="DFL52" s="99"/>
      <c r="DFM52" s="99"/>
      <c r="DFN52" s="99"/>
      <c r="DFO52" s="99"/>
      <c r="DFP52" s="99"/>
      <c r="DFQ52" s="99"/>
      <c r="DFR52" s="99"/>
      <c r="DFS52" s="99"/>
      <c r="DFT52" s="99"/>
      <c r="DFU52" s="99"/>
      <c r="DFV52" s="99"/>
      <c r="DFW52" s="99"/>
      <c r="DFX52" s="99"/>
      <c r="DFY52" s="99"/>
      <c r="DFZ52" s="99"/>
      <c r="DGA52" s="99"/>
      <c r="DGB52" s="99"/>
      <c r="DGC52" s="99"/>
      <c r="DGD52" s="99"/>
      <c r="DGE52" s="99"/>
      <c r="DGF52" s="99"/>
      <c r="DGG52" s="99"/>
      <c r="DGH52" s="99"/>
      <c r="DGI52" s="99"/>
      <c r="DGJ52" s="99"/>
      <c r="DGK52" s="99"/>
      <c r="DGL52" s="99"/>
      <c r="DGM52" s="99"/>
      <c r="DGN52" s="99"/>
      <c r="DGO52" s="99"/>
      <c r="DGP52" s="99"/>
      <c r="DGQ52" s="99"/>
      <c r="DGR52" s="99"/>
      <c r="DGS52" s="99"/>
      <c r="DGT52" s="99"/>
      <c r="DGU52" s="99"/>
      <c r="DGV52" s="99"/>
      <c r="DGW52" s="99"/>
      <c r="DGX52" s="99"/>
      <c r="DGY52" s="99"/>
      <c r="DGZ52" s="99"/>
      <c r="DHA52" s="99"/>
      <c r="DHB52" s="99"/>
      <c r="DHC52" s="99"/>
      <c r="DHD52" s="99"/>
      <c r="DHE52" s="99"/>
      <c r="DHF52" s="99"/>
      <c r="DHG52" s="99"/>
      <c r="DHH52" s="99"/>
      <c r="DHI52" s="99"/>
      <c r="DHJ52" s="99"/>
      <c r="DHK52" s="99"/>
      <c r="DHL52" s="99"/>
      <c r="DHM52" s="99"/>
      <c r="DHN52" s="99"/>
      <c r="DHO52" s="99"/>
      <c r="DHP52" s="99"/>
      <c r="DHQ52" s="99"/>
      <c r="DHR52" s="99"/>
      <c r="DHS52" s="99"/>
      <c r="DHT52" s="99"/>
      <c r="DHU52" s="99"/>
      <c r="DHV52" s="99"/>
      <c r="DHW52" s="99"/>
      <c r="DHX52" s="99"/>
      <c r="DHY52" s="99"/>
      <c r="DHZ52" s="99"/>
      <c r="DIA52" s="99"/>
      <c r="DIB52" s="99"/>
      <c r="DIC52" s="99"/>
      <c r="DID52" s="99"/>
      <c r="DIE52" s="99"/>
      <c r="DIF52" s="99"/>
      <c r="DIG52" s="99"/>
      <c r="DIH52" s="99"/>
      <c r="DII52" s="99"/>
      <c r="DIJ52" s="99"/>
      <c r="DIK52" s="99"/>
      <c r="DIL52" s="99"/>
      <c r="DIM52" s="99"/>
      <c r="DIN52" s="99"/>
      <c r="DIO52" s="99"/>
      <c r="DIP52" s="99"/>
      <c r="DIQ52" s="99"/>
      <c r="DIR52" s="99"/>
      <c r="DIS52" s="99"/>
      <c r="DIT52" s="99"/>
      <c r="DIU52" s="99"/>
      <c r="DIV52" s="99"/>
      <c r="DIW52" s="99"/>
      <c r="DIX52" s="99"/>
      <c r="DIY52" s="99"/>
      <c r="DIZ52" s="99"/>
      <c r="DJA52" s="99"/>
      <c r="DJB52" s="99"/>
      <c r="DJC52" s="99"/>
      <c r="DJD52" s="99"/>
      <c r="DJE52" s="99"/>
      <c r="DJF52" s="99"/>
      <c r="DJG52" s="99"/>
      <c r="DJH52" s="99"/>
      <c r="DJI52" s="99"/>
      <c r="DJJ52" s="99"/>
      <c r="DJK52" s="99"/>
      <c r="DJL52" s="99"/>
      <c r="DJM52" s="99"/>
      <c r="DJN52" s="99"/>
      <c r="DJO52" s="99"/>
      <c r="DJP52" s="99"/>
      <c r="DJQ52" s="99"/>
      <c r="DJR52" s="99"/>
      <c r="DJS52" s="99"/>
      <c r="DJT52" s="99"/>
      <c r="DJU52" s="99"/>
      <c r="DJV52" s="99"/>
      <c r="DJW52" s="99"/>
      <c r="DJX52" s="99"/>
      <c r="DJY52" s="99"/>
      <c r="DJZ52" s="99"/>
      <c r="DKA52" s="99"/>
      <c r="DKB52" s="99"/>
      <c r="DKC52" s="99"/>
      <c r="DKD52" s="99"/>
      <c r="DKE52" s="99"/>
      <c r="DKF52" s="99"/>
      <c r="DKG52" s="99"/>
      <c r="DKH52" s="99"/>
      <c r="DKI52" s="99"/>
      <c r="DKJ52" s="99"/>
      <c r="DKK52" s="99"/>
      <c r="DKL52" s="99"/>
      <c r="DKM52" s="99"/>
      <c r="DKN52" s="99"/>
      <c r="DKO52" s="99"/>
      <c r="DKP52" s="99"/>
      <c r="DKQ52" s="99"/>
      <c r="DKR52" s="99"/>
      <c r="DKS52" s="99"/>
      <c r="DKT52" s="99"/>
      <c r="DKU52" s="99"/>
      <c r="DKV52" s="99"/>
      <c r="DKW52" s="99"/>
      <c r="DKX52" s="99"/>
      <c r="DKY52" s="99"/>
      <c r="DKZ52" s="99"/>
      <c r="DLA52" s="99"/>
      <c r="DLB52" s="99"/>
      <c r="DLC52" s="99"/>
      <c r="DLD52" s="99"/>
      <c r="DLE52" s="99"/>
      <c r="DLF52" s="99"/>
      <c r="DLG52" s="99"/>
      <c r="DLH52" s="99"/>
      <c r="DLI52" s="99"/>
      <c r="DLJ52" s="99"/>
      <c r="DLK52" s="99"/>
      <c r="DLL52" s="99"/>
      <c r="DLM52" s="99"/>
      <c r="DLN52" s="99"/>
      <c r="DLO52" s="99"/>
      <c r="DLP52" s="99"/>
      <c r="DLQ52" s="99"/>
      <c r="DLR52" s="99"/>
      <c r="DLS52" s="99"/>
      <c r="DLT52" s="99"/>
      <c r="DLU52" s="99"/>
      <c r="DLV52" s="99"/>
      <c r="DLW52" s="99"/>
      <c r="DLX52" s="99"/>
      <c r="DLY52" s="99"/>
      <c r="DLZ52" s="99"/>
      <c r="DMA52" s="99"/>
      <c r="DMB52" s="99"/>
      <c r="DMC52" s="99"/>
      <c r="DMD52" s="99"/>
      <c r="DME52" s="99"/>
      <c r="DMF52" s="99"/>
      <c r="DMG52" s="99"/>
      <c r="DMH52" s="99"/>
      <c r="DMI52" s="99"/>
      <c r="DMJ52" s="99"/>
      <c r="DMK52" s="99"/>
      <c r="DML52" s="99"/>
      <c r="DMM52" s="99"/>
      <c r="DMN52" s="99"/>
      <c r="DMO52" s="99"/>
      <c r="DMP52" s="99"/>
      <c r="DMQ52" s="99"/>
      <c r="DMR52" s="99"/>
      <c r="DMS52" s="99"/>
      <c r="DMT52" s="99"/>
      <c r="DMU52" s="99"/>
      <c r="DMV52" s="99"/>
      <c r="DMW52" s="99"/>
      <c r="DMX52" s="99"/>
      <c r="DMY52" s="99"/>
      <c r="DMZ52" s="99"/>
      <c r="DNA52" s="99"/>
      <c r="DNB52" s="99"/>
      <c r="DNC52" s="99"/>
      <c r="DND52" s="99"/>
      <c r="DNE52" s="99"/>
      <c r="DNF52" s="99"/>
      <c r="DNG52" s="99"/>
      <c r="DNH52" s="99"/>
      <c r="DNI52" s="99"/>
      <c r="DNJ52" s="99"/>
      <c r="DNK52" s="99"/>
      <c r="DNL52" s="99"/>
      <c r="DNM52" s="99"/>
      <c r="DNN52" s="99"/>
      <c r="DNO52" s="99"/>
      <c r="DNP52" s="99"/>
      <c r="DNQ52" s="99"/>
      <c r="DNR52" s="99"/>
      <c r="DNS52" s="99"/>
      <c r="DNT52" s="99"/>
      <c r="DNU52" s="99"/>
      <c r="DNV52" s="99"/>
      <c r="DNW52" s="99"/>
      <c r="DNX52" s="99"/>
      <c r="DNY52" s="99"/>
      <c r="DNZ52" s="99"/>
      <c r="DOA52" s="99"/>
      <c r="DOB52" s="99"/>
      <c r="DOC52" s="99"/>
      <c r="DOD52" s="99"/>
      <c r="DOE52" s="99"/>
      <c r="DOF52" s="99"/>
      <c r="DOG52" s="99"/>
      <c r="DOH52" s="99"/>
      <c r="DOI52" s="99"/>
      <c r="DOJ52" s="99"/>
      <c r="DOK52" s="99"/>
      <c r="DOL52" s="99"/>
      <c r="DOM52" s="99"/>
      <c r="DON52" s="99"/>
      <c r="DOO52" s="99"/>
      <c r="DOP52" s="99"/>
      <c r="DOQ52" s="99"/>
      <c r="DOR52" s="99"/>
      <c r="DOS52" s="99"/>
      <c r="DOT52" s="99"/>
      <c r="DOU52" s="99"/>
      <c r="DOV52" s="99"/>
      <c r="DOW52" s="99"/>
      <c r="DOX52" s="99"/>
      <c r="DOY52" s="99"/>
      <c r="DOZ52" s="99"/>
      <c r="DPA52" s="99"/>
      <c r="DPB52" s="99"/>
      <c r="DPC52" s="99"/>
      <c r="DPD52" s="99"/>
      <c r="DPE52" s="99"/>
      <c r="DPF52" s="99"/>
      <c r="DPG52" s="99"/>
      <c r="DPH52" s="99"/>
      <c r="DPI52" s="99"/>
      <c r="DPJ52" s="99"/>
      <c r="DPK52" s="99"/>
      <c r="DPL52" s="99"/>
      <c r="DPM52" s="99"/>
      <c r="DPN52" s="99"/>
      <c r="DPO52" s="99"/>
      <c r="DPP52" s="99"/>
      <c r="DPQ52" s="99"/>
      <c r="DPR52" s="99"/>
      <c r="DPS52" s="99"/>
      <c r="DPT52" s="99"/>
      <c r="DPU52" s="99"/>
      <c r="DPV52" s="99"/>
      <c r="DPW52" s="99"/>
      <c r="DPX52" s="99"/>
      <c r="DPY52" s="99"/>
      <c r="DPZ52" s="99"/>
      <c r="DQA52" s="99"/>
      <c r="DQB52" s="99"/>
      <c r="DQC52" s="99"/>
      <c r="DQD52" s="99"/>
      <c r="DQE52" s="99"/>
      <c r="DQF52" s="99"/>
      <c r="DQG52" s="99"/>
      <c r="DQH52" s="99"/>
      <c r="DQI52" s="99"/>
      <c r="DQJ52" s="99"/>
      <c r="DQK52" s="99"/>
      <c r="DQL52" s="99"/>
      <c r="DQM52" s="99"/>
      <c r="DQN52" s="99"/>
      <c r="DQO52" s="99"/>
      <c r="DQP52" s="99"/>
      <c r="DQQ52" s="99"/>
      <c r="DQR52" s="99"/>
      <c r="DQS52" s="99"/>
      <c r="DQT52" s="99"/>
      <c r="DQU52" s="99"/>
      <c r="DQV52" s="99"/>
      <c r="DQW52" s="99"/>
      <c r="DQX52" s="99"/>
      <c r="DQY52" s="99"/>
      <c r="DQZ52" s="99"/>
      <c r="DRA52" s="99"/>
      <c r="DRB52" s="99"/>
      <c r="DRC52" s="99"/>
      <c r="DRD52" s="99"/>
      <c r="DRE52" s="99"/>
      <c r="DRF52" s="99"/>
      <c r="DRG52" s="99"/>
      <c r="DRH52" s="99"/>
      <c r="DRI52" s="99"/>
      <c r="DRJ52" s="99"/>
      <c r="DRK52" s="99"/>
      <c r="DRL52" s="99"/>
      <c r="DRM52" s="99"/>
      <c r="DRN52" s="99"/>
      <c r="DRO52" s="99"/>
      <c r="DRP52" s="99"/>
      <c r="DRQ52" s="99"/>
      <c r="DRR52" s="99"/>
      <c r="DRS52" s="99"/>
      <c r="DRT52" s="99"/>
      <c r="DRU52" s="99"/>
      <c r="DRV52" s="99"/>
      <c r="DRW52" s="99"/>
      <c r="DRX52" s="99"/>
      <c r="DRY52" s="99"/>
      <c r="DRZ52" s="99"/>
      <c r="DSA52" s="99"/>
      <c r="DSB52" s="99"/>
      <c r="DSC52" s="99"/>
      <c r="DSD52" s="99"/>
      <c r="DSE52" s="99"/>
      <c r="DSF52" s="99"/>
      <c r="DSG52" s="99"/>
      <c r="DSH52" s="99"/>
      <c r="DSI52" s="99"/>
      <c r="DSJ52" s="99"/>
      <c r="DSK52" s="99"/>
      <c r="DSL52" s="99"/>
      <c r="DSM52" s="99"/>
      <c r="DSN52" s="99"/>
      <c r="DSO52" s="99"/>
      <c r="DSP52" s="99"/>
      <c r="DSQ52" s="99"/>
      <c r="DSR52" s="99"/>
      <c r="DSS52" s="99"/>
      <c r="DST52" s="99"/>
      <c r="DSU52" s="99"/>
      <c r="DSV52" s="99"/>
      <c r="DSW52" s="99"/>
      <c r="DSX52" s="99"/>
      <c r="DSY52" s="99"/>
      <c r="DSZ52" s="99"/>
      <c r="DTA52" s="99"/>
      <c r="DTB52" s="99"/>
      <c r="DTC52" s="99"/>
      <c r="DTD52" s="99"/>
      <c r="DTE52" s="99"/>
      <c r="DTF52" s="99"/>
      <c r="DTG52" s="99"/>
      <c r="DTH52" s="99"/>
      <c r="DTI52" s="99"/>
      <c r="DTJ52" s="99"/>
      <c r="DTK52" s="99"/>
      <c r="DTL52" s="99"/>
      <c r="DTM52" s="99"/>
      <c r="DTN52" s="99"/>
      <c r="DTO52" s="99"/>
      <c r="DTP52" s="99"/>
      <c r="DTQ52" s="99"/>
      <c r="DTR52" s="99"/>
      <c r="DTS52" s="99"/>
      <c r="DTT52" s="99"/>
      <c r="DTU52" s="99"/>
      <c r="DTV52" s="99"/>
      <c r="DTW52" s="99"/>
      <c r="DTX52" s="99"/>
      <c r="DTY52" s="99"/>
      <c r="DTZ52" s="99"/>
      <c r="DUA52" s="99"/>
      <c r="DUB52" s="99"/>
      <c r="DUC52" s="99"/>
      <c r="DUD52" s="99"/>
      <c r="DUE52" s="99"/>
      <c r="DUF52" s="99"/>
      <c r="DUG52" s="99"/>
      <c r="DUH52" s="99"/>
      <c r="DUI52" s="99"/>
      <c r="DUJ52" s="99"/>
      <c r="DUK52" s="99"/>
      <c r="DUL52" s="99"/>
      <c r="DUM52" s="99"/>
      <c r="DUN52" s="99"/>
      <c r="DUO52" s="99"/>
      <c r="DUP52" s="99"/>
      <c r="DUQ52" s="99"/>
      <c r="DUR52" s="99"/>
      <c r="DUS52" s="99"/>
      <c r="DUT52" s="99"/>
      <c r="DUU52" s="99"/>
      <c r="DUV52" s="99"/>
      <c r="DUW52" s="99"/>
      <c r="DUX52" s="99"/>
      <c r="DUY52" s="99"/>
      <c r="DUZ52" s="99"/>
      <c r="DVA52" s="99"/>
      <c r="DVB52" s="99"/>
      <c r="DVC52" s="99"/>
      <c r="DVD52" s="99"/>
      <c r="DVE52" s="99"/>
      <c r="DVF52" s="99"/>
      <c r="DVG52" s="99"/>
      <c r="DVH52" s="99"/>
      <c r="DVI52" s="99"/>
      <c r="DVJ52" s="99"/>
      <c r="DVK52" s="99"/>
      <c r="DVL52" s="99"/>
      <c r="DVM52" s="99"/>
      <c r="DVN52" s="99"/>
      <c r="DVO52" s="99"/>
      <c r="DVP52" s="99"/>
      <c r="DVQ52" s="99"/>
      <c r="DVR52" s="99"/>
      <c r="DVS52" s="99"/>
      <c r="DVT52" s="99"/>
      <c r="DVU52" s="99"/>
      <c r="DVV52" s="99"/>
      <c r="DVW52" s="99"/>
      <c r="DVX52" s="99"/>
      <c r="DVY52" s="99"/>
      <c r="DVZ52" s="99"/>
      <c r="DWA52" s="99"/>
      <c r="DWB52" s="99"/>
      <c r="DWC52" s="99"/>
      <c r="DWD52" s="99"/>
      <c r="DWE52" s="99"/>
      <c r="DWF52" s="99"/>
      <c r="DWG52" s="99"/>
      <c r="DWH52" s="99"/>
      <c r="DWI52" s="99"/>
      <c r="DWJ52" s="99"/>
      <c r="DWK52" s="99"/>
      <c r="DWL52" s="99"/>
      <c r="DWM52" s="99"/>
      <c r="DWN52" s="99"/>
      <c r="DWO52" s="99"/>
      <c r="DWP52" s="99"/>
      <c r="DWQ52" s="99"/>
      <c r="DWR52" s="99"/>
      <c r="DWS52" s="99"/>
      <c r="DWT52" s="99"/>
      <c r="DWU52" s="99"/>
      <c r="DWV52" s="99"/>
      <c r="DWW52" s="99"/>
      <c r="DWX52" s="99"/>
      <c r="DWY52" s="99"/>
      <c r="DWZ52" s="99"/>
      <c r="DXA52" s="99"/>
      <c r="DXB52" s="99"/>
      <c r="DXC52" s="99"/>
      <c r="DXD52" s="99"/>
      <c r="DXE52" s="99"/>
      <c r="DXF52" s="99"/>
      <c r="DXG52" s="99"/>
      <c r="DXH52" s="99"/>
      <c r="DXI52" s="99"/>
      <c r="DXJ52" s="99"/>
      <c r="DXK52" s="99"/>
      <c r="DXL52" s="99"/>
      <c r="DXM52" s="99"/>
      <c r="DXN52" s="99"/>
      <c r="DXO52" s="99"/>
      <c r="DXP52" s="99"/>
      <c r="DXQ52" s="99"/>
      <c r="DXR52" s="99"/>
      <c r="DXS52" s="99"/>
      <c r="DXT52" s="99"/>
      <c r="DXU52" s="99"/>
      <c r="DXV52" s="99"/>
      <c r="DXW52" s="99"/>
      <c r="DXX52" s="99"/>
      <c r="DXY52" s="99"/>
      <c r="DXZ52" s="99"/>
      <c r="DYA52" s="99"/>
      <c r="DYB52" s="99"/>
      <c r="DYC52" s="99"/>
      <c r="DYD52" s="99"/>
      <c r="DYE52" s="99"/>
      <c r="DYF52" s="99"/>
      <c r="DYG52" s="99"/>
      <c r="DYH52" s="99"/>
      <c r="DYI52" s="99"/>
      <c r="DYJ52" s="99"/>
      <c r="DYK52" s="99"/>
      <c r="DYL52" s="99"/>
      <c r="DYM52" s="99"/>
      <c r="DYN52" s="99"/>
      <c r="DYO52" s="99"/>
      <c r="DYP52" s="99"/>
      <c r="DYQ52" s="99"/>
      <c r="DYR52" s="99"/>
      <c r="DYS52" s="99"/>
      <c r="DYT52" s="99"/>
      <c r="DYU52" s="99"/>
      <c r="DYV52" s="99"/>
      <c r="DYW52" s="99"/>
      <c r="DYX52" s="99"/>
      <c r="DYY52" s="99"/>
      <c r="DYZ52" s="99"/>
      <c r="DZA52" s="99"/>
      <c r="DZB52" s="99"/>
      <c r="DZC52" s="99"/>
      <c r="DZD52" s="99"/>
      <c r="DZE52" s="99"/>
      <c r="DZF52" s="99"/>
      <c r="DZG52" s="99"/>
      <c r="DZH52" s="99"/>
      <c r="DZI52" s="99"/>
      <c r="DZJ52" s="99"/>
      <c r="DZK52" s="99"/>
      <c r="DZL52" s="99"/>
      <c r="DZM52" s="99"/>
      <c r="DZN52" s="99"/>
      <c r="DZO52" s="99"/>
      <c r="DZP52" s="99"/>
      <c r="DZQ52" s="99"/>
      <c r="DZR52" s="99"/>
      <c r="DZS52" s="99"/>
      <c r="DZT52" s="99"/>
      <c r="DZU52" s="99"/>
      <c r="DZV52" s="99"/>
      <c r="DZW52" s="99"/>
      <c r="DZX52" s="99"/>
      <c r="DZY52" s="99"/>
      <c r="DZZ52" s="99"/>
      <c r="EAA52" s="99"/>
      <c r="EAB52" s="99"/>
      <c r="EAC52" s="99"/>
      <c r="EAD52" s="99"/>
      <c r="EAE52" s="99"/>
      <c r="EAF52" s="99"/>
      <c r="EAG52" s="99"/>
      <c r="EAH52" s="99"/>
      <c r="EAI52" s="99"/>
      <c r="EAJ52" s="99"/>
      <c r="EAK52" s="99"/>
      <c r="EAL52" s="99"/>
      <c r="EAM52" s="99"/>
      <c r="EAN52" s="99"/>
      <c r="EAO52" s="99"/>
      <c r="EAP52" s="99"/>
      <c r="EAQ52" s="99"/>
      <c r="EAR52" s="99"/>
      <c r="EAS52" s="99"/>
      <c r="EAT52" s="99"/>
      <c r="EAU52" s="99"/>
      <c r="EAV52" s="99"/>
      <c r="EAW52" s="99"/>
      <c r="EAX52" s="99"/>
      <c r="EAY52" s="99"/>
      <c r="EAZ52" s="99"/>
      <c r="EBA52" s="99"/>
      <c r="EBB52" s="99"/>
      <c r="EBC52" s="99"/>
      <c r="EBD52" s="99"/>
      <c r="EBE52" s="99"/>
      <c r="EBF52" s="99"/>
      <c r="EBG52" s="99"/>
      <c r="EBH52" s="99"/>
      <c r="EBI52" s="99"/>
      <c r="EBJ52" s="99"/>
      <c r="EBK52" s="99"/>
      <c r="EBL52" s="99"/>
      <c r="EBM52" s="99"/>
      <c r="EBN52" s="99"/>
      <c r="EBO52" s="99"/>
      <c r="EBP52" s="99"/>
      <c r="EBQ52" s="99"/>
      <c r="EBR52" s="99"/>
      <c r="EBS52" s="99"/>
      <c r="EBT52" s="99"/>
      <c r="EBU52" s="99"/>
      <c r="EBV52" s="99"/>
      <c r="EBW52" s="99"/>
      <c r="EBX52" s="99"/>
      <c r="EBY52" s="99"/>
      <c r="EBZ52" s="99"/>
      <c r="ECA52" s="99"/>
      <c r="ECB52" s="99"/>
      <c r="ECC52" s="99"/>
      <c r="ECD52" s="99"/>
      <c r="ECE52" s="99"/>
      <c r="ECF52" s="99"/>
      <c r="ECG52" s="99"/>
      <c r="ECH52" s="99"/>
      <c r="ECI52" s="99"/>
      <c r="ECJ52" s="99"/>
      <c r="ECK52" s="99"/>
      <c r="ECL52" s="99"/>
      <c r="ECM52" s="99"/>
      <c r="ECN52" s="99"/>
      <c r="ECO52" s="99"/>
      <c r="ECP52" s="99"/>
      <c r="ECQ52" s="99"/>
      <c r="ECR52" s="99"/>
      <c r="ECS52" s="99"/>
      <c r="ECT52" s="99"/>
      <c r="ECU52" s="99"/>
      <c r="ECV52" s="99"/>
      <c r="ECW52" s="99"/>
      <c r="ECX52" s="99"/>
      <c r="ECY52" s="99"/>
      <c r="ECZ52" s="99"/>
      <c r="EDA52" s="99"/>
      <c r="EDB52" s="99"/>
      <c r="EDC52" s="99"/>
      <c r="EDD52" s="99"/>
      <c r="EDE52" s="99"/>
      <c r="EDF52" s="99"/>
      <c r="EDG52" s="99"/>
      <c r="EDH52" s="99"/>
      <c r="EDI52" s="99"/>
      <c r="EDJ52" s="99"/>
      <c r="EDK52" s="99"/>
      <c r="EDL52" s="99"/>
      <c r="EDM52" s="99"/>
      <c r="EDN52" s="99"/>
      <c r="EDO52" s="99"/>
      <c r="EDP52" s="99"/>
      <c r="EDQ52" s="99"/>
      <c r="EDR52" s="99"/>
      <c r="EDS52" s="99"/>
      <c r="EDT52" s="99"/>
      <c r="EDU52" s="99"/>
      <c r="EDV52" s="99"/>
      <c r="EDW52" s="99"/>
      <c r="EDX52" s="99"/>
      <c r="EDY52" s="99"/>
      <c r="EDZ52" s="99"/>
      <c r="EEA52" s="99"/>
      <c r="EEB52" s="99"/>
      <c r="EEC52" s="99"/>
      <c r="EED52" s="99"/>
      <c r="EEE52" s="99"/>
      <c r="EEF52" s="99"/>
      <c r="EEG52" s="99"/>
      <c r="EEH52" s="99"/>
      <c r="EEI52" s="99"/>
      <c r="EEJ52" s="99"/>
      <c r="EEK52" s="99"/>
      <c r="EEL52" s="99"/>
      <c r="EEM52" s="99"/>
      <c r="EEN52" s="99"/>
      <c r="EEO52" s="99"/>
      <c r="EEP52" s="99"/>
      <c r="EEQ52" s="99"/>
      <c r="EER52" s="99"/>
      <c r="EES52" s="99"/>
      <c r="EET52" s="99"/>
      <c r="EEU52" s="99"/>
      <c r="EEV52" s="99"/>
      <c r="EEW52" s="99"/>
      <c r="EEX52" s="99"/>
      <c r="EEY52" s="99"/>
      <c r="EEZ52" s="99"/>
      <c r="EFA52" s="99"/>
      <c r="EFB52" s="99"/>
      <c r="EFC52" s="99"/>
      <c r="EFD52" s="99"/>
      <c r="EFE52" s="99"/>
      <c r="EFF52" s="99"/>
      <c r="EFG52" s="99"/>
      <c r="EFH52" s="99"/>
      <c r="EFI52" s="99"/>
      <c r="EFJ52" s="99"/>
      <c r="EFK52" s="99"/>
      <c r="EFL52" s="99"/>
      <c r="EFM52" s="99"/>
      <c r="EFN52" s="99"/>
      <c r="EFO52" s="99"/>
      <c r="EFP52" s="99"/>
      <c r="EFQ52" s="99"/>
      <c r="EFR52" s="99"/>
      <c r="EFS52" s="99"/>
      <c r="EFT52" s="99"/>
      <c r="EFU52" s="99"/>
      <c r="EFV52" s="99"/>
      <c r="EFW52" s="99"/>
      <c r="EFX52" s="99"/>
      <c r="EFY52" s="99"/>
      <c r="EFZ52" s="99"/>
      <c r="EGA52" s="99"/>
      <c r="EGB52" s="99"/>
      <c r="EGC52" s="99"/>
      <c r="EGD52" s="99"/>
      <c r="EGE52" s="99"/>
      <c r="EGF52" s="99"/>
      <c r="EGG52" s="99"/>
      <c r="EGH52" s="99"/>
      <c r="EGI52" s="99"/>
      <c r="EGJ52" s="99"/>
      <c r="EGK52" s="99"/>
      <c r="EGL52" s="99"/>
      <c r="EGM52" s="99"/>
      <c r="EGN52" s="99"/>
      <c r="EGO52" s="99"/>
      <c r="EGP52" s="99"/>
      <c r="EGQ52" s="99"/>
      <c r="EGR52" s="99"/>
      <c r="EGS52" s="99"/>
      <c r="EGT52" s="99"/>
      <c r="EGU52" s="99"/>
      <c r="EGV52" s="99"/>
      <c r="EGW52" s="99"/>
      <c r="EGX52" s="99"/>
      <c r="EGY52" s="99"/>
      <c r="EGZ52" s="99"/>
      <c r="EHA52" s="99"/>
      <c r="EHB52" s="99"/>
      <c r="EHC52" s="99"/>
      <c r="EHD52" s="99"/>
      <c r="EHE52" s="99"/>
      <c r="EHF52" s="99"/>
      <c r="EHG52" s="99"/>
      <c r="EHH52" s="99"/>
      <c r="EHI52" s="99"/>
      <c r="EHJ52" s="99"/>
      <c r="EHK52" s="99"/>
      <c r="EHL52" s="99"/>
      <c r="EHM52" s="99"/>
      <c r="EHN52" s="99"/>
      <c r="EHO52" s="99"/>
      <c r="EHP52" s="99"/>
      <c r="EHQ52" s="99"/>
      <c r="EHR52" s="99"/>
      <c r="EHS52" s="99"/>
      <c r="EHT52" s="99"/>
      <c r="EHU52" s="99"/>
      <c r="EHV52" s="99"/>
      <c r="EHW52" s="99"/>
      <c r="EHX52" s="99"/>
      <c r="EHY52" s="99"/>
      <c r="EHZ52" s="99"/>
      <c r="EIA52" s="99"/>
      <c r="EIB52" s="99"/>
      <c r="EIC52" s="99"/>
      <c r="EID52" s="99"/>
      <c r="EIE52" s="99"/>
      <c r="EIF52" s="99"/>
      <c r="EIG52" s="99"/>
      <c r="EIH52" s="99"/>
      <c r="EII52" s="99"/>
      <c r="EIJ52" s="99"/>
      <c r="EIK52" s="99"/>
      <c r="EIL52" s="99"/>
      <c r="EIM52" s="99"/>
      <c r="EIN52" s="99"/>
      <c r="EIO52" s="99"/>
      <c r="EIP52" s="99"/>
      <c r="EIQ52" s="99"/>
      <c r="EIR52" s="99"/>
      <c r="EIS52" s="99"/>
      <c r="EIT52" s="99"/>
      <c r="EIU52" s="99"/>
      <c r="EIV52" s="99"/>
      <c r="EIW52" s="99"/>
      <c r="EIX52" s="99"/>
      <c r="EIY52" s="99"/>
      <c r="EIZ52" s="99"/>
      <c r="EJA52" s="99"/>
      <c r="EJB52" s="99"/>
      <c r="EJC52" s="99"/>
      <c r="EJD52" s="99"/>
      <c r="EJE52" s="99"/>
      <c r="EJF52" s="99"/>
      <c r="EJG52" s="99"/>
      <c r="EJH52" s="99"/>
      <c r="EJI52" s="99"/>
      <c r="EJJ52" s="99"/>
      <c r="EJK52" s="99"/>
      <c r="EJL52" s="99"/>
      <c r="EJM52" s="99"/>
      <c r="EJN52" s="99"/>
      <c r="EJO52" s="99"/>
      <c r="EJP52" s="99"/>
      <c r="EJQ52" s="99"/>
      <c r="EJR52" s="99"/>
      <c r="EJS52" s="99"/>
      <c r="EJT52" s="99"/>
      <c r="EJU52" s="99"/>
      <c r="EJV52" s="99"/>
      <c r="EJW52" s="99"/>
      <c r="EJX52" s="99"/>
      <c r="EJY52" s="99"/>
      <c r="EJZ52" s="99"/>
      <c r="EKA52" s="99"/>
      <c r="EKB52" s="99"/>
      <c r="EKC52" s="99"/>
      <c r="EKD52" s="99"/>
      <c r="EKE52" s="99"/>
      <c r="EKF52" s="99"/>
      <c r="EKG52" s="99"/>
      <c r="EKH52" s="99"/>
      <c r="EKI52" s="99"/>
      <c r="EKJ52" s="99"/>
      <c r="EKK52" s="99"/>
      <c r="EKL52" s="99"/>
      <c r="EKM52" s="99"/>
      <c r="EKN52" s="99"/>
      <c r="EKO52" s="99"/>
      <c r="EKP52" s="99"/>
      <c r="EKQ52" s="99"/>
      <c r="EKR52" s="99"/>
      <c r="EKS52" s="99"/>
      <c r="EKT52" s="99"/>
      <c r="EKU52" s="99"/>
      <c r="EKV52" s="99"/>
      <c r="EKW52" s="99"/>
      <c r="EKX52" s="99"/>
      <c r="EKY52" s="99"/>
      <c r="EKZ52" s="99"/>
      <c r="ELA52" s="99"/>
      <c r="ELB52" s="99"/>
      <c r="ELC52" s="99"/>
      <c r="ELD52" s="99"/>
      <c r="ELE52" s="99"/>
      <c r="ELF52" s="99"/>
      <c r="ELG52" s="99"/>
      <c r="ELH52" s="99"/>
      <c r="ELI52" s="99"/>
      <c r="ELJ52" s="99"/>
      <c r="ELK52" s="99"/>
      <c r="ELL52" s="99"/>
      <c r="ELM52" s="99"/>
      <c r="ELN52" s="99"/>
      <c r="ELO52" s="99"/>
      <c r="ELP52" s="99"/>
      <c r="ELQ52" s="99"/>
      <c r="ELR52" s="99"/>
      <c r="ELS52" s="99"/>
      <c r="ELT52" s="99"/>
      <c r="ELU52" s="99"/>
      <c r="ELV52" s="99"/>
      <c r="ELW52" s="99"/>
      <c r="ELX52" s="99"/>
      <c r="ELY52" s="99"/>
      <c r="ELZ52" s="99"/>
      <c r="EMA52" s="99"/>
      <c r="EMB52" s="99"/>
      <c r="EMC52" s="99"/>
      <c r="EMD52" s="99"/>
      <c r="EME52" s="99"/>
      <c r="EMF52" s="99"/>
      <c r="EMG52" s="99"/>
      <c r="EMH52" s="99"/>
      <c r="EMI52" s="99"/>
      <c r="EMJ52" s="99"/>
      <c r="EMK52" s="99"/>
      <c r="EML52" s="99"/>
      <c r="EMM52" s="99"/>
      <c r="EMN52" s="99"/>
      <c r="EMO52" s="99"/>
      <c r="EMP52" s="99"/>
      <c r="EMQ52" s="99"/>
      <c r="EMR52" s="99"/>
      <c r="EMS52" s="99"/>
      <c r="EMT52" s="99"/>
      <c r="EMU52" s="99"/>
      <c r="EMV52" s="99"/>
      <c r="EMW52" s="99"/>
      <c r="EMX52" s="99"/>
      <c r="EMY52" s="99"/>
      <c r="EMZ52" s="99"/>
      <c r="ENA52" s="99"/>
      <c r="ENB52" s="99"/>
      <c r="ENC52" s="99"/>
      <c r="END52" s="99"/>
      <c r="ENE52" s="99"/>
      <c r="ENF52" s="99"/>
      <c r="ENG52" s="99"/>
      <c r="ENH52" s="99"/>
      <c r="ENI52" s="99"/>
      <c r="ENJ52" s="99"/>
      <c r="ENK52" s="99"/>
      <c r="ENL52" s="99"/>
      <c r="ENM52" s="99"/>
      <c r="ENN52" s="99"/>
      <c r="ENO52" s="99"/>
      <c r="ENP52" s="99"/>
      <c r="ENQ52" s="99"/>
      <c r="ENR52" s="99"/>
      <c r="ENS52" s="99"/>
      <c r="ENT52" s="99"/>
      <c r="ENU52" s="99"/>
      <c r="ENV52" s="99"/>
      <c r="ENW52" s="99"/>
      <c r="ENX52" s="99"/>
      <c r="ENY52" s="99"/>
      <c r="ENZ52" s="99"/>
      <c r="EOA52" s="99"/>
      <c r="EOB52" s="99"/>
      <c r="EOC52" s="99"/>
      <c r="EOD52" s="99"/>
      <c r="EOE52" s="99"/>
      <c r="EOF52" s="99"/>
      <c r="EOG52" s="99"/>
      <c r="EOH52" s="99"/>
      <c r="EOI52" s="99"/>
      <c r="EOJ52" s="99"/>
      <c r="EOK52" s="99"/>
      <c r="EOL52" s="99"/>
      <c r="EOM52" s="99"/>
      <c r="EON52" s="99"/>
      <c r="EOO52" s="99"/>
      <c r="EOP52" s="99"/>
      <c r="EOQ52" s="99"/>
      <c r="EOR52" s="99"/>
      <c r="EOS52" s="99"/>
      <c r="EOT52" s="99"/>
      <c r="EOU52" s="99"/>
      <c r="EOV52" s="99"/>
      <c r="EOW52" s="99"/>
      <c r="EOX52" s="99"/>
      <c r="EOY52" s="99"/>
      <c r="EOZ52" s="99"/>
      <c r="EPA52" s="99"/>
      <c r="EPB52" s="99"/>
      <c r="EPC52" s="99"/>
      <c r="EPD52" s="99"/>
      <c r="EPE52" s="99"/>
      <c r="EPF52" s="99"/>
      <c r="EPG52" s="99"/>
      <c r="EPH52" s="99"/>
      <c r="EPI52" s="99"/>
      <c r="EPJ52" s="99"/>
      <c r="EPK52" s="99"/>
      <c r="EPL52" s="99"/>
      <c r="EPM52" s="99"/>
      <c r="EPN52" s="99"/>
      <c r="EPO52" s="99"/>
      <c r="EPP52" s="99"/>
      <c r="EPQ52" s="99"/>
      <c r="EPR52" s="99"/>
      <c r="EPS52" s="99"/>
      <c r="EPT52" s="99"/>
      <c r="EPU52" s="99"/>
      <c r="EPV52" s="99"/>
      <c r="EPW52" s="99"/>
      <c r="EPX52" s="99"/>
      <c r="EPY52" s="99"/>
      <c r="EPZ52" s="99"/>
      <c r="EQA52" s="99"/>
      <c r="EQB52" s="99"/>
      <c r="EQC52" s="99"/>
      <c r="EQD52" s="99"/>
      <c r="EQE52" s="99"/>
      <c r="EQF52" s="99"/>
      <c r="EQG52" s="99"/>
      <c r="EQH52" s="99"/>
      <c r="EQI52" s="99"/>
      <c r="EQJ52" s="99"/>
      <c r="EQK52" s="99"/>
      <c r="EQL52" s="99"/>
      <c r="EQM52" s="99"/>
      <c r="EQN52" s="99"/>
      <c r="EQO52" s="99"/>
      <c r="EQP52" s="99"/>
      <c r="EQQ52" s="99"/>
      <c r="EQR52" s="99"/>
      <c r="EQS52" s="99"/>
      <c r="EQT52" s="99"/>
      <c r="EQU52" s="99"/>
      <c r="EQV52" s="99"/>
      <c r="EQW52" s="99"/>
      <c r="EQX52" s="99"/>
      <c r="EQY52" s="99"/>
      <c r="EQZ52" s="99"/>
      <c r="ERA52" s="99"/>
      <c r="ERB52" s="99"/>
      <c r="ERC52" s="99"/>
      <c r="ERD52" s="99"/>
      <c r="ERE52" s="99"/>
      <c r="ERF52" s="99"/>
      <c r="ERG52" s="99"/>
      <c r="ERH52" s="99"/>
      <c r="ERI52" s="99"/>
      <c r="ERJ52" s="99"/>
      <c r="ERK52" s="99"/>
      <c r="ERL52" s="99"/>
      <c r="ERM52" s="99"/>
      <c r="ERN52" s="99"/>
      <c r="ERO52" s="99"/>
      <c r="ERP52" s="99"/>
      <c r="ERQ52" s="99"/>
      <c r="ERR52" s="99"/>
      <c r="ERS52" s="99"/>
      <c r="ERT52" s="99"/>
      <c r="ERU52" s="99"/>
      <c r="ERV52" s="99"/>
      <c r="ERW52" s="99"/>
      <c r="ERX52" s="99"/>
      <c r="ERY52" s="99"/>
      <c r="ERZ52" s="99"/>
      <c r="ESA52" s="99"/>
      <c r="ESB52" s="99"/>
      <c r="ESC52" s="99"/>
      <c r="ESD52" s="99"/>
      <c r="ESE52" s="99"/>
      <c r="ESF52" s="99"/>
      <c r="ESG52" s="99"/>
      <c r="ESH52" s="99"/>
      <c r="ESI52" s="99"/>
      <c r="ESJ52" s="99"/>
      <c r="ESK52" s="99"/>
      <c r="ESL52" s="99"/>
      <c r="ESM52" s="99"/>
      <c r="ESN52" s="99"/>
      <c r="ESO52" s="99"/>
      <c r="ESP52" s="99"/>
      <c r="ESQ52" s="99"/>
      <c r="ESR52" s="99"/>
      <c r="ESS52" s="99"/>
      <c r="EST52" s="99"/>
      <c r="ESU52" s="99"/>
      <c r="ESV52" s="99"/>
      <c r="ESW52" s="99"/>
      <c r="ESX52" s="99"/>
      <c r="ESY52" s="99"/>
      <c r="ESZ52" s="99"/>
      <c r="ETA52" s="99"/>
      <c r="ETB52" s="99"/>
      <c r="ETC52" s="99"/>
      <c r="ETD52" s="99"/>
      <c r="ETE52" s="99"/>
      <c r="ETF52" s="99"/>
      <c r="ETG52" s="99"/>
      <c r="ETH52" s="99"/>
      <c r="ETI52" s="99"/>
      <c r="ETJ52" s="99"/>
      <c r="ETK52" s="99"/>
      <c r="ETL52" s="99"/>
      <c r="ETM52" s="99"/>
      <c r="ETN52" s="99"/>
      <c r="ETO52" s="99"/>
      <c r="ETP52" s="99"/>
      <c r="ETQ52" s="99"/>
      <c r="ETR52" s="99"/>
      <c r="ETS52" s="99"/>
      <c r="ETT52" s="99"/>
      <c r="ETU52" s="99"/>
      <c r="ETV52" s="99"/>
      <c r="ETW52" s="99"/>
      <c r="ETX52" s="99"/>
      <c r="ETY52" s="99"/>
      <c r="ETZ52" s="99"/>
      <c r="EUA52" s="99"/>
      <c r="EUB52" s="99"/>
      <c r="EUC52" s="99"/>
      <c r="EUD52" s="99"/>
      <c r="EUE52" s="99"/>
      <c r="EUF52" s="99"/>
      <c r="EUG52" s="99"/>
      <c r="EUH52" s="99"/>
      <c r="EUI52" s="99"/>
      <c r="EUJ52" s="99"/>
      <c r="EUK52" s="99"/>
      <c r="EUL52" s="99"/>
      <c r="EUM52" s="99"/>
      <c r="EUN52" s="99"/>
      <c r="EUO52" s="99"/>
      <c r="EUP52" s="99"/>
      <c r="EUQ52" s="99"/>
      <c r="EUR52" s="99"/>
      <c r="EUS52" s="99"/>
      <c r="EUT52" s="99"/>
      <c r="EUU52" s="99"/>
      <c r="EUV52" s="99"/>
      <c r="EUW52" s="99"/>
      <c r="EUX52" s="99"/>
      <c r="EUY52" s="99"/>
      <c r="EUZ52" s="99"/>
      <c r="EVA52" s="99"/>
      <c r="EVB52" s="99"/>
      <c r="EVC52" s="99"/>
      <c r="EVD52" s="99"/>
      <c r="EVE52" s="99"/>
      <c r="EVF52" s="99"/>
      <c r="EVG52" s="99"/>
      <c r="EVH52" s="99"/>
      <c r="EVI52" s="99"/>
      <c r="EVJ52" s="99"/>
      <c r="EVK52" s="99"/>
      <c r="EVL52" s="99"/>
      <c r="EVM52" s="99"/>
      <c r="EVN52" s="99"/>
      <c r="EVO52" s="99"/>
      <c r="EVP52" s="99"/>
      <c r="EVQ52" s="99"/>
      <c r="EVR52" s="99"/>
      <c r="EVS52" s="99"/>
      <c r="EVT52" s="99"/>
      <c r="EVU52" s="99"/>
      <c r="EVV52" s="99"/>
      <c r="EVW52" s="99"/>
      <c r="EVX52" s="99"/>
      <c r="EVY52" s="99"/>
      <c r="EVZ52" s="99"/>
      <c r="EWA52" s="99"/>
      <c r="EWB52" s="99"/>
      <c r="EWC52" s="99"/>
      <c r="EWD52" s="99"/>
      <c r="EWE52" s="99"/>
      <c r="EWF52" s="99"/>
      <c r="EWG52" s="99"/>
      <c r="EWH52" s="99"/>
      <c r="EWI52" s="99"/>
      <c r="EWJ52" s="99"/>
      <c r="EWK52" s="99"/>
      <c r="EWL52" s="99"/>
      <c r="EWM52" s="99"/>
      <c r="EWN52" s="99"/>
      <c r="EWO52" s="99"/>
      <c r="EWP52" s="99"/>
      <c r="EWQ52" s="99"/>
      <c r="EWR52" s="99"/>
      <c r="EWS52" s="99"/>
      <c r="EWT52" s="99"/>
      <c r="EWU52" s="99"/>
      <c r="EWV52" s="99"/>
      <c r="EWW52" s="99"/>
      <c r="EWX52" s="99"/>
      <c r="EWY52" s="99"/>
      <c r="EWZ52" s="99"/>
      <c r="EXA52" s="99"/>
      <c r="EXB52" s="99"/>
      <c r="EXC52" s="99"/>
      <c r="EXD52" s="99"/>
      <c r="EXE52" s="99"/>
      <c r="EXF52" s="99"/>
      <c r="EXG52" s="99"/>
      <c r="EXH52" s="99"/>
      <c r="EXI52" s="99"/>
      <c r="EXJ52" s="99"/>
      <c r="EXK52" s="99"/>
      <c r="EXL52" s="99"/>
      <c r="EXM52" s="99"/>
      <c r="EXN52" s="99"/>
      <c r="EXO52" s="99"/>
      <c r="EXP52" s="99"/>
      <c r="EXQ52" s="99"/>
      <c r="EXR52" s="99"/>
      <c r="EXS52" s="99"/>
      <c r="EXT52" s="99"/>
      <c r="EXU52" s="99"/>
      <c r="EXV52" s="99"/>
      <c r="EXW52" s="99"/>
      <c r="EXX52" s="99"/>
      <c r="EXY52" s="99"/>
      <c r="EXZ52" s="99"/>
      <c r="EYA52" s="99"/>
      <c r="EYB52" s="99"/>
      <c r="EYC52" s="99"/>
      <c r="EYD52" s="99"/>
      <c r="EYE52" s="99"/>
      <c r="EYF52" s="99"/>
      <c r="EYG52" s="99"/>
      <c r="EYH52" s="99"/>
      <c r="EYI52" s="99"/>
      <c r="EYJ52" s="99"/>
      <c r="EYK52" s="99"/>
      <c r="EYL52" s="99"/>
      <c r="EYM52" s="99"/>
      <c r="EYN52" s="99"/>
      <c r="EYO52" s="99"/>
      <c r="EYP52" s="99"/>
      <c r="EYQ52" s="99"/>
      <c r="EYR52" s="99"/>
      <c r="EYS52" s="99"/>
      <c r="EYT52" s="99"/>
      <c r="EYU52" s="99"/>
      <c r="EYV52" s="99"/>
      <c r="EYW52" s="99"/>
      <c r="EYX52" s="99"/>
      <c r="EYY52" s="99"/>
      <c r="EYZ52" s="99"/>
      <c r="EZA52" s="99"/>
      <c r="EZB52" s="99"/>
      <c r="EZC52" s="99"/>
      <c r="EZD52" s="99"/>
      <c r="EZE52" s="99"/>
      <c r="EZF52" s="99"/>
      <c r="EZG52" s="99"/>
      <c r="EZH52" s="99"/>
      <c r="EZI52" s="99"/>
      <c r="EZJ52" s="99"/>
      <c r="EZK52" s="99"/>
      <c r="EZL52" s="99"/>
      <c r="EZM52" s="99"/>
      <c r="EZN52" s="99"/>
      <c r="EZO52" s="99"/>
      <c r="EZP52" s="99"/>
      <c r="EZQ52" s="99"/>
      <c r="EZR52" s="99"/>
      <c r="EZS52" s="99"/>
      <c r="EZT52" s="99"/>
      <c r="EZU52" s="99"/>
      <c r="EZV52" s="99"/>
      <c r="EZW52" s="99"/>
      <c r="EZX52" s="99"/>
      <c r="EZY52" s="99"/>
      <c r="EZZ52" s="99"/>
      <c r="FAA52" s="99"/>
      <c r="FAB52" s="99"/>
      <c r="FAC52" s="99"/>
      <c r="FAD52" s="99"/>
      <c r="FAE52" s="99"/>
      <c r="FAF52" s="99"/>
      <c r="FAG52" s="99"/>
      <c r="FAH52" s="99"/>
      <c r="FAI52" s="99"/>
      <c r="FAJ52" s="99"/>
      <c r="FAK52" s="99"/>
      <c r="FAL52" s="99"/>
      <c r="FAM52" s="99"/>
      <c r="FAN52" s="99"/>
      <c r="FAO52" s="99"/>
      <c r="FAP52" s="99"/>
      <c r="FAQ52" s="99"/>
      <c r="FAR52" s="99"/>
      <c r="FAS52" s="99"/>
      <c r="FAT52" s="99"/>
      <c r="FAU52" s="99"/>
      <c r="FAV52" s="99"/>
      <c r="FAW52" s="99"/>
      <c r="FAX52" s="99"/>
      <c r="FAY52" s="99"/>
      <c r="FAZ52" s="99"/>
      <c r="FBA52" s="99"/>
      <c r="FBB52" s="99"/>
      <c r="FBC52" s="99"/>
      <c r="FBD52" s="99"/>
      <c r="FBE52" s="99"/>
      <c r="FBF52" s="99"/>
      <c r="FBG52" s="99"/>
      <c r="FBH52" s="99"/>
      <c r="FBI52" s="99"/>
      <c r="FBJ52" s="99"/>
      <c r="FBK52" s="99"/>
      <c r="FBL52" s="99"/>
      <c r="FBM52" s="99"/>
      <c r="FBN52" s="99"/>
      <c r="FBO52" s="99"/>
      <c r="FBP52" s="99"/>
      <c r="FBQ52" s="99"/>
      <c r="FBR52" s="99"/>
      <c r="FBS52" s="99"/>
      <c r="FBT52" s="99"/>
      <c r="FBU52" s="99"/>
      <c r="FBV52" s="99"/>
      <c r="FBW52" s="99"/>
      <c r="FBX52" s="99"/>
      <c r="FBY52" s="99"/>
      <c r="FBZ52" s="99"/>
      <c r="FCA52" s="99"/>
      <c r="FCB52" s="99"/>
      <c r="FCC52" s="99"/>
      <c r="FCD52" s="99"/>
      <c r="FCE52" s="99"/>
      <c r="FCF52" s="99"/>
      <c r="FCG52" s="99"/>
      <c r="FCH52" s="99"/>
      <c r="FCI52" s="99"/>
      <c r="FCJ52" s="99"/>
      <c r="FCK52" s="99"/>
      <c r="FCL52" s="99"/>
      <c r="FCM52" s="99"/>
      <c r="FCN52" s="99"/>
      <c r="FCO52" s="99"/>
      <c r="FCP52" s="99"/>
      <c r="FCQ52" s="99"/>
      <c r="FCR52" s="99"/>
      <c r="FCS52" s="99"/>
      <c r="FCT52" s="99"/>
      <c r="FCU52" s="99"/>
      <c r="FCV52" s="99"/>
      <c r="FCW52" s="99"/>
      <c r="FCX52" s="99"/>
      <c r="FCY52" s="99"/>
      <c r="FCZ52" s="99"/>
      <c r="FDA52" s="99"/>
      <c r="FDB52" s="99"/>
      <c r="FDC52" s="99"/>
      <c r="FDD52" s="99"/>
      <c r="FDE52" s="99"/>
      <c r="FDF52" s="99"/>
      <c r="FDG52" s="99"/>
      <c r="FDH52" s="99"/>
      <c r="FDI52" s="99"/>
      <c r="FDJ52" s="99"/>
      <c r="FDK52" s="99"/>
      <c r="FDL52" s="99"/>
      <c r="FDM52" s="99"/>
      <c r="FDN52" s="99"/>
      <c r="FDO52" s="99"/>
      <c r="FDP52" s="99"/>
      <c r="FDQ52" s="99"/>
      <c r="FDR52" s="99"/>
      <c r="FDS52" s="99"/>
      <c r="FDT52" s="99"/>
      <c r="FDU52" s="99"/>
      <c r="FDV52" s="99"/>
      <c r="FDW52" s="99"/>
      <c r="FDX52" s="99"/>
      <c r="FDY52" s="99"/>
      <c r="FDZ52" s="99"/>
      <c r="FEA52" s="99"/>
      <c r="FEB52" s="99"/>
      <c r="FEC52" s="99"/>
      <c r="FED52" s="99"/>
      <c r="FEE52" s="99"/>
      <c r="FEF52" s="99"/>
      <c r="FEG52" s="99"/>
      <c r="FEH52" s="99"/>
      <c r="FEI52" s="99"/>
      <c r="FEJ52" s="99"/>
      <c r="FEK52" s="99"/>
      <c r="FEL52" s="99"/>
      <c r="FEM52" s="99"/>
      <c r="FEN52" s="99"/>
      <c r="FEO52" s="99"/>
      <c r="FEP52" s="99"/>
      <c r="FEQ52" s="99"/>
      <c r="FER52" s="99"/>
      <c r="FES52" s="99"/>
      <c r="FET52" s="99"/>
      <c r="FEU52" s="99"/>
      <c r="FEV52" s="99"/>
      <c r="FEW52" s="99"/>
      <c r="FEX52" s="99"/>
      <c r="FEY52" s="99"/>
      <c r="FEZ52" s="99"/>
      <c r="FFA52" s="99"/>
      <c r="FFB52" s="99"/>
      <c r="FFC52" s="99"/>
      <c r="FFD52" s="99"/>
      <c r="FFE52" s="99"/>
      <c r="FFF52" s="99"/>
      <c r="FFG52" s="99"/>
      <c r="FFH52" s="99"/>
      <c r="FFI52" s="99"/>
      <c r="FFJ52" s="99"/>
      <c r="FFK52" s="99"/>
      <c r="FFL52" s="99"/>
      <c r="FFM52" s="99"/>
      <c r="FFN52" s="99"/>
      <c r="FFO52" s="99"/>
      <c r="FFP52" s="99"/>
      <c r="FFQ52" s="99"/>
      <c r="FFR52" s="99"/>
      <c r="FFS52" s="99"/>
      <c r="FFT52" s="99"/>
      <c r="FFU52" s="99"/>
      <c r="FFV52" s="99"/>
      <c r="FFW52" s="99"/>
      <c r="FFX52" s="99"/>
      <c r="FFY52" s="99"/>
      <c r="FFZ52" s="99"/>
      <c r="FGA52" s="99"/>
      <c r="FGB52" s="99"/>
      <c r="FGC52" s="99"/>
      <c r="FGD52" s="99"/>
      <c r="FGE52" s="99"/>
      <c r="FGF52" s="99"/>
      <c r="FGG52" s="99"/>
      <c r="FGH52" s="99"/>
      <c r="FGI52" s="99"/>
      <c r="FGJ52" s="99"/>
      <c r="FGK52" s="99"/>
      <c r="FGL52" s="99"/>
      <c r="FGM52" s="99"/>
      <c r="FGN52" s="99"/>
      <c r="FGO52" s="99"/>
      <c r="FGP52" s="99"/>
      <c r="FGQ52" s="99"/>
      <c r="FGR52" s="99"/>
      <c r="FGS52" s="99"/>
      <c r="FGT52" s="99"/>
      <c r="FGU52" s="99"/>
      <c r="FGV52" s="99"/>
      <c r="FGW52" s="99"/>
      <c r="FGX52" s="99"/>
      <c r="FGY52" s="99"/>
      <c r="FGZ52" s="99"/>
      <c r="FHA52" s="99"/>
      <c r="FHB52" s="99"/>
      <c r="FHC52" s="99"/>
      <c r="FHD52" s="99"/>
      <c r="FHE52" s="99"/>
      <c r="FHF52" s="99"/>
      <c r="FHG52" s="99"/>
      <c r="FHH52" s="99"/>
      <c r="FHI52" s="99"/>
      <c r="FHJ52" s="99"/>
      <c r="FHK52" s="99"/>
      <c r="FHL52" s="99"/>
      <c r="FHM52" s="99"/>
      <c r="FHN52" s="99"/>
      <c r="FHO52" s="99"/>
      <c r="FHP52" s="99"/>
      <c r="FHQ52" s="99"/>
      <c r="FHR52" s="99"/>
      <c r="FHS52" s="99"/>
      <c r="FHT52" s="99"/>
      <c r="FHU52" s="99"/>
      <c r="FHV52" s="99"/>
      <c r="FHW52" s="99"/>
      <c r="FHX52" s="99"/>
      <c r="FHY52" s="99"/>
      <c r="FHZ52" s="99"/>
      <c r="FIA52" s="99"/>
      <c r="FIB52" s="99"/>
      <c r="FIC52" s="99"/>
      <c r="FID52" s="99"/>
      <c r="FIE52" s="99"/>
      <c r="FIF52" s="99"/>
      <c r="FIG52" s="99"/>
      <c r="FIH52" s="99"/>
      <c r="FII52" s="99"/>
      <c r="FIJ52" s="99"/>
      <c r="FIK52" s="99"/>
      <c r="FIL52" s="99"/>
      <c r="FIM52" s="99"/>
      <c r="FIN52" s="99"/>
      <c r="FIO52" s="99"/>
      <c r="FIP52" s="99"/>
      <c r="FIQ52" s="99"/>
      <c r="FIR52" s="99"/>
      <c r="FIS52" s="99"/>
      <c r="FIT52" s="99"/>
      <c r="FIU52" s="99"/>
      <c r="FIV52" s="99"/>
      <c r="FIW52" s="99"/>
      <c r="FIX52" s="99"/>
      <c r="FIY52" s="99"/>
      <c r="FIZ52" s="99"/>
      <c r="FJA52" s="99"/>
      <c r="FJB52" s="99"/>
      <c r="FJC52" s="99"/>
      <c r="FJD52" s="99"/>
      <c r="FJE52" s="99"/>
      <c r="FJF52" s="99"/>
      <c r="FJG52" s="99"/>
      <c r="FJH52" s="99"/>
      <c r="FJI52" s="99"/>
      <c r="FJJ52" s="99"/>
      <c r="FJK52" s="99"/>
      <c r="FJL52" s="99"/>
      <c r="FJM52" s="99"/>
      <c r="FJN52" s="99"/>
      <c r="FJO52" s="99"/>
      <c r="FJP52" s="99"/>
      <c r="FJQ52" s="99"/>
      <c r="FJR52" s="99"/>
      <c r="FJS52" s="99"/>
      <c r="FJT52" s="99"/>
      <c r="FJU52" s="99"/>
      <c r="FJV52" s="99"/>
      <c r="FJW52" s="99"/>
      <c r="FJX52" s="99"/>
      <c r="FJY52" s="99"/>
      <c r="FJZ52" s="99"/>
      <c r="FKA52" s="99"/>
      <c r="FKB52" s="99"/>
      <c r="FKC52" s="99"/>
      <c r="FKD52" s="99"/>
      <c r="FKE52" s="99"/>
      <c r="FKF52" s="99"/>
      <c r="FKG52" s="99"/>
      <c r="FKH52" s="99"/>
      <c r="FKI52" s="99"/>
      <c r="FKJ52" s="99"/>
      <c r="FKK52" s="99"/>
      <c r="FKL52" s="99"/>
      <c r="FKM52" s="99"/>
      <c r="FKN52" s="99"/>
      <c r="FKO52" s="99"/>
      <c r="FKP52" s="99"/>
      <c r="FKQ52" s="99"/>
      <c r="FKR52" s="99"/>
      <c r="FKS52" s="99"/>
      <c r="FKT52" s="99"/>
      <c r="FKU52" s="99"/>
      <c r="FKV52" s="99"/>
      <c r="FKW52" s="99"/>
      <c r="FKX52" s="99"/>
      <c r="FKY52" s="99"/>
      <c r="FKZ52" s="99"/>
      <c r="FLA52" s="99"/>
      <c r="FLB52" s="99"/>
      <c r="FLC52" s="99"/>
      <c r="FLD52" s="99"/>
      <c r="FLE52" s="99"/>
      <c r="FLF52" s="99"/>
      <c r="FLG52" s="99"/>
      <c r="FLH52" s="99"/>
      <c r="FLI52" s="99"/>
      <c r="FLJ52" s="99"/>
      <c r="FLK52" s="99"/>
      <c r="FLL52" s="99"/>
      <c r="FLM52" s="99"/>
      <c r="FLN52" s="99"/>
      <c r="FLO52" s="99"/>
      <c r="FLP52" s="99"/>
      <c r="FLQ52" s="99"/>
      <c r="FLR52" s="99"/>
      <c r="FLS52" s="99"/>
      <c r="FLT52" s="99"/>
      <c r="FLU52" s="99"/>
      <c r="FLV52" s="99"/>
      <c r="FLW52" s="99"/>
      <c r="FLX52" s="99"/>
      <c r="FLY52" s="99"/>
      <c r="FLZ52" s="99"/>
      <c r="FMA52" s="99"/>
      <c r="FMB52" s="99"/>
      <c r="FMC52" s="99"/>
      <c r="FMD52" s="99"/>
      <c r="FME52" s="99"/>
      <c r="FMF52" s="99"/>
      <c r="FMG52" s="99"/>
      <c r="FMH52" s="99"/>
      <c r="FMI52" s="99"/>
      <c r="FMJ52" s="99"/>
      <c r="FMK52" s="99"/>
      <c r="FML52" s="99"/>
      <c r="FMM52" s="99"/>
      <c r="FMN52" s="99"/>
      <c r="FMO52" s="99"/>
      <c r="FMP52" s="99"/>
      <c r="FMQ52" s="99"/>
      <c r="FMR52" s="99"/>
      <c r="FMS52" s="99"/>
      <c r="FMT52" s="99"/>
      <c r="FMU52" s="99"/>
      <c r="FMV52" s="99"/>
      <c r="FMW52" s="99"/>
      <c r="FMX52" s="99"/>
      <c r="FMY52" s="99"/>
      <c r="FMZ52" s="99"/>
      <c r="FNA52" s="99"/>
      <c r="FNB52" s="99"/>
      <c r="FNC52" s="99"/>
      <c r="FND52" s="99"/>
      <c r="FNE52" s="99"/>
      <c r="FNF52" s="99"/>
      <c r="FNG52" s="99"/>
      <c r="FNH52" s="99"/>
      <c r="FNI52" s="99"/>
      <c r="FNJ52" s="99"/>
      <c r="FNK52" s="99"/>
      <c r="FNL52" s="99"/>
      <c r="FNM52" s="99"/>
      <c r="FNN52" s="99"/>
      <c r="FNO52" s="99"/>
      <c r="FNP52" s="99"/>
      <c r="FNQ52" s="99"/>
      <c r="FNR52" s="99"/>
      <c r="FNS52" s="99"/>
      <c r="FNT52" s="99"/>
      <c r="FNU52" s="99"/>
      <c r="FNV52" s="99"/>
      <c r="FNW52" s="99"/>
      <c r="FNX52" s="99"/>
      <c r="FNY52" s="99"/>
      <c r="FNZ52" s="99"/>
      <c r="FOA52" s="99"/>
      <c r="FOB52" s="99"/>
      <c r="FOC52" s="99"/>
      <c r="FOD52" s="99"/>
      <c r="FOE52" s="99"/>
      <c r="FOF52" s="99"/>
      <c r="FOG52" s="99"/>
      <c r="FOH52" s="99"/>
      <c r="FOI52" s="99"/>
      <c r="FOJ52" s="99"/>
      <c r="FOK52" s="99"/>
      <c r="FOL52" s="99"/>
      <c r="FOM52" s="99"/>
      <c r="FON52" s="99"/>
      <c r="FOO52" s="99"/>
      <c r="FOP52" s="99"/>
      <c r="FOQ52" s="99"/>
      <c r="FOR52" s="99"/>
      <c r="FOS52" s="99"/>
      <c r="FOT52" s="99"/>
      <c r="FOU52" s="99"/>
      <c r="FOV52" s="99"/>
      <c r="FOW52" s="99"/>
      <c r="FOX52" s="99"/>
      <c r="FOY52" s="99"/>
      <c r="FOZ52" s="99"/>
      <c r="FPA52" s="99"/>
      <c r="FPB52" s="99"/>
      <c r="FPC52" s="99"/>
      <c r="FPD52" s="99"/>
      <c r="FPE52" s="99"/>
      <c r="FPF52" s="99"/>
      <c r="FPG52" s="99"/>
      <c r="FPH52" s="99"/>
      <c r="FPI52" s="99"/>
      <c r="FPJ52" s="99"/>
      <c r="FPK52" s="99"/>
      <c r="FPL52" s="99"/>
      <c r="FPM52" s="99"/>
      <c r="FPN52" s="99"/>
      <c r="FPO52" s="99"/>
      <c r="FPP52" s="99"/>
      <c r="FPQ52" s="99"/>
      <c r="FPR52" s="99"/>
      <c r="FPS52" s="99"/>
      <c r="FPT52" s="99"/>
      <c r="FPU52" s="99"/>
      <c r="FPV52" s="99"/>
      <c r="FPW52" s="99"/>
      <c r="FPX52" s="99"/>
      <c r="FPY52" s="99"/>
      <c r="FPZ52" s="99"/>
      <c r="FQA52" s="99"/>
      <c r="FQB52" s="99"/>
      <c r="FQC52" s="99"/>
      <c r="FQD52" s="99"/>
      <c r="FQE52" s="99"/>
      <c r="FQF52" s="99"/>
      <c r="FQG52" s="99"/>
      <c r="FQH52" s="99"/>
      <c r="FQI52" s="99"/>
      <c r="FQJ52" s="99"/>
      <c r="FQK52" s="99"/>
      <c r="FQL52" s="99"/>
      <c r="FQM52" s="99"/>
      <c r="FQN52" s="99"/>
      <c r="FQO52" s="99"/>
      <c r="FQP52" s="99"/>
      <c r="FQQ52" s="99"/>
      <c r="FQR52" s="99"/>
      <c r="FQS52" s="99"/>
      <c r="FQT52" s="99"/>
      <c r="FQU52" s="99"/>
      <c r="FQV52" s="99"/>
      <c r="FQW52" s="99"/>
      <c r="FQX52" s="99"/>
      <c r="FQY52" s="99"/>
      <c r="FQZ52" s="99"/>
      <c r="FRA52" s="99"/>
      <c r="FRB52" s="99"/>
      <c r="FRC52" s="99"/>
      <c r="FRD52" s="99"/>
      <c r="FRE52" s="99"/>
      <c r="FRF52" s="99"/>
      <c r="FRG52" s="99"/>
      <c r="FRH52" s="99"/>
      <c r="FRI52" s="99"/>
      <c r="FRJ52" s="99"/>
      <c r="FRK52" s="99"/>
      <c r="FRL52" s="99"/>
      <c r="FRM52" s="99"/>
      <c r="FRN52" s="99"/>
      <c r="FRO52" s="99"/>
      <c r="FRP52" s="99"/>
      <c r="FRQ52" s="99"/>
      <c r="FRR52" s="99"/>
      <c r="FRS52" s="99"/>
      <c r="FRT52" s="99"/>
      <c r="FRU52" s="99"/>
      <c r="FRV52" s="99"/>
      <c r="FRW52" s="99"/>
      <c r="FRX52" s="99"/>
      <c r="FRY52" s="99"/>
      <c r="FRZ52" s="99"/>
      <c r="FSA52" s="99"/>
      <c r="FSB52" s="99"/>
      <c r="FSC52" s="99"/>
      <c r="FSD52" s="99"/>
      <c r="FSE52" s="99"/>
      <c r="FSF52" s="99"/>
      <c r="FSG52" s="99"/>
      <c r="FSH52" s="99"/>
      <c r="FSI52" s="99"/>
      <c r="FSJ52" s="99"/>
      <c r="FSK52" s="99"/>
      <c r="FSL52" s="99"/>
      <c r="FSM52" s="99"/>
      <c r="FSN52" s="99"/>
      <c r="FSO52" s="99"/>
      <c r="FSP52" s="99"/>
      <c r="FSQ52" s="99"/>
      <c r="FSR52" s="99"/>
      <c r="FSS52" s="99"/>
      <c r="FST52" s="99"/>
      <c r="FSU52" s="99"/>
      <c r="FSV52" s="99"/>
      <c r="FSW52" s="99"/>
      <c r="FSX52" s="99"/>
      <c r="FSY52" s="99"/>
      <c r="FSZ52" s="99"/>
      <c r="FTA52" s="99"/>
      <c r="FTB52" s="99"/>
      <c r="FTC52" s="99"/>
      <c r="FTD52" s="99"/>
      <c r="FTE52" s="99"/>
      <c r="FTF52" s="99"/>
      <c r="FTG52" s="99"/>
      <c r="FTH52" s="99"/>
      <c r="FTI52" s="99"/>
      <c r="FTJ52" s="99"/>
      <c r="FTK52" s="99"/>
      <c r="FTL52" s="99"/>
      <c r="FTM52" s="99"/>
      <c r="FTN52" s="99"/>
      <c r="FTO52" s="99"/>
      <c r="FTP52" s="99"/>
      <c r="FTQ52" s="99"/>
      <c r="FTR52" s="99"/>
      <c r="FTS52" s="99"/>
      <c r="FTT52" s="99"/>
      <c r="FTU52" s="99"/>
      <c r="FTV52" s="99"/>
      <c r="FTW52" s="99"/>
      <c r="FTX52" s="99"/>
      <c r="FTY52" s="99"/>
      <c r="FTZ52" s="99"/>
      <c r="FUA52" s="99"/>
      <c r="FUB52" s="99"/>
      <c r="FUC52" s="99"/>
      <c r="FUD52" s="99"/>
      <c r="FUE52" s="99"/>
      <c r="FUF52" s="99"/>
      <c r="FUG52" s="99"/>
      <c r="FUH52" s="99"/>
      <c r="FUI52" s="99"/>
      <c r="FUJ52" s="99"/>
      <c r="FUK52" s="99"/>
      <c r="FUL52" s="99"/>
      <c r="FUM52" s="99"/>
      <c r="FUN52" s="99"/>
      <c r="FUO52" s="99"/>
      <c r="FUP52" s="99"/>
      <c r="FUQ52" s="99"/>
      <c r="FUR52" s="99"/>
      <c r="FUS52" s="99"/>
      <c r="FUT52" s="99"/>
      <c r="FUU52" s="99"/>
      <c r="FUV52" s="99"/>
      <c r="FUW52" s="99"/>
      <c r="FUX52" s="99"/>
      <c r="FUY52" s="99"/>
      <c r="FUZ52" s="99"/>
      <c r="FVA52" s="99"/>
      <c r="FVB52" s="99"/>
      <c r="FVC52" s="99"/>
      <c r="FVD52" s="99"/>
      <c r="FVE52" s="99"/>
      <c r="FVF52" s="99"/>
      <c r="FVG52" s="99"/>
      <c r="FVH52" s="99"/>
      <c r="FVI52" s="99"/>
      <c r="FVJ52" s="99"/>
      <c r="FVK52" s="99"/>
      <c r="FVL52" s="99"/>
      <c r="FVM52" s="99"/>
      <c r="FVN52" s="99"/>
      <c r="FVO52" s="99"/>
      <c r="FVP52" s="99"/>
      <c r="FVQ52" s="99"/>
      <c r="FVR52" s="99"/>
      <c r="FVS52" s="99"/>
      <c r="FVT52" s="99"/>
      <c r="FVU52" s="99"/>
      <c r="FVV52" s="99"/>
      <c r="FVW52" s="99"/>
      <c r="FVX52" s="99"/>
      <c r="FVY52" s="99"/>
      <c r="FVZ52" s="99"/>
      <c r="FWA52" s="99"/>
      <c r="FWB52" s="99"/>
      <c r="FWC52" s="99"/>
      <c r="FWD52" s="99"/>
      <c r="FWE52" s="99"/>
      <c r="FWF52" s="99"/>
      <c r="FWG52" s="99"/>
      <c r="FWH52" s="99"/>
      <c r="FWI52" s="99"/>
      <c r="FWJ52" s="99"/>
      <c r="FWK52" s="99"/>
      <c r="FWL52" s="99"/>
      <c r="FWM52" s="99"/>
      <c r="FWN52" s="99"/>
      <c r="FWO52" s="99"/>
      <c r="FWP52" s="99"/>
      <c r="FWQ52" s="99"/>
      <c r="FWR52" s="99"/>
      <c r="FWS52" s="99"/>
      <c r="FWT52" s="99"/>
      <c r="FWU52" s="99"/>
      <c r="FWV52" s="99"/>
      <c r="FWW52" s="99"/>
      <c r="FWX52" s="99"/>
      <c r="FWY52" s="99"/>
      <c r="FWZ52" s="99"/>
      <c r="FXA52" s="99"/>
      <c r="FXB52" s="99"/>
      <c r="FXC52" s="99"/>
      <c r="FXD52" s="99"/>
      <c r="FXE52" s="99"/>
      <c r="FXF52" s="99"/>
      <c r="FXG52" s="99"/>
      <c r="FXH52" s="99"/>
      <c r="FXI52" s="99"/>
      <c r="FXJ52" s="99"/>
      <c r="FXK52" s="99"/>
      <c r="FXL52" s="99"/>
      <c r="FXM52" s="99"/>
      <c r="FXN52" s="99"/>
      <c r="FXO52" s="99"/>
      <c r="FXP52" s="99"/>
      <c r="FXQ52" s="99"/>
      <c r="FXR52" s="99"/>
      <c r="FXS52" s="99"/>
      <c r="FXT52" s="99"/>
      <c r="FXU52" s="99"/>
      <c r="FXV52" s="99"/>
      <c r="FXW52" s="99"/>
      <c r="FXX52" s="99"/>
      <c r="FXY52" s="99"/>
      <c r="FXZ52" s="99"/>
      <c r="FYA52" s="99"/>
      <c r="FYB52" s="99"/>
      <c r="FYC52" s="99"/>
      <c r="FYD52" s="99"/>
      <c r="FYE52" s="99"/>
      <c r="FYF52" s="99"/>
      <c r="FYG52" s="99"/>
      <c r="FYH52" s="99"/>
      <c r="FYI52" s="99"/>
      <c r="FYJ52" s="99"/>
      <c r="FYK52" s="99"/>
      <c r="FYL52" s="99"/>
      <c r="FYM52" s="99"/>
      <c r="FYN52" s="99"/>
      <c r="FYO52" s="99"/>
      <c r="FYP52" s="99"/>
      <c r="FYQ52" s="99"/>
      <c r="FYR52" s="99"/>
      <c r="FYS52" s="99"/>
      <c r="FYT52" s="99"/>
      <c r="FYU52" s="99"/>
      <c r="FYV52" s="99"/>
      <c r="FYW52" s="99"/>
      <c r="FYX52" s="99"/>
      <c r="FYY52" s="99"/>
      <c r="FYZ52" s="99"/>
      <c r="FZA52" s="99"/>
      <c r="FZB52" s="99"/>
      <c r="FZC52" s="99"/>
      <c r="FZD52" s="99"/>
      <c r="FZE52" s="99"/>
      <c r="FZF52" s="99"/>
      <c r="FZG52" s="99"/>
      <c r="FZH52" s="99"/>
      <c r="FZI52" s="99"/>
      <c r="FZJ52" s="99"/>
      <c r="FZK52" s="99"/>
      <c r="FZL52" s="99"/>
      <c r="FZM52" s="99"/>
      <c r="FZN52" s="99"/>
      <c r="FZO52" s="99"/>
      <c r="FZP52" s="99"/>
      <c r="FZQ52" s="99"/>
      <c r="FZR52" s="99"/>
      <c r="FZS52" s="99"/>
      <c r="FZT52" s="99"/>
      <c r="FZU52" s="99"/>
      <c r="FZV52" s="99"/>
      <c r="FZW52" s="99"/>
      <c r="FZX52" s="99"/>
      <c r="FZY52" s="99"/>
      <c r="FZZ52" s="99"/>
      <c r="GAA52" s="99"/>
      <c r="GAB52" s="99"/>
      <c r="GAC52" s="99"/>
      <c r="GAD52" s="99"/>
      <c r="GAE52" s="99"/>
      <c r="GAF52" s="99"/>
      <c r="GAG52" s="99"/>
      <c r="GAH52" s="99"/>
      <c r="GAI52" s="99"/>
      <c r="GAJ52" s="99"/>
      <c r="GAK52" s="99"/>
      <c r="GAL52" s="99"/>
      <c r="GAM52" s="99"/>
      <c r="GAN52" s="99"/>
      <c r="GAO52" s="99"/>
      <c r="GAP52" s="99"/>
      <c r="GAQ52" s="99"/>
      <c r="GAR52" s="99"/>
      <c r="GAS52" s="99"/>
      <c r="GAT52" s="99"/>
      <c r="GAU52" s="99"/>
      <c r="GAV52" s="99"/>
      <c r="GAW52" s="99"/>
      <c r="GAX52" s="99"/>
      <c r="GAY52" s="99"/>
      <c r="GAZ52" s="99"/>
      <c r="GBA52" s="99"/>
      <c r="GBB52" s="99"/>
      <c r="GBC52" s="99"/>
      <c r="GBD52" s="99"/>
      <c r="GBE52" s="99"/>
      <c r="GBF52" s="99"/>
      <c r="GBG52" s="99"/>
      <c r="GBH52" s="99"/>
      <c r="GBI52" s="99"/>
      <c r="GBJ52" s="99"/>
      <c r="GBK52" s="99"/>
      <c r="GBL52" s="99"/>
      <c r="GBM52" s="99"/>
      <c r="GBN52" s="99"/>
      <c r="GBO52" s="99"/>
      <c r="GBP52" s="99"/>
      <c r="GBQ52" s="99"/>
      <c r="GBR52" s="99"/>
      <c r="GBS52" s="99"/>
      <c r="GBT52" s="99"/>
      <c r="GBU52" s="99"/>
      <c r="GBV52" s="99"/>
      <c r="GBW52" s="99"/>
      <c r="GBX52" s="99"/>
      <c r="GBY52" s="99"/>
      <c r="GBZ52" s="99"/>
      <c r="GCA52" s="99"/>
      <c r="GCB52" s="99"/>
      <c r="GCC52" s="99"/>
      <c r="GCD52" s="99"/>
      <c r="GCE52" s="99"/>
      <c r="GCF52" s="99"/>
      <c r="GCG52" s="99"/>
      <c r="GCH52" s="99"/>
      <c r="GCI52" s="99"/>
      <c r="GCJ52" s="99"/>
      <c r="GCK52" s="99"/>
      <c r="GCL52" s="99"/>
      <c r="GCM52" s="99"/>
      <c r="GCN52" s="99"/>
      <c r="GCO52" s="99"/>
      <c r="GCP52" s="99"/>
      <c r="GCQ52" s="99"/>
      <c r="GCR52" s="99"/>
      <c r="GCS52" s="99"/>
      <c r="GCT52" s="99"/>
      <c r="GCU52" s="99"/>
      <c r="GCV52" s="99"/>
      <c r="GCW52" s="99"/>
      <c r="GCX52" s="99"/>
      <c r="GCY52" s="99"/>
      <c r="GCZ52" s="99"/>
      <c r="GDA52" s="99"/>
      <c r="GDB52" s="99"/>
      <c r="GDC52" s="99"/>
      <c r="GDD52" s="99"/>
      <c r="GDE52" s="99"/>
      <c r="GDF52" s="99"/>
      <c r="GDG52" s="99"/>
      <c r="GDH52" s="99"/>
      <c r="GDI52" s="99"/>
      <c r="GDJ52" s="99"/>
      <c r="GDK52" s="99"/>
      <c r="GDL52" s="99"/>
      <c r="GDM52" s="99"/>
      <c r="GDN52" s="99"/>
      <c r="GDO52" s="99"/>
      <c r="GDP52" s="99"/>
      <c r="GDQ52" s="99"/>
      <c r="GDR52" s="99"/>
      <c r="GDS52" s="99"/>
      <c r="GDT52" s="99"/>
      <c r="GDU52" s="99"/>
      <c r="GDV52" s="99"/>
      <c r="GDW52" s="99"/>
      <c r="GDX52" s="99"/>
      <c r="GDY52" s="99"/>
      <c r="GDZ52" s="99"/>
      <c r="GEA52" s="99"/>
      <c r="GEB52" s="99"/>
      <c r="GEC52" s="99"/>
      <c r="GED52" s="99"/>
      <c r="GEE52" s="99"/>
      <c r="GEF52" s="99"/>
      <c r="GEG52" s="99"/>
      <c r="GEH52" s="99"/>
      <c r="GEI52" s="99"/>
      <c r="GEJ52" s="99"/>
      <c r="GEK52" s="99"/>
      <c r="GEL52" s="99"/>
      <c r="GEM52" s="99"/>
      <c r="GEN52" s="99"/>
      <c r="GEO52" s="99"/>
      <c r="GEP52" s="99"/>
      <c r="GEQ52" s="99"/>
      <c r="GER52" s="99"/>
      <c r="GES52" s="99"/>
      <c r="GET52" s="99"/>
      <c r="GEU52" s="99"/>
      <c r="GEV52" s="99"/>
      <c r="GEW52" s="99"/>
      <c r="GEX52" s="99"/>
      <c r="GEY52" s="99"/>
      <c r="GEZ52" s="99"/>
      <c r="GFA52" s="99"/>
      <c r="GFB52" s="99"/>
      <c r="GFC52" s="99"/>
      <c r="GFD52" s="99"/>
      <c r="GFE52" s="99"/>
      <c r="GFF52" s="99"/>
      <c r="GFG52" s="99"/>
      <c r="GFH52" s="99"/>
      <c r="GFI52" s="99"/>
      <c r="GFJ52" s="99"/>
      <c r="GFK52" s="99"/>
      <c r="GFL52" s="99"/>
      <c r="GFM52" s="99"/>
      <c r="GFN52" s="99"/>
      <c r="GFO52" s="99"/>
      <c r="GFP52" s="99"/>
      <c r="GFQ52" s="99"/>
      <c r="GFR52" s="99"/>
      <c r="GFS52" s="99"/>
      <c r="GFT52" s="99"/>
      <c r="GFU52" s="99"/>
      <c r="GFV52" s="99"/>
      <c r="GFW52" s="99"/>
      <c r="GFX52" s="99"/>
      <c r="GFY52" s="99"/>
      <c r="GFZ52" s="99"/>
      <c r="GGA52" s="99"/>
      <c r="GGB52" s="99"/>
      <c r="GGC52" s="99"/>
      <c r="GGD52" s="99"/>
      <c r="GGE52" s="99"/>
      <c r="GGF52" s="99"/>
      <c r="GGG52" s="99"/>
      <c r="GGH52" s="99"/>
      <c r="GGI52" s="99"/>
      <c r="GGJ52" s="99"/>
      <c r="GGK52" s="99"/>
      <c r="GGL52" s="99"/>
      <c r="GGM52" s="99"/>
      <c r="GGN52" s="99"/>
      <c r="GGO52" s="99"/>
      <c r="GGP52" s="99"/>
      <c r="GGQ52" s="99"/>
      <c r="GGR52" s="99"/>
      <c r="GGS52" s="99"/>
      <c r="GGT52" s="99"/>
      <c r="GGU52" s="99"/>
      <c r="GGV52" s="99"/>
      <c r="GGW52" s="99"/>
      <c r="GGX52" s="99"/>
      <c r="GGY52" s="99"/>
      <c r="GGZ52" s="99"/>
      <c r="GHA52" s="99"/>
      <c r="GHB52" s="99"/>
      <c r="GHC52" s="99"/>
      <c r="GHD52" s="99"/>
      <c r="GHE52" s="99"/>
      <c r="GHF52" s="99"/>
      <c r="GHG52" s="99"/>
      <c r="GHH52" s="99"/>
      <c r="GHI52" s="99"/>
      <c r="GHJ52" s="99"/>
      <c r="GHK52" s="99"/>
      <c r="GHL52" s="99"/>
      <c r="GHM52" s="99"/>
      <c r="GHN52" s="99"/>
      <c r="GHO52" s="99"/>
      <c r="GHP52" s="99"/>
      <c r="GHQ52" s="99"/>
      <c r="GHR52" s="99"/>
      <c r="GHS52" s="99"/>
      <c r="GHT52" s="99"/>
      <c r="GHU52" s="99"/>
      <c r="GHV52" s="99"/>
      <c r="GHW52" s="99"/>
      <c r="GHX52" s="99"/>
      <c r="GHY52" s="99"/>
      <c r="GHZ52" s="99"/>
      <c r="GIA52" s="99"/>
      <c r="GIB52" s="99"/>
      <c r="GIC52" s="99"/>
      <c r="GID52" s="99"/>
      <c r="GIE52" s="99"/>
      <c r="GIF52" s="99"/>
      <c r="GIG52" s="99"/>
      <c r="GIH52" s="99"/>
      <c r="GII52" s="99"/>
      <c r="GIJ52" s="99"/>
      <c r="GIK52" s="99"/>
      <c r="GIL52" s="99"/>
      <c r="GIM52" s="99"/>
      <c r="GIN52" s="99"/>
      <c r="GIO52" s="99"/>
      <c r="GIP52" s="99"/>
      <c r="GIQ52" s="99"/>
      <c r="GIR52" s="99"/>
      <c r="GIS52" s="99"/>
      <c r="GIT52" s="99"/>
      <c r="GIU52" s="99"/>
      <c r="GIV52" s="99"/>
      <c r="GIW52" s="99"/>
      <c r="GIX52" s="99"/>
      <c r="GIY52" s="99"/>
      <c r="GIZ52" s="99"/>
      <c r="GJA52" s="99"/>
      <c r="GJB52" s="99"/>
      <c r="GJC52" s="99"/>
      <c r="GJD52" s="99"/>
      <c r="GJE52" s="99"/>
      <c r="GJF52" s="99"/>
      <c r="GJG52" s="99"/>
      <c r="GJH52" s="99"/>
      <c r="GJI52" s="99"/>
      <c r="GJJ52" s="99"/>
      <c r="GJK52" s="99"/>
      <c r="GJL52" s="99"/>
      <c r="GJM52" s="99"/>
      <c r="GJN52" s="99"/>
      <c r="GJO52" s="99"/>
      <c r="GJP52" s="99"/>
      <c r="GJQ52" s="99"/>
      <c r="GJR52" s="99"/>
      <c r="GJS52" s="99"/>
      <c r="GJT52" s="99"/>
      <c r="GJU52" s="99"/>
      <c r="GJV52" s="99"/>
      <c r="GJW52" s="99"/>
      <c r="GJX52" s="99"/>
      <c r="GJY52" s="99"/>
      <c r="GJZ52" s="99"/>
      <c r="GKA52" s="99"/>
      <c r="GKB52" s="99"/>
      <c r="GKC52" s="99"/>
      <c r="GKD52" s="99"/>
      <c r="GKE52" s="99"/>
      <c r="GKF52" s="99"/>
      <c r="GKG52" s="99"/>
      <c r="GKH52" s="99"/>
      <c r="GKI52" s="99"/>
      <c r="GKJ52" s="99"/>
      <c r="GKK52" s="99"/>
      <c r="GKL52" s="99"/>
      <c r="GKM52" s="99"/>
      <c r="GKN52" s="99"/>
      <c r="GKO52" s="99"/>
      <c r="GKP52" s="99"/>
      <c r="GKQ52" s="99"/>
      <c r="GKR52" s="99"/>
      <c r="GKS52" s="99"/>
      <c r="GKT52" s="99"/>
      <c r="GKU52" s="99"/>
      <c r="GKV52" s="99"/>
      <c r="GKW52" s="99"/>
      <c r="GKX52" s="99"/>
      <c r="GKY52" s="99"/>
      <c r="GKZ52" s="99"/>
      <c r="GLA52" s="99"/>
      <c r="GLB52" s="99"/>
      <c r="GLC52" s="99"/>
      <c r="GLD52" s="99"/>
      <c r="GLE52" s="99"/>
      <c r="GLF52" s="99"/>
      <c r="GLG52" s="99"/>
      <c r="GLH52" s="99"/>
      <c r="GLI52" s="99"/>
      <c r="GLJ52" s="99"/>
      <c r="GLK52" s="99"/>
      <c r="GLL52" s="99"/>
      <c r="GLM52" s="99"/>
      <c r="GLN52" s="99"/>
      <c r="GLO52" s="99"/>
      <c r="GLP52" s="99"/>
      <c r="GLQ52" s="99"/>
      <c r="GLR52" s="99"/>
      <c r="GLS52" s="99"/>
      <c r="GLT52" s="99"/>
      <c r="GLU52" s="99"/>
      <c r="GLV52" s="99"/>
      <c r="GLW52" s="99"/>
      <c r="GLX52" s="99"/>
      <c r="GLY52" s="99"/>
      <c r="GLZ52" s="99"/>
      <c r="GMA52" s="99"/>
      <c r="GMB52" s="99"/>
      <c r="GMC52" s="99"/>
      <c r="GMD52" s="99"/>
      <c r="GME52" s="99"/>
      <c r="GMF52" s="99"/>
      <c r="GMG52" s="99"/>
      <c r="GMH52" s="99"/>
      <c r="GMI52" s="99"/>
      <c r="GMJ52" s="99"/>
      <c r="GMK52" s="99"/>
      <c r="GML52" s="99"/>
      <c r="GMM52" s="99"/>
      <c r="GMN52" s="99"/>
      <c r="GMO52" s="99"/>
      <c r="GMP52" s="99"/>
      <c r="GMQ52" s="99"/>
      <c r="GMR52" s="99"/>
      <c r="GMS52" s="99"/>
      <c r="GMT52" s="99"/>
      <c r="GMU52" s="99"/>
      <c r="GMV52" s="99"/>
      <c r="GMW52" s="99"/>
      <c r="GMX52" s="99"/>
      <c r="GMY52" s="99"/>
      <c r="GMZ52" s="99"/>
      <c r="GNA52" s="99"/>
      <c r="GNB52" s="99"/>
      <c r="GNC52" s="99"/>
      <c r="GND52" s="99"/>
      <c r="GNE52" s="99"/>
      <c r="GNF52" s="99"/>
      <c r="GNG52" s="99"/>
      <c r="GNH52" s="99"/>
      <c r="GNI52" s="99"/>
      <c r="GNJ52" s="99"/>
      <c r="GNK52" s="99"/>
      <c r="GNL52" s="99"/>
      <c r="GNM52" s="99"/>
      <c r="GNN52" s="99"/>
      <c r="GNO52" s="99"/>
      <c r="GNP52" s="99"/>
      <c r="GNQ52" s="99"/>
      <c r="GNR52" s="99"/>
      <c r="GNS52" s="99"/>
      <c r="GNT52" s="99"/>
      <c r="GNU52" s="99"/>
      <c r="GNV52" s="99"/>
      <c r="GNW52" s="99"/>
      <c r="GNX52" s="99"/>
      <c r="GNY52" s="99"/>
      <c r="GNZ52" s="99"/>
      <c r="GOA52" s="99"/>
      <c r="GOB52" s="99"/>
      <c r="GOC52" s="99"/>
      <c r="GOD52" s="99"/>
      <c r="GOE52" s="99"/>
      <c r="GOF52" s="99"/>
      <c r="GOG52" s="99"/>
      <c r="GOH52" s="99"/>
      <c r="GOI52" s="99"/>
      <c r="GOJ52" s="99"/>
      <c r="GOK52" s="99"/>
      <c r="GOL52" s="99"/>
      <c r="GOM52" s="99"/>
      <c r="GON52" s="99"/>
      <c r="GOO52" s="99"/>
      <c r="GOP52" s="99"/>
      <c r="GOQ52" s="99"/>
      <c r="GOR52" s="99"/>
      <c r="GOS52" s="99"/>
      <c r="GOT52" s="99"/>
      <c r="GOU52" s="99"/>
      <c r="GOV52" s="99"/>
      <c r="GOW52" s="99"/>
      <c r="GOX52" s="99"/>
      <c r="GOY52" s="99"/>
      <c r="GOZ52" s="99"/>
      <c r="GPA52" s="99"/>
      <c r="GPB52" s="99"/>
      <c r="GPC52" s="99"/>
      <c r="GPD52" s="99"/>
      <c r="GPE52" s="99"/>
      <c r="GPF52" s="99"/>
      <c r="GPG52" s="99"/>
      <c r="GPH52" s="99"/>
      <c r="GPI52" s="99"/>
      <c r="GPJ52" s="99"/>
      <c r="GPK52" s="99"/>
      <c r="GPL52" s="99"/>
      <c r="GPM52" s="99"/>
      <c r="GPN52" s="99"/>
      <c r="GPO52" s="99"/>
      <c r="GPP52" s="99"/>
      <c r="GPQ52" s="99"/>
      <c r="GPR52" s="99"/>
      <c r="GPS52" s="99"/>
      <c r="GPT52" s="99"/>
      <c r="GPU52" s="99"/>
      <c r="GPV52" s="99"/>
      <c r="GPW52" s="99"/>
      <c r="GPX52" s="99"/>
      <c r="GPY52" s="99"/>
      <c r="GPZ52" s="99"/>
      <c r="GQA52" s="99"/>
      <c r="GQB52" s="99"/>
      <c r="GQC52" s="99"/>
      <c r="GQD52" s="99"/>
      <c r="GQE52" s="99"/>
      <c r="GQF52" s="99"/>
      <c r="GQG52" s="99"/>
      <c r="GQH52" s="99"/>
      <c r="GQI52" s="99"/>
      <c r="GQJ52" s="99"/>
      <c r="GQK52" s="99"/>
      <c r="GQL52" s="99"/>
      <c r="GQM52" s="99"/>
      <c r="GQN52" s="99"/>
      <c r="GQO52" s="99"/>
      <c r="GQP52" s="99"/>
      <c r="GQQ52" s="99"/>
      <c r="GQR52" s="99"/>
      <c r="GQS52" s="99"/>
      <c r="GQT52" s="99"/>
      <c r="GQU52" s="99"/>
      <c r="GQV52" s="99"/>
      <c r="GQW52" s="99"/>
      <c r="GQX52" s="99"/>
      <c r="GQY52" s="99"/>
      <c r="GQZ52" s="99"/>
      <c r="GRA52" s="99"/>
      <c r="GRB52" s="99"/>
      <c r="GRC52" s="99"/>
      <c r="GRD52" s="99"/>
      <c r="GRE52" s="99"/>
      <c r="GRF52" s="99"/>
      <c r="GRG52" s="99"/>
      <c r="GRH52" s="99"/>
      <c r="GRI52" s="99"/>
      <c r="GRJ52" s="99"/>
      <c r="GRK52" s="99"/>
      <c r="GRL52" s="99"/>
      <c r="GRM52" s="99"/>
      <c r="GRN52" s="99"/>
      <c r="GRO52" s="99"/>
      <c r="GRP52" s="99"/>
      <c r="GRQ52" s="99"/>
      <c r="GRR52" s="99"/>
      <c r="GRS52" s="99"/>
      <c r="GRT52" s="99"/>
      <c r="GRU52" s="99"/>
      <c r="GRV52" s="99"/>
      <c r="GRW52" s="99"/>
      <c r="GRX52" s="99"/>
      <c r="GRY52" s="99"/>
      <c r="GRZ52" s="99"/>
      <c r="GSA52" s="99"/>
      <c r="GSB52" s="99"/>
      <c r="GSC52" s="99"/>
      <c r="GSD52" s="99"/>
      <c r="GSE52" s="99"/>
      <c r="GSF52" s="99"/>
      <c r="GSG52" s="99"/>
      <c r="GSH52" s="99"/>
      <c r="GSI52" s="99"/>
      <c r="GSJ52" s="99"/>
      <c r="GSK52" s="99"/>
      <c r="GSL52" s="99"/>
      <c r="GSM52" s="99"/>
      <c r="GSN52" s="99"/>
      <c r="GSO52" s="99"/>
      <c r="GSP52" s="99"/>
      <c r="GSQ52" s="99"/>
      <c r="GSR52" s="99"/>
      <c r="GSS52" s="99"/>
      <c r="GST52" s="99"/>
      <c r="GSU52" s="99"/>
      <c r="GSV52" s="99"/>
      <c r="GSW52" s="99"/>
      <c r="GSX52" s="99"/>
      <c r="GSY52" s="99"/>
      <c r="GSZ52" s="99"/>
      <c r="GTA52" s="99"/>
      <c r="GTB52" s="99"/>
      <c r="GTC52" s="99"/>
      <c r="GTD52" s="99"/>
      <c r="GTE52" s="99"/>
      <c r="GTF52" s="99"/>
      <c r="GTG52" s="99"/>
      <c r="GTH52" s="99"/>
      <c r="GTI52" s="99"/>
      <c r="GTJ52" s="99"/>
      <c r="GTK52" s="99"/>
      <c r="GTL52" s="99"/>
      <c r="GTM52" s="99"/>
      <c r="GTN52" s="99"/>
      <c r="GTO52" s="99"/>
      <c r="GTP52" s="99"/>
      <c r="GTQ52" s="99"/>
      <c r="GTR52" s="99"/>
      <c r="GTS52" s="99"/>
      <c r="GTT52" s="99"/>
      <c r="GTU52" s="99"/>
      <c r="GTV52" s="99"/>
      <c r="GTW52" s="99"/>
      <c r="GTX52" s="99"/>
      <c r="GTY52" s="99"/>
      <c r="GTZ52" s="99"/>
      <c r="GUA52" s="99"/>
      <c r="GUB52" s="99"/>
      <c r="GUC52" s="99"/>
      <c r="GUD52" s="99"/>
      <c r="GUE52" s="99"/>
      <c r="GUF52" s="99"/>
      <c r="GUG52" s="99"/>
      <c r="GUH52" s="99"/>
      <c r="GUI52" s="99"/>
      <c r="GUJ52" s="99"/>
      <c r="GUK52" s="99"/>
      <c r="GUL52" s="99"/>
      <c r="GUM52" s="99"/>
      <c r="GUN52" s="99"/>
      <c r="GUO52" s="99"/>
      <c r="GUP52" s="99"/>
      <c r="GUQ52" s="99"/>
      <c r="GUR52" s="99"/>
      <c r="GUS52" s="99"/>
      <c r="GUT52" s="99"/>
      <c r="GUU52" s="99"/>
      <c r="GUV52" s="99"/>
      <c r="GUW52" s="99"/>
      <c r="GUX52" s="99"/>
      <c r="GUY52" s="99"/>
      <c r="GUZ52" s="99"/>
      <c r="GVA52" s="99"/>
      <c r="GVB52" s="99"/>
      <c r="GVC52" s="99"/>
      <c r="GVD52" s="99"/>
      <c r="GVE52" s="99"/>
      <c r="GVF52" s="99"/>
      <c r="GVG52" s="99"/>
      <c r="GVH52" s="99"/>
      <c r="GVI52" s="99"/>
      <c r="GVJ52" s="99"/>
      <c r="GVK52" s="99"/>
      <c r="GVL52" s="99"/>
      <c r="GVM52" s="99"/>
      <c r="GVN52" s="99"/>
      <c r="GVO52" s="99"/>
      <c r="GVP52" s="99"/>
      <c r="GVQ52" s="99"/>
      <c r="GVR52" s="99"/>
      <c r="GVS52" s="99"/>
      <c r="GVT52" s="99"/>
      <c r="GVU52" s="99"/>
      <c r="GVV52" s="99"/>
      <c r="GVW52" s="99"/>
      <c r="GVX52" s="99"/>
      <c r="GVY52" s="99"/>
      <c r="GVZ52" s="99"/>
      <c r="GWA52" s="99"/>
      <c r="GWB52" s="99"/>
      <c r="GWC52" s="99"/>
      <c r="GWD52" s="99"/>
      <c r="GWE52" s="99"/>
      <c r="GWF52" s="99"/>
      <c r="GWG52" s="99"/>
      <c r="GWH52" s="99"/>
      <c r="GWI52" s="99"/>
      <c r="GWJ52" s="99"/>
      <c r="GWK52" s="99"/>
      <c r="GWL52" s="99"/>
      <c r="GWM52" s="99"/>
      <c r="GWN52" s="99"/>
      <c r="GWO52" s="99"/>
      <c r="GWP52" s="99"/>
      <c r="GWQ52" s="99"/>
      <c r="GWR52" s="99"/>
      <c r="GWS52" s="99"/>
      <c r="GWT52" s="99"/>
      <c r="GWU52" s="99"/>
      <c r="GWV52" s="99"/>
      <c r="GWW52" s="99"/>
      <c r="GWX52" s="99"/>
      <c r="GWY52" s="99"/>
      <c r="GWZ52" s="99"/>
      <c r="GXA52" s="99"/>
      <c r="GXB52" s="99"/>
      <c r="GXC52" s="99"/>
      <c r="GXD52" s="99"/>
      <c r="GXE52" s="99"/>
      <c r="GXF52" s="99"/>
      <c r="GXG52" s="99"/>
      <c r="GXH52" s="99"/>
      <c r="GXI52" s="99"/>
      <c r="GXJ52" s="99"/>
      <c r="GXK52" s="99"/>
      <c r="GXL52" s="99"/>
      <c r="GXM52" s="99"/>
      <c r="GXN52" s="99"/>
      <c r="GXO52" s="99"/>
      <c r="GXP52" s="99"/>
      <c r="GXQ52" s="99"/>
      <c r="GXR52" s="99"/>
      <c r="GXS52" s="99"/>
      <c r="GXT52" s="99"/>
      <c r="GXU52" s="99"/>
      <c r="GXV52" s="99"/>
      <c r="GXW52" s="99"/>
      <c r="GXX52" s="99"/>
      <c r="GXY52" s="99"/>
      <c r="GXZ52" s="99"/>
      <c r="GYA52" s="99"/>
      <c r="GYB52" s="99"/>
      <c r="GYC52" s="99"/>
      <c r="GYD52" s="99"/>
      <c r="GYE52" s="99"/>
      <c r="GYF52" s="99"/>
      <c r="GYG52" s="99"/>
      <c r="GYH52" s="99"/>
      <c r="GYI52" s="99"/>
      <c r="GYJ52" s="99"/>
      <c r="GYK52" s="99"/>
      <c r="GYL52" s="99"/>
      <c r="GYM52" s="99"/>
      <c r="GYN52" s="99"/>
      <c r="GYO52" s="99"/>
      <c r="GYP52" s="99"/>
      <c r="GYQ52" s="99"/>
      <c r="GYR52" s="99"/>
      <c r="GYS52" s="99"/>
      <c r="GYT52" s="99"/>
      <c r="GYU52" s="99"/>
      <c r="GYV52" s="99"/>
      <c r="GYW52" s="99"/>
      <c r="GYX52" s="99"/>
      <c r="GYY52" s="99"/>
      <c r="GYZ52" s="99"/>
      <c r="GZA52" s="99"/>
      <c r="GZB52" s="99"/>
      <c r="GZC52" s="99"/>
      <c r="GZD52" s="99"/>
      <c r="GZE52" s="99"/>
      <c r="GZF52" s="99"/>
      <c r="GZG52" s="99"/>
      <c r="GZH52" s="99"/>
      <c r="GZI52" s="99"/>
      <c r="GZJ52" s="99"/>
      <c r="GZK52" s="99"/>
      <c r="GZL52" s="99"/>
      <c r="GZM52" s="99"/>
      <c r="GZN52" s="99"/>
      <c r="GZO52" s="99"/>
      <c r="GZP52" s="99"/>
      <c r="GZQ52" s="99"/>
      <c r="GZR52" s="99"/>
      <c r="GZS52" s="99"/>
      <c r="GZT52" s="99"/>
      <c r="GZU52" s="99"/>
      <c r="GZV52" s="99"/>
      <c r="GZW52" s="99"/>
      <c r="GZX52" s="99"/>
      <c r="GZY52" s="99"/>
      <c r="GZZ52" s="99"/>
      <c r="HAA52" s="99"/>
      <c r="HAB52" s="99"/>
      <c r="HAC52" s="99"/>
      <c r="HAD52" s="99"/>
      <c r="HAE52" s="99"/>
      <c r="HAF52" s="99"/>
      <c r="HAG52" s="99"/>
      <c r="HAH52" s="99"/>
      <c r="HAI52" s="99"/>
      <c r="HAJ52" s="99"/>
      <c r="HAK52" s="99"/>
      <c r="HAL52" s="99"/>
      <c r="HAM52" s="99"/>
      <c r="HAN52" s="99"/>
      <c r="HAO52" s="99"/>
      <c r="HAP52" s="99"/>
      <c r="HAQ52" s="99"/>
      <c r="HAR52" s="99"/>
      <c r="HAS52" s="99"/>
      <c r="HAT52" s="99"/>
      <c r="HAU52" s="99"/>
      <c r="HAV52" s="99"/>
      <c r="HAW52" s="99"/>
      <c r="HAX52" s="99"/>
      <c r="HAY52" s="99"/>
      <c r="HAZ52" s="99"/>
      <c r="HBA52" s="99"/>
      <c r="HBB52" s="99"/>
      <c r="HBC52" s="99"/>
      <c r="HBD52" s="99"/>
      <c r="HBE52" s="99"/>
      <c r="HBF52" s="99"/>
      <c r="HBG52" s="99"/>
      <c r="HBH52" s="99"/>
      <c r="HBI52" s="99"/>
      <c r="HBJ52" s="99"/>
      <c r="HBK52" s="99"/>
      <c r="HBL52" s="99"/>
      <c r="HBM52" s="99"/>
      <c r="HBN52" s="99"/>
      <c r="HBO52" s="99"/>
      <c r="HBP52" s="99"/>
      <c r="HBQ52" s="99"/>
      <c r="HBR52" s="99"/>
      <c r="HBS52" s="99"/>
      <c r="HBT52" s="99"/>
      <c r="HBU52" s="99"/>
      <c r="HBV52" s="99"/>
      <c r="HBW52" s="99"/>
      <c r="HBX52" s="99"/>
      <c r="HBY52" s="99"/>
      <c r="HBZ52" s="99"/>
      <c r="HCA52" s="99"/>
      <c r="HCB52" s="99"/>
      <c r="HCC52" s="99"/>
      <c r="HCD52" s="99"/>
      <c r="HCE52" s="99"/>
      <c r="HCF52" s="99"/>
      <c r="HCG52" s="99"/>
      <c r="HCH52" s="99"/>
      <c r="HCI52" s="99"/>
      <c r="HCJ52" s="99"/>
      <c r="HCK52" s="99"/>
      <c r="HCL52" s="99"/>
      <c r="HCM52" s="99"/>
      <c r="HCN52" s="99"/>
      <c r="HCO52" s="99"/>
      <c r="HCP52" s="99"/>
      <c r="HCQ52" s="99"/>
      <c r="HCR52" s="99"/>
      <c r="HCS52" s="99"/>
      <c r="HCT52" s="99"/>
      <c r="HCU52" s="99"/>
      <c r="HCV52" s="99"/>
      <c r="HCW52" s="99"/>
      <c r="HCX52" s="99"/>
      <c r="HCY52" s="99"/>
      <c r="HCZ52" s="99"/>
      <c r="HDA52" s="99"/>
      <c r="HDB52" s="99"/>
      <c r="HDC52" s="99"/>
      <c r="HDD52" s="99"/>
      <c r="HDE52" s="99"/>
      <c r="HDF52" s="99"/>
      <c r="HDG52" s="99"/>
      <c r="HDH52" s="99"/>
      <c r="HDI52" s="99"/>
      <c r="HDJ52" s="99"/>
      <c r="HDK52" s="99"/>
      <c r="HDL52" s="99"/>
      <c r="HDM52" s="99"/>
      <c r="HDN52" s="99"/>
      <c r="HDO52" s="99"/>
      <c r="HDP52" s="99"/>
      <c r="HDQ52" s="99"/>
      <c r="HDR52" s="99"/>
      <c r="HDS52" s="99"/>
      <c r="HDT52" s="99"/>
      <c r="HDU52" s="99"/>
      <c r="HDV52" s="99"/>
      <c r="HDW52" s="99"/>
      <c r="HDX52" s="99"/>
      <c r="HDY52" s="99"/>
      <c r="HDZ52" s="99"/>
      <c r="HEA52" s="99"/>
      <c r="HEB52" s="99"/>
      <c r="HEC52" s="99"/>
      <c r="HED52" s="99"/>
      <c r="HEE52" s="99"/>
      <c r="HEF52" s="99"/>
      <c r="HEG52" s="99"/>
      <c r="HEH52" s="99"/>
      <c r="HEI52" s="99"/>
      <c r="HEJ52" s="99"/>
      <c r="HEK52" s="99"/>
      <c r="HEL52" s="99"/>
      <c r="HEM52" s="99"/>
      <c r="HEN52" s="99"/>
      <c r="HEO52" s="99"/>
      <c r="HEP52" s="99"/>
      <c r="HEQ52" s="99"/>
      <c r="HER52" s="99"/>
      <c r="HES52" s="99"/>
      <c r="HET52" s="99"/>
      <c r="HEU52" s="99"/>
      <c r="HEV52" s="99"/>
      <c r="HEW52" s="99"/>
      <c r="HEX52" s="99"/>
      <c r="HEY52" s="99"/>
      <c r="HEZ52" s="99"/>
      <c r="HFA52" s="99"/>
      <c r="HFB52" s="99"/>
      <c r="HFC52" s="99"/>
      <c r="HFD52" s="99"/>
      <c r="HFE52" s="99"/>
      <c r="HFF52" s="99"/>
      <c r="HFG52" s="99"/>
      <c r="HFH52" s="99"/>
      <c r="HFI52" s="99"/>
      <c r="HFJ52" s="99"/>
      <c r="HFK52" s="99"/>
      <c r="HFL52" s="99"/>
      <c r="HFM52" s="99"/>
      <c r="HFN52" s="99"/>
      <c r="HFO52" s="99"/>
      <c r="HFP52" s="99"/>
      <c r="HFQ52" s="99"/>
      <c r="HFR52" s="99"/>
      <c r="HFS52" s="99"/>
      <c r="HFT52" s="99"/>
      <c r="HFU52" s="99"/>
      <c r="HFV52" s="99"/>
      <c r="HFW52" s="99"/>
      <c r="HFX52" s="99"/>
      <c r="HFY52" s="99"/>
      <c r="HFZ52" s="99"/>
      <c r="HGA52" s="99"/>
      <c r="HGB52" s="99"/>
      <c r="HGC52" s="99"/>
      <c r="HGD52" s="99"/>
      <c r="HGE52" s="99"/>
      <c r="HGF52" s="99"/>
      <c r="HGG52" s="99"/>
      <c r="HGH52" s="99"/>
      <c r="HGI52" s="99"/>
      <c r="HGJ52" s="99"/>
      <c r="HGK52" s="99"/>
      <c r="HGL52" s="99"/>
      <c r="HGM52" s="99"/>
      <c r="HGN52" s="99"/>
      <c r="HGO52" s="99"/>
      <c r="HGP52" s="99"/>
      <c r="HGQ52" s="99"/>
      <c r="HGR52" s="99"/>
      <c r="HGS52" s="99"/>
      <c r="HGT52" s="99"/>
      <c r="HGU52" s="99"/>
      <c r="HGV52" s="99"/>
      <c r="HGW52" s="99"/>
      <c r="HGX52" s="99"/>
      <c r="HGY52" s="99"/>
      <c r="HGZ52" s="99"/>
      <c r="HHA52" s="99"/>
      <c r="HHB52" s="99"/>
      <c r="HHC52" s="99"/>
      <c r="HHD52" s="99"/>
      <c r="HHE52" s="99"/>
      <c r="HHF52" s="99"/>
      <c r="HHG52" s="99"/>
      <c r="HHH52" s="99"/>
      <c r="HHI52" s="99"/>
      <c r="HHJ52" s="99"/>
      <c r="HHK52" s="99"/>
      <c r="HHL52" s="99"/>
      <c r="HHM52" s="99"/>
      <c r="HHN52" s="99"/>
      <c r="HHO52" s="99"/>
      <c r="HHP52" s="99"/>
      <c r="HHQ52" s="99"/>
      <c r="HHR52" s="99"/>
      <c r="HHS52" s="99"/>
      <c r="HHT52" s="99"/>
      <c r="HHU52" s="99"/>
      <c r="HHV52" s="99"/>
      <c r="HHW52" s="99"/>
      <c r="HHX52" s="99"/>
      <c r="HHY52" s="99"/>
      <c r="HHZ52" s="99"/>
      <c r="HIA52" s="99"/>
      <c r="HIB52" s="99"/>
      <c r="HIC52" s="99"/>
      <c r="HID52" s="99"/>
      <c r="HIE52" s="99"/>
      <c r="HIF52" s="99"/>
      <c r="HIG52" s="99"/>
      <c r="HIH52" s="99"/>
      <c r="HII52" s="99"/>
      <c r="HIJ52" s="99"/>
      <c r="HIK52" s="99"/>
      <c r="HIL52" s="99"/>
      <c r="HIM52" s="99"/>
      <c r="HIN52" s="99"/>
      <c r="HIO52" s="99"/>
      <c r="HIP52" s="99"/>
      <c r="HIQ52" s="99"/>
      <c r="HIR52" s="99"/>
      <c r="HIS52" s="99"/>
      <c r="HIT52" s="99"/>
      <c r="HIU52" s="99"/>
      <c r="HIV52" s="99"/>
      <c r="HIW52" s="99"/>
      <c r="HIX52" s="99"/>
      <c r="HIY52" s="99"/>
      <c r="HIZ52" s="99"/>
      <c r="HJA52" s="99"/>
      <c r="HJB52" s="99"/>
      <c r="HJC52" s="99"/>
      <c r="HJD52" s="99"/>
      <c r="HJE52" s="99"/>
      <c r="HJF52" s="99"/>
      <c r="HJG52" s="99"/>
      <c r="HJH52" s="99"/>
      <c r="HJI52" s="99"/>
      <c r="HJJ52" s="99"/>
      <c r="HJK52" s="99"/>
      <c r="HJL52" s="99"/>
      <c r="HJM52" s="99"/>
      <c r="HJN52" s="99"/>
      <c r="HJO52" s="99"/>
      <c r="HJP52" s="99"/>
      <c r="HJQ52" s="99"/>
      <c r="HJR52" s="99"/>
      <c r="HJS52" s="99"/>
      <c r="HJT52" s="99"/>
      <c r="HJU52" s="99"/>
      <c r="HJV52" s="99"/>
      <c r="HJW52" s="99"/>
      <c r="HJX52" s="99"/>
      <c r="HJY52" s="99"/>
      <c r="HJZ52" s="99"/>
      <c r="HKA52" s="99"/>
      <c r="HKB52" s="99"/>
      <c r="HKC52" s="99"/>
      <c r="HKD52" s="99"/>
      <c r="HKE52" s="99"/>
      <c r="HKF52" s="99"/>
      <c r="HKG52" s="99"/>
      <c r="HKH52" s="99"/>
      <c r="HKI52" s="99"/>
      <c r="HKJ52" s="99"/>
      <c r="HKK52" s="99"/>
      <c r="HKL52" s="99"/>
      <c r="HKM52" s="99"/>
      <c r="HKN52" s="99"/>
      <c r="HKO52" s="99"/>
      <c r="HKP52" s="99"/>
      <c r="HKQ52" s="99"/>
      <c r="HKR52" s="99"/>
      <c r="HKS52" s="99"/>
      <c r="HKT52" s="99"/>
      <c r="HKU52" s="99"/>
      <c r="HKV52" s="99"/>
      <c r="HKW52" s="99"/>
      <c r="HKX52" s="99"/>
      <c r="HKY52" s="99"/>
      <c r="HKZ52" s="99"/>
      <c r="HLA52" s="99"/>
      <c r="HLB52" s="99"/>
      <c r="HLC52" s="99"/>
      <c r="HLD52" s="99"/>
      <c r="HLE52" s="99"/>
      <c r="HLF52" s="99"/>
      <c r="HLG52" s="99"/>
      <c r="HLH52" s="99"/>
      <c r="HLI52" s="99"/>
      <c r="HLJ52" s="99"/>
      <c r="HLK52" s="99"/>
      <c r="HLL52" s="99"/>
      <c r="HLM52" s="99"/>
      <c r="HLN52" s="99"/>
      <c r="HLO52" s="99"/>
      <c r="HLP52" s="99"/>
      <c r="HLQ52" s="99"/>
      <c r="HLR52" s="99"/>
      <c r="HLS52" s="99"/>
      <c r="HLT52" s="99"/>
      <c r="HLU52" s="99"/>
      <c r="HLV52" s="99"/>
      <c r="HLW52" s="99"/>
      <c r="HLX52" s="99"/>
      <c r="HLY52" s="99"/>
      <c r="HLZ52" s="99"/>
      <c r="HMA52" s="99"/>
      <c r="HMB52" s="99"/>
      <c r="HMC52" s="99"/>
      <c r="HMD52" s="99"/>
      <c r="HME52" s="99"/>
      <c r="HMF52" s="99"/>
      <c r="HMG52" s="99"/>
      <c r="HMH52" s="99"/>
      <c r="HMI52" s="99"/>
      <c r="HMJ52" s="99"/>
      <c r="HMK52" s="99"/>
      <c r="HML52" s="99"/>
      <c r="HMM52" s="99"/>
      <c r="HMN52" s="99"/>
      <c r="HMO52" s="99"/>
      <c r="HMP52" s="99"/>
      <c r="HMQ52" s="99"/>
      <c r="HMR52" s="99"/>
      <c r="HMS52" s="99"/>
      <c r="HMT52" s="99"/>
      <c r="HMU52" s="99"/>
      <c r="HMV52" s="99"/>
      <c r="HMW52" s="99"/>
      <c r="HMX52" s="99"/>
      <c r="HMY52" s="99"/>
      <c r="HMZ52" s="99"/>
      <c r="HNA52" s="99"/>
      <c r="HNB52" s="99"/>
      <c r="HNC52" s="99"/>
      <c r="HND52" s="99"/>
      <c r="HNE52" s="99"/>
      <c r="HNF52" s="99"/>
      <c r="HNG52" s="99"/>
      <c r="HNH52" s="99"/>
      <c r="HNI52" s="99"/>
      <c r="HNJ52" s="99"/>
      <c r="HNK52" s="99"/>
      <c r="HNL52" s="99"/>
      <c r="HNM52" s="99"/>
      <c r="HNN52" s="99"/>
      <c r="HNO52" s="99"/>
      <c r="HNP52" s="99"/>
      <c r="HNQ52" s="99"/>
      <c r="HNR52" s="99"/>
      <c r="HNS52" s="99"/>
      <c r="HNT52" s="99"/>
      <c r="HNU52" s="99"/>
      <c r="HNV52" s="99"/>
      <c r="HNW52" s="99"/>
      <c r="HNX52" s="99"/>
      <c r="HNY52" s="99"/>
      <c r="HNZ52" s="99"/>
      <c r="HOA52" s="99"/>
      <c r="HOB52" s="99"/>
      <c r="HOC52" s="99"/>
      <c r="HOD52" s="99"/>
      <c r="HOE52" s="99"/>
      <c r="HOF52" s="99"/>
      <c r="HOG52" s="99"/>
      <c r="HOH52" s="99"/>
      <c r="HOI52" s="99"/>
      <c r="HOJ52" s="99"/>
      <c r="HOK52" s="99"/>
      <c r="HOL52" s="99"/>
      <c r="HOM52" s="99"/>
      <c r="HON52" s="99"/>
      <c r="HOO52" s="99"/>
      <c r="HOP52" s="99"/>
      <c r="HOQ52" s="99"/>
      <c r="HOR52" s="99"/>
      <c r="HOS52" s="99"/>
      <c r="HOT52" s="99"/>
      <c r="HOU52" s="99"/>
      <c r="HOV52" s="99"/>
      <c r="HOW52" s="99"/>
      <c r="HOX52" s="99"/>
      <c r="HOY52" s="99"/>
      <c r="HOZ52" s="99"/>
      <c r="HPA52" s="99"/>
      <c r="HPB52" s="99"/>
      <c r="HPC52" s="99"/>
      <c r="HPD52" s="99"/>
      <c r="HPE52" s="99"/>
      <c r="HPF52" s="99"/>
      <c r="HPG52" s="99"/>
      <c r="HPH52" s="99"/>
      <c r="HPI52" s="99"/>
      <c r="HPJ52" s="99"/>
      <c r="HPK52" s="99"/>
      <c r="HPL52" s="99"/>
      <c r="HPM52" s="99"/>
      <c r="HPN52" s="99"/>
      <c r="HPO52" s="99"/>
      <c r="HPP52" s="99"/>
      <c r="HPQ52" s="99"/>
      <c r="HPR52" s="99"/>
      <c r="HPS52" s="99"/>
      <c r="HPT52" s="99"/>
      <c r="HPU52" s="99"/>
      <c r="HPV52" s="99"/>
      <c r="HPW52" s="99"/>
      <c r="HPX52" s="99"/>
      <c r="HPY52" s="99"/>
      <c r="HPZ52" s="99"/>
      <c r="HQA52" s="99"/>
      <c r="HQB52" s="99"/>
      <c r="HQC52" s="99"/>
      <c r="HQD52" s="99"/>
      <c r="HQE52" s="99"/>
      <c r="HQF52" s="99"/>
      <c r="HQG52" s="99"/>
      <c r="HQH52" s="99"/>
      <c r="HQI52" s="99"/>
      <c r="HQJ52" s="99"/>
      <c r="HQK52" s="99"/>
      <c r="HQL52" s="99"/>
      <c r="HQM52" s="99"/>
      <c r="HQN52" s="99"/>
      <c r="HQO52" s="99"/>
      <c r="HQP52" s="99"/>
      <c r="HQQ52" s="99"/>
      <c r="HQR52" s="99"/>
      <c r="HQS52" s="99"/>
      <c r="HQT52" s="99"/>
      <c r="HQU52" s="99"/>
      <c r="HQV52" s="99"/>
      <c r="HQW52" s="99"/>
      <c r="HQX52" s="99"/>
      <c r="HQY52" s="99"/>
      <c r="HQZ52" s="99"/>
      <c r="HRA52" s="99"/>
      <c r="HRB52" s="99"/>
      <c r="HRC52" s="99"/>
      <c r="HRD52" s="99"/>
      <c r="HRE52" s="99"/>
      <c r="HRF52" s="99"/>
      <c r="HRG52" s="99"/>
      <c r="HRH52" s="99"/>
      <c r="HRI52" s="99"/>
      <c r="HRJ52" s="99"/>
      <c r="HRK52" s="99"/>
      <c r="HRL52" s="99"/>
      <c r="HRM52" s="99"/>
      <c r="HRN52" s="99"/>
      <c r="HRO52" s="99"/>
      <c r="HRP52" s="99"/>
      <c r="HRQ52" s="99"/>
      <c r="HRR52" s="99"/>
      <c r="HRS52" s="99"/>
      <c r="HRT52" s="99"/>
      <c r="HRU52" s="99"/>
      <c r="HRV52" s="99"/>
      <c r="HRW52" s="99"/>
      <c r="HRX52" s="99"/>
      <c r="HRY52" s="99"/>
      <c r="HRZ52" s="99"/>
      <c r="HSA52" s="99"/>
      <c r="HSB52" s="99"/>
      <c r="HSC52" s="99"/>
      <c r="HSD52" s="99"/>
      <c r="HSE52" s="99"/>
      <c r="HSF52" s="99"/>
      <c r="HSG52" s="99"/>
      <c r="HSH52" s="99"/>
      <c r="HSI52" s="99"/>
      <c r="HSJ52" s="99"/>
      <c r="HSK52" s="99"/>
      <c r="HSL52" s="99"/>
      <c r="HSM52" s="99"/>
      <c r="HSN52" s="99"/>
      <c r="HSO52" s="99"/>
      <c r="HSP52" s="99"/>
      <c r="HSQ52" s="99"/>
      <c r="HSR52" s="99"/>
      <c r="HSS52" s="99"/>
      <c r="HST52" s="99"/>
      <c r="HSU52" s="99"/>
      <c r="HSV52" s="99"/>
      <c r="HSW52" s="99"/>
      <c r="HSX52" s="99"/>
      <c r="HSY52" s="99"/>
      <c r="HSZ52" s="99"/>
      <c r="HTA52" s="99"/>
      <c r="HTB52" s="99"/>
      <c r="HTC52" s="99"/>
      <c r="HTD52" s="99"/>
      <c r="HTE52" s="99"/>
      <c r="HTF52" s="99"/>
      <c r="HTG52" s="99"/>
      <c r="HTH52" s="99"/>
      <c r="HTI52" s="99"/>
      <c r="HTJ52" s="99"/>
      <c r="HTK52" s="99"/>
      <c r="HTL52" s="99"/>
      <c r="HTM52" s="99"/>
      <c r="HTN52" s="99"/>
      <c r="HTO52" s="99"/>
      <c r="HTP52" s="99"/>
      <c r="HTQ52" s="99"/>
      <c r="HTR52" s="99"/>
      <c r="HTS52" s="99"/>
      <c r="HTT52" s="99"/>
      <c r="HTU52" s="99"/>
      <c r="HTV52" s="99"/>
      <c r="HTW52" s="99"/>
      <c r="HTX52" s="99"/>
      <c r="HTY52" s="99"/>
      <c r="HTZ52" s="99"/>
      <c r="HUA52" s="99"/>
      <c r="HUB52" s="99"/>
      <c r="HUC52" s="99"/>
      <c r="HUD52" s="99"/>
      <c r="HUE52" s="99"/>
      <c r="HUF52" s="99"/>
      <c r="HUG52" s="99"/>
      <c r="HUH52" s="99"/>
      <c r="HUI52" s="99"/>
      <c r="HUJ52" s="99"/>
      <c r="HUK52" s="99"/>
      <c r="HUL52" s="99"/>
      <c r="HUM52" s="99"/>
      <c r="HUN52" s="99"/>
      <c r="HUO52" s="99"/>
      <c r="HUP52" s="99"/>
      <c r="HUQ52" s="99"/>
      <c r="HUR52" s="99"/>
      <c r="HUS52" s="99"/>
      <c r="HUT52" s="99"/>
      <c r="HUU52" s="99"/>
      <c r="HUV52" s="99"/>
      <c r="HUW52" s="99"/>
      <c r="HUX52" s="99"/>
      <c r="HUY52" s="99"/>
      <c r="HUZ52" s="99"/>
      <c r="HVA52" s="99"/>
      <c r="HVB52" s="99"/>
      <c r="HVC52" s="99"/>
      <c r="HVD52" s="99"/>
      <c r="HVE52" s="99"/>
      <c r="HVF52" s="99"/>
      <c r="HVG52" s="99"/>
      <c r="HVH52" s="99"/>
      <c r="HVI52" s="99"/>
      <c r="HVJ52" s="99"/>
      <c r="HVK52" s="99"/>
      <c r="HVL52" s="99"/>
      <c r="HVM52" s="99"/>
      <c r="HVN52" s="99"/>
      <c r="HVO52" s="99"/>
      <c r="HVP52" s="99"/>
      <c r="HVQ52" s="99"/>
      <c r="HVR52" s="99"/>
      <c r="HVS52" s="99"/>
      <c r="HVT52" s="99"/>
      <c r="HVU52" s="99"/>
      <c r="HVV52" s="99"/>
      <c r="HVW52" s="99"/>
      <c r="HVX52" s="99"/>
      <c r="HVY52" s="99"/>
      <c r="HVZ52" s="99"/>
      <c r="HWA52" s="99"/>
      <c r="HWB52" s="99"/>
      <c r="HWC52" s="99"/>
      <c r="HWD52" s="99"/>
      <c r="HWE52" s="99"/>
      <c r="HWF52" s="99"/>
      <c r="HWG52" s="99"/>
      <c r="HWH52" s="99"/>
      <c r="HWI52" s="99"/>
      <c r="HWJ52" s="99"/>
      <c r="HWK52" s="99"/>
      <c r="HWL52" s="99"/>
      <c r="HWM52" s="99"/>
      <c r="HWN52" s="99"/>
      <c r="HWO52" s="99"/>
      <c r="HWP52" s="99"/>
      <c r="HWQ52" s="99"/>
      <c r="HWR52" s="99"/>
      <c r="HWS52" s="99"/>
      <c r="HWT52" s="99"/>
      <c r="HWU52" s="99"/>
      <c r="HWV52" s="99"/>
      <c r="HWW52" s="99"/>
      <c r="HWX52" s="99"/>
      <c r="HWY52" s="99"/>
      <c r="HWZ52" s="99"/>
      <c r="HXA52" s="99"/>
      <c r="HXB52" s="99"/>
      <c r="HXC52" s="99"/>
      <c r="HXD52" s="99"/>
      <c r="HXE52" s="99"/>
      <c r="HXF52" s="99"/>
      <c r="HXG52" s="99"/>
      <c r="HXH52" s="99"/>
      <c r="HXI52" s="99"/>
      <c r="HXJ52" s="99"/>
      <c r="HXK52" s="99"/>
      <c r="HXL52" s="99"/>
      <c r="HXM52" s="99"/>
      <c r="HXN52" s="99"/>
      <c r="HXO52" s="99"/>
      <c r="HXP52" s="99"/>
      <c r="HXQ52" s="99"/>
      <c r="HXR52" s="99"/>
      <c r="HXS52" s="99"/>
      <c r="HXT52" s="99"/>
      <c r="HXU52" s="99"/>
      <c r="HXV52" s="99"/>
      <c r="HXW52" s="99"/>
      <c r="HXX52" s="99"/>
      <c r="HXY52" s="99"/>
      <c r="HXZ52" s="99"/>
      <c r="HYA52" s="99"/>
      <c r="HYB52" s="99"/>
      <c r="HYC52" s="99"/>
      <c r="HYD52" s="99"/>
      <c r="HYE52" s="99"/>
      <c r="HYF52" s="99"/>
      <c r="HYG52" s="99"/>
      <c r="HYH52" s="99"/>
      <c r="HYI52" s="99"/>
      <c r="HYJ52" s="99"/>
      <c r="HYK52" s="99"/>
      <c r="HYL52" s="99"/>
      <c r="HYM52" s="99"/>
      <c r="HYN52" s="99"/>
      <c r="HYO52" s="99"/>
      <c r="HYP52" s="99"/>
      <c r="HYQ52" s="99"/>
      <c r="HYR52" s="99"/>
      <c r="HYS52" s="99"/>
      <c r="HYT52" s="99"/>
      <c r="HYU52" s="99"/>
      <c r="HYV52" s="99"/>
      <c r="HYW52" s="99"/>
      <c r="HYX52" s="99"/>
      <c r="HYY52" s="99"/>
      <c r="HYZ52" s="99"/>
      <c r="HZA52" s="99"/>
      <c r="HZB52" s="99"/>
      <c r="HZC52" s="99"/>
      <c r="HZD52" s="99"/>
      <c r="HZE52" s="99"/>
      <c r="HZF52" s="99"/>
      <c r="HZG52" s="99"/>
      <c r="HZH52" s="99"/>
      <c r="HZI52" s="99"/>
      <c r="HZJ52" s="99"/>
      <c r="HZK52" s="99"/>
      <c r="HZL52" s="99"/>
      <c r="HZM52" s="99"/>
      <c r="HZN52" s="99"/>
      <c r="HZO52" s="99"/>
      <c r="HZP52" s="99"/>
      <c r="HZQ52" s="99"/>
      <c r="HZR52" s="99"/>
      <c r="HZS52" s="99"/>
      <c r="HZT52" s="99"/>
      <c r="HZU52" s="99"/>
      <c r="HZV52" s="99"/>
      <c r="HZW52" s="99"/>
      <c r="HZX52" s="99"/>
      <c r="HZY52" s="99"/>
      <c r="HZZ52" s="99"/>
      <c r="IAA52" s="99"/>
      <c r="IAB52" s="99"/>
      <c r="IAC52" s="99"/>
      <c r="IAD52" s="99"/>
      <c r="IAE52" s="99"/>
      <c r="IAF52" s="99"/>
      <c r="IAG52" s="99"/>
      <c r="IAH52" s="99"/>
      <c r="IAI52" s="99"/>
      <c r="IAJ52" s="99"/>
      <c r="IAK52" s="99"/>
      <c r="IAL52" s="99"/>
      <c r="IAM52" s="99"/>
      <c r="IAN52" s="99"/>
      <c r="IAO52" s="99"/>
      <c r="IAP52" s="99"/>
      <c r="IAQ52" s="99"/>
      <c r="IAR52" s="99"/>
      <c r="IAS52" s="99"/>
      <c r="IAT52" s="99"/>
      <c r="IAU52" s="99"/>
      <c r="IAV52" s="99"/>
      <c r="IAW52" s="99"/>
      <c r="IAX52" s="99"/>
      <c r="IAY52" s="99"/>
      <c r="IAZ52" s="99"/>
      <c r="IBA52" s="99"/>
      <c r="IBB52" s="99"/>
      <c r="IBC52" s="99"/>
      <c r="IBD52" s="99"/>
      <c r="IBE52" s="99"/>
      <c r="IBF52" s="99"/>
      <c r="IBG52" s="99"/>
      <c r="IBH52" s="99"/>
      <c r="IBI52" s="99"/>
      <c r="IBJ52" s="99"/>
      <c r="IBK52" s="99"/>
      <c r="IBL52" s="99"/>
      <c r="IBM52" s="99"/>
      <c r="IBN52" s="99"/>
      <c r="IBO52" s="99"/>
      <c r="IBP52" s="99"/>
      <c r="IBQ52" s="99"/>
      <c r="IBR52" s="99"/>
      <c r="IBS52" s="99"/>
      <c r="IBT52" s="99"/>
      <c r="IBU52" s="99"/>
      <c r="IBV52" s="99"/>
      <c r="IBW52" s="99"/>
      <c r="IBX52" s="99"/>
      <c r="IBY52" s="99"/>
      <c r="IBZ52" s="99"/>
      <c r="ICA52" s="99"/>
      <c r="ICB52" s="99"/>
      <c r="ICC52" s="99"/>
      <c r="ICD52" s="99"/>
      <c r="ICE52" s="99"/>
      <c r="ICF52" s="99"/>
      <c r="ICG52" s="99"/>
      <c r="ICH52" s="99"/>
      <c r="ICI52" s="99"/>
      <c r="ICJ52" s="99"/>
      <c r="ICK52" s="99"/>
      <c r="ICL52" s="99"/>
      <c r="ICM52" s="99"/>
      <c r="ICN52" s="99"/>
      <c r="ICO52" s="99"/>
      <c r="ICP52" s="99"/>
      <c r="ICQ52" s="99"/>
      <c r="ICR52" s="99"/>
      <c r="ICS52" s="99"/>
      <c r="ICT52" s="99"/>
      <c r="ICU52" s="99"/>
      <c r="ICV52" s="99"/>
      <c r="ICW52" s="99"/>
      <c r="ICX52" s="99"/>
      <c r="ICY52" s="99"/>
      <c r="ICZ52" s="99"/>
      <c r="IDA52" s="99"/>
      <c r="IDB52" s="99"/>
      <c r="IDC52" s="99"/>
      <c r="IDD52" s="99"/>
      <c r="IDE52" s="99"/>
      <c r="IDF52" s="99"/>
      <c r="IDG52" s="99"/>
      <c r="IDH52" s="99"/>
      <c r="IDI52" s="99"/>
      <c r="IDJ52" s="99"/>
      <c r="IDK52" s="99"/>
      <c r="IDL52" s="99"/>
      <c r="IDM52" s="99"/>
      <c r="IDN52" s="99"/>
      <c r="IDO52" s="99"/>
      <c r="IDP52" s="99"/>
      <c r="IDQ52" s="99"/>
      <c r="IDR52" s="99"/>
      <c r="IDS52" s="99"/>
      <c r="IDT52" s="99"/>
      <c r="IDU52" s="99"/>
      <c r="IDV52" s="99"/>
      <c r="IDW52" s="99"/>
      <c r="IDX52" s="99"/>
      <c r="IDY52" s="99"/>
      <c r="IDZ52" s="99"/>
      <c r="IEA52" s="99"/>
      <c r="IEB52" s="99"/>
      <c r="IEC52" s="99"/>
      <c r="IED52" s="99"/>
      <c r="IEE52" s="99"/>
      <c r="IEF52" s="99"/>
      <c r="IEG52" s="99"/>
      <c r="IEH52" s="99"/>
      <c r="IEI52" s="99"/>
      <c r="IEJ52" s="99"/>
      <c r="IEK52" s="99"/>
      <c r="IEL52" s="99"/>
      <c r="IEM52" s="99"/>
      <c r="IEN52" s="99"/>
      <c r="IEO52" s="99"/>
      <c r="IEP52" s="99"/>
      <c r="IEQ52" s="99"/>
      <c r="IER52" s="99"/>
      <c r="IES52" s="99"/>
      <c r="IET52" s="99"/>
      <c r="IEU52" s="99"/>
      <c r="IEV52" s="99"/>
      <c r="IEW52" s="99"/>
      <c r="IEX52" s="99"/>
      <c r="IEY52" s="99"/>
      <c r="IEZ52" s="99"/>
      <c r="IFA52" s="99"/>
      <c r="IFB52" s="99"/>
      <c r="IFC52" s="99"/>
      <c r="IFD52" s="99"/>
      <c r="IFE52" s="99"/>
      <c r="IFF52" s="99"/>
      <c r="IFG52" s="99"/>
      <c r="IFH52" s="99"/>
      <c r="IFI52" s="99"/>
      <c r="IFJ52" s="99"/>
      <c r="IFK52" s="99"/>
      <c r="IFL52" s="99"/>
      <c r="IFM52" s="99"/>
      <c r="IFN52" s="99"/>
      <c r="IFO52" s="99"/>
      <c r="IFP52" s="99"/>
      <c r="IFQ52" s="99"/>
      <c r="IFR52" s="99"/>
      <c r="IFS52" s="99"/>
      <c r="IFT52" s="99"/>
      <c r="IFU52" s="99"/>
      <c r="IFV52" s="99"/>
      <c r="IFW52" s="99"/>
      <c r="IFX52" s="99"/>
      <c r="IFY52" s="99"/>
      <c r="IFZ52" s="99"/>
      <c r="IGA52" s="99"/>
      <c r="IGB52" s="99"/>
      <c r="IGC52" s="99"/>
      <c r="IGD52" s="99"/>
      <c r="IGE52" s="99"/>
      <c r="IGF52" s="99"/>
      <c r="IGG52" s="99"/>
      <c r="IGH52" s="99"/>
      <c r="IGI52" s="99"/>
      <c r="IGJ52" s="99"/>
      <c r="IGK52" s="99"/>
      <c r="IGL52" s="99"/>
      <c r="IGM52" s="99"/>
      <c r="IGN52" s="99"/>
      <c r="IGO52" s="99"/>
      <c r="IGP52" s="99"/>
      <c r="IGQ52" s="99"/>
      <c r="IGR52" s="99"/>
      <c r="IGS52" s="99"/>
      <c r="IGT52" s="99"/>
      <c r="IGU52" s="99"/>
      <c r="IGV52" s="99"/>
      <c r="IGW52" s="99"/>
      <c r="IGX52" s="99"/>
      <c r="IGY52" s="99"/>
      <c r="IGZ52" s="99"/>
      <c r="IHA52" s="99"/>
      <c r="IHB52" s="99"/>
      <c r="IHC52" s="99"/>
      <c r="IHD52" s="99"/>
      <c r="IHE52" s="99"/>
      <c r="IHF52" s="99"/>
      <c r="IHG52" s="99"/>
      <c r="IHH52" s="99"/>
      <c r="IHI52" s="99"/>
      <c r="IHJ52" s="99"/>
      <c r="IHK52" s="99"/>
      <c r="IHL52" s="99"/>
      <c r="IHM52" s="99"/>
      <c r="IHN52" s="99"/>
      <c r="IHO52" s="99"/>
      <c r="IHP52" s="99"/>
      <c r="IHQ52" s="99"/>
      <c r="IHR52" s="99"/>
      <c r="IHS52" s="99"/>
      <c r="IHT52" s="99"/>
      <c r="IHU52" s="99"/>
      <c r="IHV52" s="99"/>
      <c r="IHW52" s="99"/>
      <c r="IHX52" s="99"/>
      <c r="IHY52" s="99"/>
      <c r="IHZ52" s="99"/>
      <c r="IIA52" s="99"/>
      <c r="IIB52" s="99"/>
      <c r="IIC52" s="99"/>
      <c r="IID52" s="99"/>
      <c r="IIE52" s="99"/>
      <c r="IIF52" s="99"/>
      <c r="IIG52" s="99"/>
      <c r="IIH52" s="99"/>
      <c r="III52" s="99"/>
      <c r="IIJ52" s="99"/>
      <c r="IIK52" s="99"/>
      <c r="IIL52" s="99"/>
      <c r="IIM52" s="99"/>
      <c r="IIN52" s="99"/>
      <c r="IIO52" s="99"/>
      <c r="IIP52" s="99"/>
      <c r="IIQ52" s="99"/>
      <c r="IIR52" s="99"/>
      <c r="IIS52" s="99"/>
      <c r="IIT52" s="99"/>
      <c r="IIU52" s="99"/>
      <c r="IIV52" s="99"/>
      <c r="IIW52" s="99"/>
      <c r="IIX52" s="99"/>
      <c r="IIY52" s="99"/>
      <c r="IIZ52" s="99"/>
      <c r="IJA52" s="99"/>
      <c r="IJB52" s="99"/>
      <c r="IJC52" s="99"/>
      <c r="IJD52" s="99"/>
      <c r="IJE52" s="99"/>
      <c r="IJF52" s="99"/>
      <c r="IJG52" s="99"/>
      <c r="IJH52" s="99"/>
      <c r="IJI52" s="99"/>
      <c r="IJJ52" s="99"/>
      <c r="IJK52" s="99"/>
      <c r="IJL52" s="99"/>
      <c r="IJM52" s="99"/>
      <c r="IJN52" s="99"/>
      <c r="IJO52" s="99"/>
      <c r="IJP52" s="99"/>
      <c r="IJQ52" s="99"/>
      <c r="IJR52" s="99"/>
      <c r="IJS52" s="99"/>
      <c r="IJT52" s="99"/>
      <c r="IJU52" s="99"/>
      <c r="IJV52" s="99"/>
      <c r="IJW52" s="99"/>
      <c r="IJX52" s="99"/>
      <c r="IJY52" s="99"/>
      <c r="IJZ52" s="99"/>
      <c r="IKA52" s="99"/>
      <c r="IKB52" s="99"/>
      <c r="IKC52" s="99"/>
      <c r="IKD52" s="99"/>
      <c r="IKE52" s="99"/>
      <c r="IKF52" s="99"/>
      <c r="IKG52" s="99"/>
      <c r="IKH52" s="99"/>
      <c r="IKI52" s="99"/>
      <c r="IKJ52" s="99"/>
      <c r="IKK52" s="99"/>
      <c r="IKL52" s="99"/>
      <c r="IKM52" s="99"/>
      <c r="IKN52" s="99"/>
      <c r="IKO52" s="99"/>
      <c r="IKP52" s="99"/>
      <c r="IKQ52" s="99"/>
      <c r="IKR52" s="99"/>
      <c r="IKS52" s="99"/>
      <c r="IKT52" s="99"/>
      <c r="IKU52" s="99"/>
      <c r="IKV52" s="99"/>
      <c r="IKW52" s="99"/>
      <c r="IKX52" s="99"/>
      <c r="IKY52" s="99"/>
      <c r="IKZ52" s="99"/>
      <c r="ILA52" s="99"/>
      <c r="ILB52" s="99"/>
      <c r="ILC52" s="99"/>
      <c r="ILD52" s="99"/>
      <c r="ILE52" s="99"/>
      <c r="ILF52" s="99"/>
      <c r="ILG52" s="99"/>
      <c r="ILH52" s="99"/>
      <c r="ILI52" s="99"/>
      <c r="ILJ52" s="99"/>
      <c r="ILK52" s="99"/>
      <c r="ILL52" s="99"/>
      <c r="ILM52" s="99"/>
      <c r="ILN52" s="99"/>
      <c r="ILO52" s="99"/>
      <c r="ILP52" s="99"/>
      <c r="ILQ52" s="99"/>
      <c r="ILR52" s="99"/>
      <c r="ILS52" s="99"/>
      <c r="ILT52" s="99"/>
      <c r="ILU52" s="99"/>
      <c r="ILV52" s="99"/>
      <c r="ILW52" s="99"/>
      <c r="ILX52" s="99"/>
      <c r="ILY52" s="99"/>
      <c r="ILZ52" s="99"/>
      <c r="IMA52" s="99"/>
      <c r="IMB52" s="99"/>
      <c r="IMC52" s="99"/>
      <c r="IMD52" s="99"/>
      <c r="IME52" s="99"/>
      <c r="IMF52" s="99"/>
      <c r="IMG52" s="99"/>
      <c r="IMH52" s="99"/>
      <c r="IMI52" s="99"/>
      <c r="IMJ52" s="99"/>
      <c r="IMK52" s="99"/>
      <c r="IML52" s="99"/>
      <c r="IMM52" s="99"/>
      <c r="IMN52" s="99"/>
      <c r="IMO52" s="99"/>
      <c r="IMP52" s="99"/>
      <c r="IMQ52" s="99"/>
      <c r="IMR52" s="99"/>
      <c r="IMS52" s="99"/>
      <c r="IMT52" s="99"/>
      <c r="IMU52" s="99"/>
      <c r="IMV52" s="99"/>
      <c r="IMW52" s="99"/>
      <c r="IMX52" s="99"/>
      <c r="IMY52" s="99"/>
      <c r="IMZ52" s="99"/>
      <c r="INA52" s="99"/>
      <c r="INB52" s="99"/>
      <c r="INC52" s="99"/>
      <c r="IND52" s="99"/>
      <c r="INE52" s="99"/>
      <c r="INF52" s="99"/>
      <c r="ING52" s="99"/>
      <c r="INH52" s="99"/>
      <c r="INI52" s="99"/>
      <c r="INJ52" s="99"/>
      <c r="INK52" s="99"/>
      <c r="INL52" s="99"/>
      <c r="INM52" s="99"/>
      <c r="INN52" s="99"/>
      <c r="INO52" s="99"/>
      <c r="INP52" s="99"/>
      <c r="INQ52" s="99"/>
      <c r="INR52" s="99"/>
      <c r="INS52" s="99"/>
      <c r="INT52" s="99"/>
      <c r="INU52" s="99"/>
      <c r="INV52" s="99"/>
      <c r="INW52" s="99"/>
      <c r="INX52" s="99"/>
      <c r="INY52" s="99"/>
      <c r="INZ52" s="99"/>
      <c r="IOA52" s="99"/>
      <c r="IOB52" s="99"/>
      <c r="IOC52" s="99"/>
      <c r="IOD52" s="99"/>
      <c r="IOE52" s="99"/>
      <c r="IOF52" s="99"/>
      <c r="IOG52" s="99"/>
      <c r="IOH52" s="99"/>
      <c r="IOI52" s="99"/>
      <c r="IOJ52" s="99"/>
      <c r="IOK52" s="99"/>
      <c r="IOL52" s="99"/>
      <c r="IOM52" s="99"/>
      <c r="ION52" s="99"/>
      <c r="IOO52" s="99"/>
      <c r="IOP52" s="99"/>
      <c r="IOQ52" s="99"/>
      <c r="IOR52" s="99"/>
      <c r="IOS52" s="99"/>
      <c r="IOT52" s="99"/>
      <c r="IOU52" s="99"/>
      <c r="IOV52" s="99"/>
      <c r="IOW52" s="99"/>
      <c r="IOX52" s="99"/>
      <c r="IOY52" s="99"/>
      <c r="IOZ52" s="99"/>
      <c r="IPA52" s="99"/>
      <c r="IPB52" s="99"/>
      <c r="IPC52" s="99"/>
      <c r="IPD52" s="99"/>
      <c r="IPE52" s="99"/>
      <c r="IPF52" s="99"/>
      <c r="IPG52" s="99"/>
      <c r="IPH52" s="99"/>
      <c r="IPI52" s="99"/>
      <c r="IPJ52" s="99"/>
      <c r="IPK52" s="99"/>
      <c r="IPL52" s="99"/>
      <c r="IPM52" s="99"/>
      <c r="IPN52" s="99"/>
      <c r="IPO52" s="99"/>
      <c r="IPP52" s="99"/>
      <c r="IPQ52" s="99"/>
      <c r="IPR52" s="99"/>
      <c r="IPS52" s="99"/>
      <c r="IPT52" s="99"/>
      <c r="IPU52" s="99"/>
      <c r="IPV52" s="99"/>
      <c r="IPW52" s="99"/>
      <c r="IPX52" s="99"/>
      <c r="IPY52" s="99"/>
      <c r="IPZ52" s="99"/>
      <c r="IQA52" s="99"/>
      <c r="IQB52" s="99"/>
      <c r="IQC52" s="99"/>
      <c r="IQD52" s="99"/>
      <c r="IQE52" s="99"/>
      <c r="IQF52" s="99"/>
      <c r="IQG52" s="99"/>
      <c r="IQH52" s="99"/>
      <c r="IQI52" s="99"/>
      <c r="IQJ52" s="99"/>
      <c r="IQK52" s="99"/>
      <c r="IQL52" s="99"/>
      <c r="IQM52" s="99"/>
      <c r="IQN52" s="99"/>
      <c r="IQO52" s="99"/>
      <c r="IQP52" s="99"/>
      <c r="IQQ52" s="99"/>
      <c r="IQR52" s="99"/>
      <c r="IQS52" s="99"/>
      <c r="IQT52" s="99"/>
      <c r="IQU52" s="99"/>
      <c r="IQV52" s="99"/>
      <c r="IQW52" s="99"/>
      <c r="IQX52" s="99"/>
      <c r="IQY52" s="99"/>
      <c r="IQZ52" s="99"/>
      <c r="IRA52" s="99"/>
      <c r="IRB52" s="99"/>
      <c r="IRC52" s="99"/>
      <c r="IRD52" s="99"/>
      <c r="IRE52" s="99"/>
      <c r="IRF52" s="99"/>
      <c r="IRG52" s="99"/>
      <c r="IRH52" s="99"/>
      <c r="IRI52" s="99"/>
      <c r="IRJ52" s="99"/>
      <c r="IRK52" s="99"/>
      <c r="IRL52" s="99"/>
      <c r="IRM52" s="99"/>
      <c r="IRN52" s="99"/>
      <c r="IRO52" s="99"/>
      <c r="IRP52" s="99"/>
      <c r="IRQ52" s="99"/>
      <c r="IRR52" s="99"/>
      <c r="IRS52" s="99"/>
      <c r="IRT52" s="99"/>
      <c r="IRU52" s="99"/>
      <c r="IRV52" s="99"/>
      <c r="IRW52" s="99"/>
      <c r="IRX52" s="99"/>
      <c r="IRY52" s="99"/>
      <c r="IRZ52" s="99"/>
      <c r="ISA52" s="99"/>
      <c r="ISB52" s="99"/>
      <c r="ISC52" s="99"/>
      <c r="ISD52" s="99"/>
      <c r="ISE52" s="99"/>
      <c r="ISF52" s="99"/>
      <c r="ISG52" s="99"/>
      <c r="ISH52" s="99"/>
      <c r="ISI52" s="99"/>
      <c r="ISJ52" s="99"/>
      <c r="ISK52" s="99"/>
      <c r="ISL52" s="99"/>
      <c r="ISM52" s="99"/>
      <c r="ISN52" s="99"/>
      <c r="ISO52" s="99"/>
      <c r="ISP52" s="99"/>
      <c r="ISQ52" s="99"/>
      <c r="ISR52" s="99"/>
      <c r="ISS52" s="99"/>
      <c r="IST52" s="99"/>
      <c r="ISU52" s="99"/>
      <c r="ISV52" s="99"/>
      <c r="ISW52" s="99"/>
      <c r="ISX52" s="99"/>
      <c r="ISY52" s="99"/>
      <c r="ISZ52" s="99"/>
      <c r="ITA52" s="99"/>
      <c r="ITB52" s="99"/>
      <c r="ITC52" s="99"/>
      <c r="ITD52" s="99"/>
      <c r="ITE52" s="99"/>
      <c r="ITF52" s="99"/>
      <c r="ITG52" s="99"/>
      <c r="ITH52" s="99"/>
      <c r="ITI52" s="99"/>
      <c r="ITJ52" s="99"/>
      <c r="ITK52" s="99"/>
      <c r="ITL52" s="99"/>
      <c r="ITM52" s="99"/>
      <c r="ITN52" s="99"/>
      <c r="ITO52" s="99"/>
      <c r="ITP52" s="99"/>
      <c r="ITQ52" s="99"/>
      <c r="ITR52" s="99"/>
      <c r="ITS52" s="99"/>
      <c r="ITT52" s="99"/>
      <c r="ITU52" s="99"/>
      <c r="ITV52" s="99"/>
      <c r="ITW52" s="99"/>
      <c r="ITX52" s="99"/>
      <c r="ITY52" s="99"/>
      <c r="ITZ52" s="99"/>
      <c r="IUA52" s="99"/>
      <c r="IUB52" s="99"/>
      <c r="IUC52" s="99"/>
      <c r="IUD52" s="99"/>
      <c r="IUE52" s="99"/>
      <c r="IUF52" s="99"/>
      <c r="IUG52" s="99"/>
      <c r="IUH52" s="99"/>
      <c r="IUI52" s="99"/>
      <c r="IUJ52" s="99"/>
      <c r="IUK52" s="99"/>
      <c r="IUL52" s="99"/>
      <c r="IUM52" s="99"/>
      <c r="IUN52" s="99"/>
      <c r="IUO52" s="99"/>
      <c r="IUP52" s="99"/>
      <c r="IUQ52" s="99"/>
      <c r="IUR52" s="99"/>
      <c r="IUS52" s="99"/>
      <c r="IUT52" s="99"/>
      <c r="IUU52" s="99"/>
      <c r="IUV52" s="99"/>
      <c r="IUW52" s="99"/>
      <c r="IUX52" s="99"/>
      <c r="IUY52" s="99"/>
      <c r="IUZ52" s="99"/>
      <c r="IVA52" s="99"/>
      <c r="IVB52" s="99"/>
      <c r="IVC52" s="99"/>
      <c r="IVD52" s="99"/>
      <c r="IVE52" s="99"/>
      <c r="IVF52" s="99"/>
      <c r="IVG52" s="99"/>
      <c r="IVH52" s="99"/>
      <c r="IVI52" s="99"/>
      <c r="IVJ52" s="99"/>
      <c r="IVK52" s="99"/>
      <c r="IVL52" s="99"/>
      <c r="IVM52" s="99"/>
      <c r="IVN52" s="99"/>
      <c r="IVO52" s="99"/>
      <c r="IVP52" s="99"/>
      <c r="IVQ52" s="99"/>
      <c r="IVR52" s="99"/>
      <c r="IVS52" s="99"/>
      <c r="IVT52" s="99"/>
      <c r="IVU52" s="99"/>
      <c r="IVV52" s="99"/>
      <c r="IVW52" s="99"/>
      <c r="IVX52" s="99"/>
      <c r="IVY52" s="99"/>
      <c r="IVZ52" s="99"/>
      <c r="IWA52" s="99"/>
      <c r="IWB52" s="99"/>
      <c r="IWC52" s="99"/>
      <c r="IWD52" s="99"/>
      <c r="IWE52" s="99"/>
      <c r="IWF52" s="99"/>
      <c r="IWG52" s="99"/>
      <c r="IWH52" s="99"/>
      <c r="IWI52" s="99"/>
      <c r="IWJ52" s="99"/>
      <c r="IWK52" s="99"/>
      <c r="IWL52" s="99"/>
      <c r="IWM52" s="99"/>
      <c r="IWN52" s="99"/>
      <c r="IWO52" s="99"/>
      <c r="IWP52" s="99"/>
      <c r="IWQ52" s="99"/>
      <c r="IWR52" s="99"/>
      <c r="IWS52" s="99"/>
      <c r="IWT52" s="99"/>
      <c r="IWU52" s="99"/>
      <c r="IWV52" s="99"/>
      <c r="IWW52" s="99"/>
      <c r="IWX52" s="99"/>
      <c r="IWY52" s="99"/>
      <c r="IWZ52" s="99"/>
      <c r="IXA52" s="99"/>
      <c r="IXB52" s="99"/>
      <c r="IXC52" s="99"/>
      <c r="IXD52" s="99"/>
      <c r="IXE52" s="99"/>
      <c r="IXF52" s="99"/>
      <c r="IXG52" s="99"/>
      <c r="IXH52" s="99"/>
      <c r="IXI52" s="99"/>
      <c r="IXJ52" s="99"/>
      <c r="IXK52" s="99"/>
      <c r="IXL52" s="99"/>
      <c r="IXM52" s="99"/>
      <c r="IXN52" s="99"/>
      <c r="IXO52" s="99"/>
      <c r="IXP52" s="99"/>
      <c r="IXQ52" s="99"/>
      <c r="IXR52" s="99"/>
      <c r="IXS52" s="99"/>
      <c r="IXT52" s="99"/>
      <c r="IXU52" s="99"/>
      <c r="IXV52" s="99"/>
      <c r="IXW52" s="99"/>
      <c r="IXX52" s="99"/>
      <c r="IXY52" s="99"/>
      <c r="IXZ52" s="99"/>
      <c r="IYA52" s="99"/>
      <c r="IYB52" s="99"/>
      <c r="IYC52" s="99"/>
      <c r="IYD52" s="99"/>
      <c r="IYE52" s="99"/>
      <c r="IYF52" s="99"/>
      <c r="IYG52" s="99"/>
      <c r="IYH52" s="99"/>
      <c r="IYI52" s="99"/>
      <c r="IYJ52" s="99"/>
      <c r="IYK52" s="99"/>
      <c r="IYL52" s="99"/>
      <c r="IYM52" s="99"/>
      <c r="IYN52" s="99"/>
      <c r="IYO52" s="99"/>
      <c r="IYP52" s="99"/>
      <c r="IYQ52" s="99"/>
      <c r="IYR52" s="99"/>
      <c r="IYS52" s="99"/>
      <c r="IYT52" s="99"/>
      <c r="IYU52" s="99"/>
      <c r="IYV52" s="99"/>
      <c r="IYW52" s="99"/>
      <c r="IYX52" s="99"/>
      <c r="IYY52" s="99"/>
      <c r="IYZ52" s="99"/>
      <c r="IZA52" s="99"/>
      <c r="IZB52" s="99"/>
      <c r="IZC52" s="99"/>
      <c r="IZD52" s="99"/>
      <c r="IZE52" s="99"/>
      <c r="IZF52" s="99"/>
      <c r="IZG52" s="99"/>
      <c r="IZH52" s="99"/>
      <c r="IZI52" s="99"/>
      <c r="IZJ52" s="99"/>
      <c r="IZK52" s="99"/>
      <c r="IZL52" s="99"/>
      <c r="IZM52" s="99"/>
      <c r="IZN52" s="99"/>
      <c r="IZO52" s="99"/>
      <c r="IZP52" s="99"/>
      <c r="IZQ52" s="99"/>
      <c r="IZR52" s="99"/>
      <c r="IZS52" s="99"/>
      <c r="IZT52" s="99"/>
      <c r="IZU52" s="99"/>
      <c r="IZV52" s="99"/>
      <c r="IZW52" s="99"/>
      <c r="IZX52" s="99"/>
      <c r="IZY52" s="99"/>
      <c r="IZZ52" s="99"/>
      <c r="JAA52" s="99"/>
      <c r="JAB52" s="99"/>
      <c r="JAC52" s="99"/>
      <c r="JAD52" s="99"/>
      <c r="JAE52" s="99"/>
      <c r="JAF52" s="99"/>
      <c r="JAG52" s="99"/>
      <c r="JAH52" s="99"/>
      <c r="JAI52" s="99"/>
      <c r="JAJ52" s="99"/>
      <c r="JAK52" s="99"/>
      <c r="JAL52" s="99"/>
      <c r="JAM52" s="99"/>
      <c r="JAN52" s="99"/>
      <c r="JAO52" s="99"/>
      <c r="JAP52" s="99"/>
      <c r="JAQ52" s="99"/>
      <c r="JAR52" s="99"/>
      <c r="JAS52" s="99"/>
      <c r="JAT52" s="99"/>
      <c r="JAU52" s="99"/>
      <c r="JAV52" s="99"/>
      <c r="JAW52" s="99"/>
      <c r="JAX52" s="99"/>
      <c r="JAY52" s="99"/>
      <c r="JAZ52" s="99"/>
      <c r="JBA52" s="99"/>
      <c r="JBB52" s="99"/>
      <c r="JBC52" s="99"/>
      <c r="JBD52" s="99"/>
      <c r="JBE52" s="99"/>
      <c r="JBF52" s="99"/>
      <c r="JBG52" s="99"/>
      <c r="JBH52" s="99"/>
      <c r="JBI52" s="99"/>
      <c r="JBJ52" s="99"/>
      <c r="JBK52" s="99"/>
      <c r="JBL52" s="99"/>
      <c r="JBM52" s="99"/>
      <c r="JBN52" s="99"/>
      <c r="JBO52" s="99"/>
      <c r="JBP52" s="99"/>
      <c r="JBQ52" s="99"/>
      <c r="JBR52" s="99"/>
      <c r="JBS52" s="99"/>
      <c r="JBT52" s="99"/>
      <c r="JBU52" s="99"/>
      <c r="JBV52" s="99"/>
      <c r="JBW52" s="99"/>
      <c r="JBX52" s="99"/>
      <c r="JBY52" s="99"/>
      <c r="JBZ52" s="99"/>
      <c r="JCA52" s="99"/>
      <c r="JCB52" s="99"/>
      <c r="JCC52" s="99"/>
      <c r="JCD52" s="99"/>
      <c r="JCE52" s="99"/>
      <c r="JCF52" s="99"/>
      <c r="JCG52" s="99"/>
      <c r="JCH52" s="99"/>
      <c r="JCI52" s="99"/>
      <c r="JCJ52" s="99"/>
      <c r="JCK52" s="99"/>
      <c r="JCL52" s="99"/>
      <c r="JCM52" s="99"/>
      <c r="JCN52" s="99"/>
      <c r="JCO52" s="99"/>
      <c r="JCP52" s="99"/>
      <c r="JCQ52" s="99"/>
      <c r="JCR52" s="99"/>
      <c r="JCS52" s="99"/>
      <c r="JCT52" s="99"/>
      <c r="JCU52" s="99"/>
      <c r="JCV52" s="99"/>
      <c r="JCW52" s="99"/>
      <c r="JCX52" s="99"/>
      <c r="JCY52" s="99"/>
      <c r="JCZ52" s="99"/>
      <c r="JDA52" s="99"/>
      <c r="JDB52" s="99"/>
      <c r="JDC52" s="99"/>
      <c r="JDD52" s="99"/>
      <c r="JDE52" s="99"/>
      <c r="JDF52" s="99"/>
      <c r="JDG52" s="99"/>
      <c r="JDH52" s="99"/>
      <c r="JDI52" s="99"/>
      <c r="JDJ52" s="99"/>
      <c r="JDK52" s="99"/>
      <c r="JDL52" s="99"/>
      <c r="JDM52" s="99"/>
      <c r="JDN52" s="99"/>
      <c r="JDO52" s="99"/>
      <c r="JDP52" s="99"/>
      <c r="JDQ52" s="99"/>
      <c r="JDR52" s="99"/>
      <c r="JDS52" s="99"/>
      <c r="JDT52" s="99"/>
      <c r="JDU52" s="99"/>
      <c r="JDV52" s="99"/>
      <c r="JDW52" s="99"/>
      <c r="JDX52" s="99"/>
      <c r="JDY52" s="99"/>
      <c r="JDZ52" s="99"/>
      <c r="JEA52" s="99"/>
      <c r="JEB52" s="99"/>
      <c r="JEC52" s="99"/>
      <c r="JED52" s="99"/>
      <c r="JEE52" s="99"/>
      <c r="JEF52" s="99"/>
      <c r="JEG52" s="99"/>
      <c r="JEH52" s="99"/>
      <c r="JEI52" s="99"/>
      <c r="JEJ52" s="99"/>
      <c r="JEK52" s="99"/>
      <c r="JEL52" s="99"/>
      <c r="JEM52" s="99"/>
      <c r="JEN52" s="99"/>
      <c r="JEO52" s="99"/>
      <c r="JEP52" s="99"/>
      <c r="JEQ52" s="99"/>
      <c r="JER52" s="99"/>
      <c r="JES52" s="99"/>
      <c r="JET52" s="99"/>
      <c r="JEU52" s="99"/>
      <c r="JEV52" s="99"/>
      <c r="JEW52" s="99"/>
      <c r="JEX52" s="99"/>
      <c r="JEY52" s="99"/>
      <c r="JEZ52" s="99"/>
      <c r="JFA52" s="99"/>
      <c r="JFB52" s="99"/>
      <c r="JFC52" s="99"/>
      <c r="JFD52" s="99"/>
      <c r="JFE52" s="99"/>
      <c r="JFF52" s="99"/>
      <c r="JFG52" s="99"/>
      <c r="JFH52" s="99"/>
      <c r="JFI52" s="99"/>
      <c r="JFJ52" s="99"/>
      <c r="JFK52" s="99"/>
      <c r="JFL52" s="99"/>
      <c r="JFM52" s="99"/>
      <c r="JFN52" s="99"/>
      <c r="JFO52" s="99"/>
      <c r="JFP52" s="99"/>
      <c r="JFQ52" s="99"/>
      <c r="JFR52" s="99"/>
      <c r="JFS52" s="99"/>
      <c r="JFT52" s="99"/>
      <c r="JFU52" s="99"/>
      <c r="JFV52" s="99"/>
      <c r="JFW52" s="99"/>
      <c r="JFX52" s="99"/>
      <c r="JFY52" s="99"/>
      <c r="JFZ52" s="99"/>
      <c r="JGA52" s="99"/>
      <c r="JGB52" s="99"/>
      <c r="JGC52" s="99"/>
      <c r="JGD52" s="99"/>
      <c r="JGE52" s="99"/>
      <c r="JGF52" s="99"/>
      <c r="JGG52" s="99"/>
      <c r="JGH52" s="99"/>
      <c r="JGI52" s="99"/>
      <c r="JGJ52" s="99"/>
      <c r="JGK52" s="99"/>
      <c r="JGL52" s="99"/>
      <c r="JGM52" s="99"/>
      <c r="JGN52" s="99"/>
      <c r="JGO52" s="99"/>
      <c r="JGP52" s="99"/>
      <c r="JGQ52" s="99"/>
      <c r="JGR52" s="99"/>
      <c r="JGS52" s="99"/>
      <c r="JGT52" s="99"/>
      <c r="JGU52" s="99"/>
      <c r="JGV52" s="99"/>
      <c r="JGW52" s="99"/>
      <c r="JGX52" s="99"/>
      <c r="JGY52" s="99"/>
      <c r="JGZ52" s="99"/>
      <c r="JHA52" s="99"/>
      <c r="JHB52" s="99"/>
      <c r="JHC52" s="99"/>
      <c r="JHD52" s="99"/>
      <c r="JHE52" s="99"/>
      <c r="JHF52" s="99"/>
      <c r="JHG52" s="99"/>
      <c r="JHH52" s="99"/>
      <c r="JHI52" s="99"/>
      <c r="JHJ52" s="99"/>
      <c r="JHK52" s="99"/>
      <c r="JHL52" s="99"/>
      <c r="JHM52" s="99"/>
      <c r="JHN52" s="99"/>
      <c r="JHO52" s="99"/>
      <c r="JHP52" s="99"/>
      <c r="JHQ52" s="99"/>
      <c r="JHR52" s="99"/>
      <c r="JHS52" s="99"/>
      <c r="JHT52" s="99"/>
      <c r="JHU52" s="99"/>
      <c r="JHV52" s="99"/>
      <c r="JHW52" s="99"/>
      <c r="JHX52" s="99"/>
      <c r="JHY52" s="99"/>
      <c r="JHZ52" s="99"/>
      <c r="JIA52" s="99"/>
      <c r="JIB52" s="99"/>
      <c r="JIC52" s="99"/>
      <c r="JID52" s="99"/>
      <c r="JIE52" s="99"/>
      <c r="JIF52" s="99"/>
      <c r="JIG52" s="99"/>
      <c r="JIH52" s="99"/>
      <c r="JII52" s="99"/>
      <c r="JIJ52" s="99"/>
      <c r="JIK52" s="99"/>
      <c r="JIL52" s="99"/>
      <c r="JIM52" s="99"/>
      <c r="JIN52" s="99"/>
      <c r="JIO52" s="99"/>
      <c r="JIP52" s="99"/>
      <c r="JIQ52" s="99"/>
      <c r="JIR52" s="99"/>
      <c r="JIS52" s="99"/>
      <c r="JIT52" s="99"/>
      <c r="JIU52" s="99"/>
      <c r="JIV52" s="99"/>
      <c r="JIW52" s="99"/>
      <c r="JIX52" s="99"/>
      <c r="JIY52" s="99"/>
      <c r="JIZ52" s="99"/>
      <c r="JJA52" s="99"/>
      <c r="JJB52" s="99"/>
      <c r="JJC52" s="99"/>
      <c r="JJD52" s="99"/>
      <c r="JJE52" s="99"/>
      <c r="JJF52" s="99"/>
      <c r="JJG52" s="99"/>
      <c r="JJH52" s="99"/>
      <c r="JJI52" s="99"/>
      <c r="JJJ52" s="99"/>
      <c r="JJK52" s="99"/>
      <c r="JJL52" s="99"/>
      <c r="JJM52" s="99"/>
      <c r="JJN52" s="99"/>
      <c r="JJO52" s="99"/>
      <c r="JJP52" s="99"/>
      <c r="JJQ52" s="99"/>
      <c r="JJR52" s="99"/>
      <c r="JJS52" s="99"/>
      <c r="JJT52" s="99"/>
      <c r="JJU52" s="99"/>
      <c r="JJV52" s="99"/>
      <c r="JJW52" s="99"/>
      <c r="JJX52" s="99"/>
      <c r="JJY52" s="99"/>
      <c r="JJZ52" s="99"/>
      <c r="JKA52" s="99"/>
      <c r="JKB52" s="99"/>
      <c r="JKC52" s="99"/>
      <c r="JKD52" s="99"/>
      <c r="JKE52" s="99"/>
      <c r="JKF52" s="99"/>
      <c r="JKG52" s="99"/>
      <c r="JKH52" s="99"/>
      <c r="JKI52" s="99"/>
      <c r="JKJ52" s="99"/>
      <c r="JKK52" s="99"/>
      <c r="JKL52" s="99"/>
      <c r="JKM52" s="99"/>
      <c r="JKN52" s="99"/>
      <c r="JKO52" s="99"/>
      <c r="JKP52" s="99"/>
      <c r="JKQ52" s="99"/>
      <c r="JKR52" s="99"/>
      <c r="JKS52" s="99"/>
      <c r="JKT52" s="99"/>
      <c r="JKU52" s="99"/>
      <c r="JKV52" s="99"/>
      <c r="JKW52" s="99"/>
      <c r="JKX52" s="99"/>
      <c r="JKY52" s="99"/>
      <c r="JKZ52" s="99"/>
      <c r="JLA52" s="99"/>
      <c r="JLB52" s="99"/>
      <c r="JLC52" s="99"/>
      <c r="JLD52" s="99"/>
      <c r="JLE52" s="99"/>
      <c r="JLF52" s="99"/>
      <c r="JLG52" s="99"/>
      <c r="JLH52" s="99"/>
      <c r="JLI52" s="99"/>
      <c r="JLJ52" s="99"/>
      <c r="JLK52" s="99"/>
      <c r="JLL52" s="99"/>
      <c r="JLM52" s="99"/>
      <c r="JLN52" s="99"/>
      <c r="JLO52" s="99"/>
      <c r="JLP52" s="99"/>
      <c r="JLQ52" s="99"/>
      <c r="JLR52" s="99"/>
      <c r="JLS52" s="99"/>
      <c r="JLT52" s="99"/>
      <c r="JLU52" s="99"/>
      <c r="JLV52" s="99"/>
      <c r="JLW52" s="99"/>
      <c r="JLX52" s="99"/>
      <c r="JLY52" s="99"/>
      <c r="JLZ52" s="99"/>
      <c r="JMA52" s="99"/>
      <c r="JMB52" s="99"/>
      <c r="JMC52" s="99"/>
      <c r="JMD52" s="99"/>
      <c r="JME52" s="99"/>
      <c r="JMF52" s="99"/>
      <c r="JMG52" s="99"/>
      <c r="JMH52" s="99"/>
      <c r="JMI52" s="99"/>
      <c r="JMJ52" s="99"/>
      <c r="JMK52" s="99"/>
      <c r="JML52" s="99"/>
      <c r="JMM52" s="99"/>
      <c r="JMN52" s="99"/>
      <c r="JMO52" s="99"/>
      <c r="JMP52" s="99"/>
      <c r="JMQ52" s="99"/>
      <c r="JMR52" s="99"/>
      <c r="JMS52" s="99"/>
      <c r="JMT52" s="99"/>
      <c r="JMU52" s="99"/>
      <c r="JMV52" s="99"/>
      <c r="JMW52" s="99"/>
      <c r="JMX52" s="99"/>
      <c r="JMY52" s="99"/>
      <c r="JMZ52" s="99"/>
      <c r="JNA52" s="99"/>
      <c r="JNB52" s="99"/>
      <c r="JNC52" s="99"/>
      <c r="JND52" s="99"/>
      <c r="JNE52" s="99"/>
      <c r="JNF52" s="99"/>
      <c r="JNG52" s="99"/>
      <c r="JNH52" s="99"/>
      <c r="JNI52" s="99"/>
      <c r="JNJ52" s="99"/>
      <c r="JNK52" s="99"/>
      <c r="JNL52" s="99"/>
      <c r="JNM52" s="99"/>
      <c r="JNN52" s="99"/>
      <c r="JNO52" s="99"/>
      <c r="JNP52" s="99"/>
      <c r="JNQ52" s="99"/>
      <c r="JNR52" s="99"/>
      <c r="JNS52" s="99"/>
      <c r="JNT52" s="99"/>
      <c r="JNU52" s="99"/>
      <c r="JNV52" s="99"/>
      <c r="JNW52" s="99"/>
      <c r="JNX52" s="99"/>
      <c r="JNY52" s="99"/>
      <c r="JNZ52" s="99"/>
      <c r="JOA52" s="99"/>
      <c r="JOB52" s="99"/>
      <c r="JOC52" s="99"/>
      <c r="JOD52" s="99"/>
      <c r="JOE52" s="99"/>
      <c r="JOF52" s="99"/>
      <c r="JOG52" s="99"/>
      <c r="JOH52" s="99"/>
      <c r="JOI52" s="99"/>
      <c r="JOJ52" s="99"/>
      <c r="JOK52" s="99"/>
      <c r="JOL52" s="99"/>
      <c r="JOM52" s="99"/>
      <c r="JON52" s="99"/>
      <c r="JOO52" s="99"/>
      <c r="JOP52" s="99"/>
      <c r="JOQ52" s="99"/>
      <c r="JOR52" s="99"/>
      <c r="JOS52" s="99"/>
      <c r="JOT52" s="99"/>
      <c r="JOU52" s="99"/>
      <c r="JOV52" s="99"/>
      <c r="JOW52" s="99"/>
      <c r="JOX52" s="99"/>
      <c r="JOY52" s="99"/>
      <c r="JOZ52" s="99"/>
      <c r="JPA52" s="99"/>
      <c r="JPB52" s="99"/>
      <c r="JPC52" s="99"/>
      <c r="JPD52" s="99"/>
      <c r="JPE52" s="99"/>
      <c r="JPF52" s="99"/>
      <c r="JPG52" s="99"/>
      <c r="JPH52" s="99"/>
      <c r="JPI52" s="99"/>
      <c r="JPJ52" s="99"/>
      <c r="JPK52" s="99"/>
      <c r="JPL52" s="99"/>
      <c r="JPM52" s="99"/>
      <c r="JPN52" s="99"/>
      <c r="JPO52" s="99"/>
      <c r="JPP52" s="99"/>
      <c r="JPQ52" s="99"/>
      <c r="JPR52" s="99"/>
      <c r="JPS52" s="99"/>
      <c r="JPT52" s="99"/>
      <c r="JPU52" s="99"/>
      <c r="JPV52" s="99"/>
      <c r="JPW52" s="99"/>
      <c r="JPX52" s="99"/>
      <c r="JPY52" s="99"/>
      <c r="JPZ52" s="99"/>
      <c r="JQA52" s="99"/>
      <c r="JQB52" s="99"/>
      <c r="JQC52" s="99"/>
      <c r="JQD52" s="99"/>
      <c r="JQE52" s="99"/>
      <c r="JQF52" s="99"/>
      <c r="JQG52" s="99"/>
      <c r="JQH52" s="99"/>
      <c r="JQI52" s="99"/>
      <c r="JQJ52" s="99"/>
      <c r="JQK52" s="99"/>
      <c r="JQL52" s="99"/>
      <c r="JQM52" s="99"/>
      <c r="JQN52" s="99"/>
      <c r="JQO52" s="99"/>
      <c r="JQP52" s="99"/>
      <c r="JQQ52" s="99"/>
      <c r="JQR52" s="99"/>
      <c r="JQS52" s="99"/>
      <c r="JQT52" s="99"/>
      <c r="JQU52" s="99"/>
      <c r="JQV52" s="99"/>
      <c r="JQW52" s="99"/>
      <c r="JQX52" s="99"/>
      <c r="JQY52" s="99"/>
      <c r="JQZ52" s="99"/>
      <c r="JRA52" s="99"/>
      <c r="JRB52" s="99"/>
      <c r="JRC52" s="99"/>
      <c r="JRD52" s="99"/>
      <c r="JRE52" s="99"/>
      <c r="JRF52" s="99"/>
      <c r="JRG52" s="99"/>
      <c r="JRH52" s="99"/>
      <c r="JRI52" s="99"/>
      <c r="JRJ52" s="99"/>
      <c r="JRK52" s="99"/>
      <c r="JRL52" s="99"/>
      <c r="JRM52" s="99"/>
      <c r="JRN52" s="99"/>
      <c r="JRO52" s="99"/>
      <c r="JRP52" s="99"/>
      <c r="JRQ52" s="99"/>
      <c r="JRR52" s="99"/>
      <c r="JRS52" s="99"/>
      <c r="JRT52" s="99"/>
      <c r="JRU52" s="99"/>
      <c r="JRV52" s="99"/>
      <c r="JRW52" s="99"/>
      <c r="JRX52" s="99"/>
      <c r="JRY52" s="99"/>
      <c r="JRZ52" s="99"/>
      <c r="JSA52" s="99"/>
      <c r="JSB52" s="99"/>
      <c r="JSC52" s="99"/>
      <c r="JSD52" s="99"/>
      <c r="JSE52" s="99"/>
      <c r="JSF52" s="99"/>
      <c r="JSG52" s="99"/>
      <c r="JSH52" s="99"/>
      <c r="JSI52" s="99"/>
      <c r="JSJ52" s="99"/>
      <c r="JSK52" s="99"/>
      <c r="JSL52" s="99"/>
      <c r="JSM52" s="99"/>
      <c r="JSN52" s="99"/>
      <c r="JSO52" s="99"/>
      <c r="JSP52" s="99"/>
      <c r="JSQ52" s="99"/>
      <c r="JSR52" s="99"/>
      <c r="JSS52" s="99"/>
      <c r="JST52" s="99"/>
      <c r="JSU52" s="99"/>
      <c r="JSV52" s="99"/>
      <c r="JSW52" s="99"/>
      <c r="JSX52" s="99"/>
      <c r="JSY52" s="99"/>
      <c r="JSZ52" s="99"/>
      <c r="JTA52" s="99"/>
      <c r="JTB52" s="99"/>
      <c r="JTC52" s="99"/>
      <c r="JTD52" s="99"/>
      <c r="JTE52" s="99"/>
      <c r="JTF52" s="99"/>
      <c r="JTG52" s="99"/>
      <c r="JTH52" s="99"/>
      <c r="JTI52" s="99"/>
      <c r="JTJ52" s="99"/>
      <c r="JTK52" s="99"/>
      <c r="JTL52" s="99"/>
      <c r="JTM52" s="99"/>
      <c r="JTN52" s="99"/>
      <c r="JTO52" s="99"/>
      <c r="JTP52" s="99"/>
      <c r="JTQ52" s="99"/>
      <c r="JTR52" s="99"/>
      <c r="JTS52" s="99"/>
      <c r="JTT52" s="99"/>
      <c r="JTU52" s="99"/>
      <c r="JTV52" s="99"/>
      <c r="JTW52" s="99"/>
      <c r="JTX52" s="99"/>
      <c r="JTY52" s="99"/>
      <c r="JTZ52" s="99"/>
      <c r="JUA52" s="99"/>
      <c r="JUB52" s="99"/>
      <c r="JUC52" s="99"/>
      <c r="JUD52" s="99"/>
      <c r="JUE52" s="99"/>
      <c r="JUF52" s="99"/>
      <c r="JUG52" s="99"/>
      <c r="JUH52" s="99"/>
      <c r="JUI52" s="99"/>
      <c r="JUJ52" s="99"/>
      <c r="JUK52" s="99"/>
      <c r="JUL52" s="99"/>
      <c r="JUM52" s="99"/>
      <c r="JUN52" s="99"/>
      <c r="JUO52" s="99"/>
      <c r="JUP52" s="99"/>
      <c r="JUQ52" s="99"/>
      <c r="JUR52" s="99"/>
      <c r="JUS52" s="99"/>
      <c r="JUT52" s="99"/>
      <c r="JUU52" s="99"/>
      <c r="JUV52" s="99"/>
      <c r="JUW52" s="99"/>
      <c r="JUX52" s="99"/>
      <c r="JUY52" s="99"/>
      <c r="JUZ52" s="99"/>
      <c r="JVA52" s="99"/>
      <c r="JVB52" s="99"/>
      <c r="JVC52" s="99"/>
      <c r="JVD52" s="99"/>
      <c r="JVE52" s="99"/>
      <c r="JVF52" s="99"/>
      <c r="JVG52" s="99"/>
      <c r="JVH52" s="99"/>
      <c r="JVI52" s="99"/>
      <c r="JVJ52" s="99"/>
      <c r="JVK52" s="99"/>
      <c r="JVL52" s="99"/>
      <c r="JVM52" s="99"/>
      <c r="JVN52" s="99"/>
      <c r="JVO52" s="99"/>
      <c r="JVP52" s="99"/>
      <c r="JVQ52" s="99"/>
      <c r="JVR52" s="99"/>
      <c r="JVS52" s="99"/>
      <c r="JVT52" s="99"/>
      <c r="JVU52" s="99"/>
      <c r="JVV52" s="99"/>
      <c r="JVW52" s="99"/>
      <c r="JVX52" s="99"/>
      <c r="JVY52" s="99"/>
      <c r="JVZ52" s="99"/>
      <c r="JWA52" s="99"/>
      <c r="JWB52" s="99"/>
      <c r="JWC52" s="99"/>
      <c r="JWD52" s="99"/>
      <c r="JWE52" s="99"/>
      <c r="JWF52" s="99"/>
      <c r="JWG52" s="99"/>
      <c r="JWH52" s="99"/>
      <c r="JWI52" s="99"/>
      <c r="JWJ52" s="99"/>
      <c r="JWK52" s="99"/>
      <c r="JWL52" s="99"/>
      <c r="JWM52" s="99"/>
      <c r="JWN52" s="99"/>
      <c r="JWO52" s="99"/>
      <c r="JWP52" s="99"/>
      <c r="JWQ52" s="99"/>
      <c r="JWR52" s="99"/>
      <c r="JWS52" s="99"/>
      <c r="JWT52" s="99"/>
      <c r="JWU52" s="99"/>
      <c r="JWV52" s="99"/>
      <c r="JWW52" s="99"/>
      <c r="JWX52" s="99"/>
      <c r="JWY52" s="99"/>
      <c r="JWZ52" s="99"/>
      <c r="JXA52" s="99"/>
      <c r="JXB52" s="99"/>
      <c r="JXC52" s="99"/>
      <c r="JXD52" s="99"/>
      <c r="JXE52" s="99"/>
      <c r="JXF52" s="99"/>
      <c r="JXG52" s="99"/>
      <c r="JXH52" s="99"/>
      <c r="JXI52" s="99"/>
      <c r="JXJ52" s="99"/>
      <c r="JXK52" s="99"/>
      <c r="JXL52" s="99"/>
      <c r="JXM52" s="99"/>
      <c r="JXN52" s="99"/>
      <c r="JXO52" s="99"/>
      <c r="JXP52" s="99"/>
      <c r="JXQ52" s="99"/>
      <c r="JXR52" s="99"/>
      <c r="JXS52" s="99"/>
      <c r="JXT52" s="99"/>
      <c r="JXU52" s="99"/>
      <c r="JXV52" s="99"/>
      <c r="JXW52" s="99"/>
      <c r="JXX52" s="99"/>
      <c r="JXY52" s="99"/>
      <c r="JXZ52" s="99"/>
      <c r="JYA52" s="99"/>
      <c r="JYB52" s="99"/>
      <c r="JYC52" s="99"/>
      <c r="JYD52" s="99"/>
      <c r="JYE52" s="99"/>
      <c r="JYF52" s="99"/>
      <c r="JYG52" s="99"/>
      <c r="JYH52" s="99"/>
      <c r="JYI52" s="99"/>
      <c r="JYJ52" s="99"/>
      <c r="JYK52" s="99"/>
      <c r="JYL52" s="99"/>
      <c r="JYM52" s="99"/>
      <c r="JYN52" s="99"/>
      <c r="JYO52" s="99"/>
      <c r="JYP52" s="99"/>
      <c r="JYQ52" s="99"/>
      <c r="JYR52" s="99"/>
      <c r="JYS52" s="99"/>
      <c r="JYT52" s="99"/>
      <c r="JYU52" s="99"/>
      <c r="JYV52" s="99"/>
      <c r="JYW52" s="99"/>
      <c r="JYX52" s="99"/>
      <c r="JYY52" s="99"/>
      <c r="JYZ52" s="99"/>
      <c r="JZA52" s="99"/>
      <c r="JZB52" s="99"/>
      <c r="JZC52" s="99"/>
      <c r="JZD52" s="99"/>
      <c r="JZE52" s="99"/>
      <c r="JZF52" s="99"/>
      <c r="JZG52" s="99"/>
      <c r="JZH52" s="99"/>
      <c r="JZI52" s="99"/>
      <c r="JZJ52" s="99"/>
      <c r="JZK52" s="99"/>
      <c r="JZL52" s="99"/>
      <c r="JZM52" s="99"/>
      <c r="JZN52" s="99"/>
      <c r="JZO52" s="99"/>
      <c r="JZP52" s="99"/>
      <c r="JZQ52" s="99"/>
      <c r="JZR52" s="99"/>
      <c r="JZS52" s="99"/>
      <c r="JZT52" s="99"/>
      <c r="JZU52" s="99"/>
      <c r="JZV52" s="99"/>
      <c r="JZW52" s="99"/>
      <c r="JZX52" s="99"/>
      <c r="JZY52" s="99"/>
      <c r="JZZ52" s="99"/>
      <c r="KAA52" s="99"/>
      <c r="KAB52" s="99"/>
      <c r="KAC52" s="99"/>
      <c r="KAD52" s="99"/>
      <c r="KAE52" s="99"/>
      <c r="KAF52" s="99"/>
      <c r="KAG52" s="99"/>
      <c r="KAH52" s="99"/>
      <c r="KAI52" s="99"/>
      <c r="KAJ52" s="99"/>
      <c r="KAK52" s="99"/>
      <c r="KAL52" s="99"/>
      <c r="KAM52" s="99"/>
      <c r="KAN52" s="99"/>
      <c r="KAO52" s="99"/>
      <c r="KAP52" s="99"/>
      <c r="KAQ52" s="99"/>
      <c r="KAR52" s="99"/>
      <c r="KAS52" s="99"/>
      <c r="KAT52" s="99"/>
      <c r="KAU52" s="99"/>
      <c r="KAV52" s="99"/>
      <c r="KAW52" s="99"/>
      <c r="KAX52" s="99"/>
      <c r="KAY52" s="99"/>
      <c r="KAZ52" s="99"/>
      <c r="KBA52" s="99"/>
      <c r="KBB52" s="99"/>
      <c r="KBC52" s="99"/>
      <c r="KBD52" s="99"/>
      <c r="KBE52" s="99"/>
      <c r="KBF52" s="99"/>
      <c r="KBG52" s="99"/>
      <c r="KBH52" s="99"/>
      <c r="KBI52" s="99"/>
      <c r="KBJ52" s="99"/>
      <c r="KBK52" s="99"/>
      <c r="KBL52" s="99"/>
      <c r="KBM52" s="99"/>
      <c r="KBN52" s="99"/>
      <c r="KBO52" s="99"/>
      <c r="KBP52" s="99"/>
      <c r="KBQ52" s="99"/>
      <c r="KBR52" s="99"/>
      <c r="KBS52" s="99"/>
      <c r="KBT52" s="99"/>
      <c r="KBU52" s="99"/>
      <c r="KBV52" s="99"/>
      <c r="KBW52" s="99"/>
      <c r="KBX52" s="99"/>
      <c r="KBY52" s="99"/>
      <c r="KBZ52" s="99"/>
      <c r="KCA52" s="99"/>
      <c r="KCB52" s="99"/>
      <c r="KCC52" s="99"/>
      <c r="KCD52" s="99"/>
      <c r="KCE52" s="99"/>
      <c r="KCF52" s="99"/>
      <c r="KCG52" s="99"/>
      <c r="KCH52" s="99"/>
      <c r="KCI52" s="99"/>
      <c r="KCJ52" s="99"/>
      <c r="KCK52" s="99"/>
      <c r="KCL52" s="99"/>
      <c r="KCM52" s="99"/>
      <c r="KCN52" s="99"/>
      <c r="KCO52" s="99"/>
      <c r="KCP52" s="99"/>
      <c r="KCQ52" s="99"/>
      <c r="KCR52" s="99"/>
      <c r="KCS52" s="99"/>
      <c r="KCT52" s="99"/>
      <c r="KCU52" s="99"/>
      <c r="KCV52" s="99"/>
      <c r="KCW52" s="99"/>
      <c r="KCX52" s="99"/>
      <c r="KCY52" s="99"/>
      <c r="KCZ52" s="99"/>
      <c r="KDA52" s="99"/>
      <c r="KDB52" s="99"/>
      <c r="KDC52" s="99"/>
      <c r="KDD52" s="99"/>
      <c r="KDE52" s="99"/>
      <c r="KDF52" s="99"/>
      <c r="KDG52" s="99"/>
      <c r="KDH52" s="99"/>
      <c r="KDI52" s="99"/>
      <c r="KDJ52" s="99"/>
      <c r="KDK52" s="99"/>
      <c r="KDL52" s="99"/>
      <c r="KDM52" s="99"/>
      <c r="KDN52" s="99"/>
      <c r="KDO52" s="99"/>
      <c r="KDP52" s="99"/>
      <c r="KDQ52" s="99"/>
      <c r="KDR52" s="99"/>
      <c r="KDS52" s="99"/>
      <c r="KDT52" s="99"/>
      <c r="KDU52" s="99"/>
      <c r="KDV52" s="99"/>
      <c r="KDW52" s="99"/>
      <c r="KDX52" s="99"/>
      <c r="KDY52" s="99"/>
      <c r="KDZ52" s="99"/>
      <c r="KEA52" s="99"/>
      <c r="KEB52" s="99"/>
      <c r="KEC52" s="99"/>
      <c r="KED52" s="99"/>
      <c r="KEE52" s="99"/>
      <c r="KEF52" s="99"/>
      <c r="KEG52" s="99"/>
      <c r="KEH52" s="99"/>
      <c r="KEI52" s="99"/>
      <c r="KEJ52" s="99"/>
      <c r="KEK52" s="99"/>
      <c r="KEL52" s="99"/>
      <c r="KEM52" s="99"/>
      <c r="KEN52" s="99"/>
      <c r="KEO52" s="99"/>
      <c r="KEP52" s="99"/>
      <c r="KEQ52" s="99"/>
      <c r="KER52" s="99"/>
      <c r="KES52" s="99"/>
      <c r="KET52" s="99"/>
      <c r="KEU52" s="99"/>
      <c r="KEV52" s="99"/>
      <c r="KEW52" s="99"/>
      <c r="KEX52" s="99"/>
      <c r="KEY52" s="99"/>
      <c r="KEZ52" s="99"/>
      <c r="KFA52" s="99"/>
      <c r="KFB52" s="99"/>
      <c r="KFC52" s="99"/>
      <c r="KFD52" s="99"/>
      <c r="KFE52" s="99"/>
      <c r="KFF52" s="99"/>
      <c r="KFG52" s="99"/>
      <c r="KFH52" s="99"/>
      <c r="KFI52" s="99"/>
      <c r="KFJ52" s="99"/>
      <c r="KFK52" s="99"/>
      <c r="KFL52" s="99"/>
      <c r="KFM52" s="99"/>
      <c r="KFN52" s="99"/>
      <c r="KFO52" s="99"/>
      <c r="KFP52" s="99"/>
      <c r="KFQ52" s="99"/>
      <c r="KFR52" s="99"/>
      <c r="KFS52" s="99"/>
      <c r="KFT52" s="99"/>
      <c r="KFU52" s="99"/>
      <c r="KFV52" s="99"/>
      <c r="KFW52" s="99"/>
      <c r="KFX52" s="99"/>
      <c r="KFY52" s="99"/>
      <c r="KFZ52" s="99"/>
      <c r="KGA52" s="99"/>
      <c r="KGB52" s="99"/>
      <c r="KGC52" s="99"/>
      <c r="KGD52" s="99"/>
      <c r="KGE52" s="99"/>
      <c r="KGF52" s="99"/>
      <c r="KGG52" s="99"/>
      <c r="KGH52" s="99"/>
      <c r="KGI52" s="99"/>
      <c r="KGJ52" s="99"/>
      <c r="KGK52" s="99"/>
      <c r="KGL52" s="99"/>
      <c r="KGM52" s="99"/>
      <c r="KGN52" s="99"/>
      <c r="KGO52" s="99"/>
      <c r="KGP52" s="99"/>
      <c r="KGQ52" s="99"/>
      <c r="KGR52" s="99"/>
      <c r="KGS52" s="99"/>
      <c r="KGT52" s="99"/>
      <c r="KGU52" s="99"/>
      <c r="KGV52" s="99"/>
      <c r="KGW52" s="99"/>
      <c r="KGX52" s="99"/>
      <c r="KGY52" s="99"/>
      <c r="KGZ52" s="99"/>
      <c r="KHA52" s="99"/>
      <c r="KHB52" s="99"/>
      <c r="KHC52" s="99"/>
      <c r="KHD52" s="99"/>
      <c r="KHE52" s="99"/>
      <c r="KHF52" s="99"/>
      <c r="KHG52" s="99"/>
      <c r="KHH52" s="99"/>
      <c r="KHI52" s="99"/>
      <c r="KHJ52" s="99"/>
      <c r="KHK52" s="99"/>
      <c r="KHL52" s="99"/>
      <c r="KHM52" s="99"/>
      <c r="KHN52" s="99"/>
      <c r="KHO52" s="99"/>
      <c r="KHP52" s="99"/>
      <c r="KHQ52" s="99"/>
      <c r="KHR52" s="99"/>
      <c r="KHS52" s="99"/>
      <c r="KHT52" s="99"/>
      <c r="KHU52" s="99"/>
      <c r="KHV52" s="99"/>
      <c r="KHW52" s="99"/>
      <c r="KHX52" s="99"/>
      <c r="KHY52" s="99"/>
      <c r="KHZ52" s="99"/>
      <c r="KIA52" s="99"/>
      <c r="KIB52" s="99"/>
      <c r="KIC52" s="99"/>
      <c r="KID52" s="99"/>
      <c r="KIE52" s="99"/>
      <c r="KIF52" s="99"/>
      <c r="KIG52" s="99"/>
      <c r="KIH52" s="99"/>
      <c r="KII52" s="99"/>
      <c r="KIJ52" s="99"/>
      <c r="KIK52" s="99"/>
      <c r="KIL52" s="99"/>
      <c r="KIM52" s="99"/>
      <c r="KIN52" s="99"/>
      <c r="KIO52" s="99"/>
      <c r="KIP52" s="99"/>
      <c r="KIQ52" s="99"/>
      <c r="KIR52" s="99"/>
      <c r="KIS52" s="99"/>
      <c r="KIT52" s="99"/>
      <c r="KIU52" s="99"/>
      <c r="KIV52" s="99"/>
      <c r="KIW52" s="99"/>
      <c r="KIX52" s="99"/>
      <c r="KIY52" s="99"/>
      <c r="KIZ52" s="99"/>
      <c r="KJA52" s="99"/>
      <c r="KJB52" s="99"/>
      <c r="KJC52" s="99"/>
      <c r="KJD52" s="99"/>
      <c r="KJE52" s="99"/>
      <c r="KJF52" s="99"/>
      <c r="KJG52" s="99"/>
      <c r="KJH52" s="99"/>
      <c r="KJI52" s="99"/>
      <c r="KJJ52" s="99"/>
      <c r="KJK52" s="99"/>
      <c r="KJL52" s="99"/>
      <c r="KJM52" s="99"/>
      <c r="KJN52" s="99"/>
      <c r="KJO52" s="99"/>
      <c r="KJP52" s="99"/>
      <c r="KJQ52" s="99"/>
      <c r="KJR52" s="99"/>
      <c r="KJS52" s="99"/>
      <c r="KJT52" s="99"/>
      <c r="KJU52" s="99"/>
      <c r="KJV52" s="99"/>
      <c r="KJW52" s="99"/>
      <c r="KJX52" s="99"/>
      <c r="KJY52" s="99"/>
      <c r="KJZ52" s="99"/>
      <c r="KKA52" s="99"/>
      <c r="KKB52" s="99"/>
      <c r="KKC52" s="99"/>
      <c r="KKD52" s="99"/>
      <c r="KKE52" s="99"/>
      <c r="KKF52" s="99"/>
      <c r="KKG52" s="99"/>
      <c r="KKH52" s="99"/>
      <c r="KKI52" s="99"/>
      <c r="KKJ52" s="99"/>
      <c r="KKK52" s="99"/>
      <c r="KKL52" s="99"/>
      <c r="KKM52" s="99"/>
      <c r="KKN52" s="99"/>
      <c r="KKO52" s="99"/>
      <c r="KKP52" s="99"/>
      <c r="KKQ52" s="99"/>
      <c r="KKR52" s="99"/>
      <c r="KKS52" s="99"/>
      <c r="KKT52" s="99"/>
      <c r="KKU52" s="99"/>
      <c r="KKV52" s="99"/>
      <c r="KKW52" s="99"/>
      <c r="KKX52" s="99"/>
      <c r="KKY52" s="99"/>
      <c r="KKZ52" s="99"/>
      <c r="KLA52" s="99"/>
      <c r="KLB52" s="99"/>
      <c r="KLC52" s="99"/>
      <c r="KLD52" s="99"/>
      <c r="KLE52" s="99"/>
      <c r="KLF52" s="99"/>
      <c r="KLG52" s="99"/>
      <c r="KLH52" s="99"/>
      <c r="KLI52" s="99"/>
      <c r="KLJ52" s="99"/>
      <c r="KLK52" s="99"/>
      <c r="KLL52" s="99"/>
      <c r="KLM52" s="99"/>
      <c r="KLN52" s="99"/>
      <c r="KLO52" s="99"/>
      <c r="KLP52" s="99"/>
      <c r="KLQ52" s="99"/>
      <c r="KLR52" s="99"/>
      <c r="KLS52" s="99"/>
      <c r="KLT52" s="99"/>
      <c r="KLU52" s="99"/>
      <c r="KLV52" s="99"/>
      <c r="KLW52" s="99"/>
      <c r="KLX52" s="99"/>
      <c r="KLY52" s="99"/>
      <c r="KLZ52" s="99"/>
      <c r="KMA52" s="99"/>
      <c r="KMB52" s="99"/>
      <c r="KMC52" s="99"/>
      <c r="KMD52" s="99"/>
      <c r="KME52" s="99"/>
      <c r="KMF52" s="99"/>
      <c r="KMG52" s="99"/>
      <c r="KMH52" s="99"/>
      <c r="KMI52" s="99"/>
      <c r="KMJ52" s="99"/>
      <c r="KMK52" s="99"/>
      <c r="KML52" s="99"/>
      <c r="KMM52" s="99"/>
      <c r="KMN52" s="99"/>
      <c r="KMO52" s="99"/>
      <c r="KMP52" s="99"/>
      <c r="KMQ52" s="99"/>
      <c r="KMR52" s="99"/>
      <c r="KMS52" s="99"/>
      <c r="KMT52" s="99"/>
      <c r="KMU52" s="99"/>
      <c r="KMV52" s="99"/>
      <c r="KMW52" s="99"/>
      <c r="KMX52" s="99"/>
      <c r="KMY52" s="99"/>
      <c r="KMZ52" s="99"/>
      <c r="KNA52" s="99"/>
      <c r="KNB52" s="99"/>
      <c r="KNC52" s="99"/>
      <c r="KND52" s="99"/>
      <c r="KNE52" s="99"/>
      <c r="KNF52" s="99"/>
      <c r="KNG52" s="99"/>
      <c r="KNH52" s="99"/>
      <c r="KNI52" s="99"/>
      <c r="KNJ52" s="99"/>
      <c r="KNK52" s="99"/>
      <c r="KNL52" s="99"/>
      <c r="KNM52" s="99"/>
      <c r="KNN52" s="99"/>
      <c r="KNO52" s="99"/>
      <c r="KNP52" s="99"/>
      <c r="KNQ52" s="99"/>
      <c r="KNR52" s="99"/>
      <c r="KNS52" s="99"/>
      <c r="KNT52" s="99"/>
      <c r="KNU52" s="99"/>
      <c r="KNV52" s="99"/>
      <c r="KNW52" s="99"/>
      <c r="KNX52" s="99"/>
      <c r="KNY52" s="99"/>
      <c r="KNZ52" s="99"/>
      <c r="KOA52" s="99"/>
      <c r="KOB52" s="99"/>
      <c r="KOC52" s="99"/>
      <c r="KOD52" s="99"/>
      <c r="KOE52" s="99"/>
      <c r="KOF52" s="99"/>
      <c r="KOG52" s="99"/>
      <c r="KOH52" s="99"/>
      <c r="KOI52" s="99"/>
      <c r="KOJ52" s="99"/>
      <c r="KOK52" s="99"/>
      <c r="KOL52" s="99"/>
      <c r="KOM52" s="99"/>
      <c r="KON52" s="99"/>
      <c r="KOO52" s="99"/>
      <c r="KOP52" s="99"/>
      <c r="KOQ52" s="99"/>
      <c r="KOR52" s="99"/>
      <c r="KOS52" s="99"/>
      <c r="KOT52" s="99"/>
      <c r="KOU52" s="99"/>
      <c r="KOV52" s="99"/>
      <c r="KOW52" s="99"/>
      <c r="KOX52" s="99"/>
      <c r="KOY52" s="99"/>
      <c r="KOZ52" s="99"/>
      <c r="KPA52" s="99"/>
      <c r="KPB52" s="99"/>
      <c r="KPC52" s="99"/>
      <c r="KPD52" s="99"/>
      <c r="KPE52" s="99"/>
      <c r="KPF52" s="99"/>
      <c r="KPG52" s="99"/>
      <c r="KPH52" s="99"/>
      <c r="KPI52" s="99"/>
      <c r="KPJ52" s="99"/>
      <c r="KPK52" s="99"/>
      <c r="KPL52" s="99"/>
      <c r="KPM52" s="99"/>
      <c r="KPN52" s="99"/>
      <c r="KPO52" s="99"/>
      <c r="KPP52" s="99"/>
      <c r="KPQ52" s="99"/>
      <c r="KPR52" s="99"/>
      <c r="KPS52" s="99"/>
      <c r="KPT52" s="99"/>
      <c r="KPU52" s="99"/>
      <c r="KPV52" s="99"/>
      <c r="KPW52" s="99"/>
      <c r="KPX52" s="99"/>
      <c r="KPY52" s="99"/>
      <c r="KPZ52" s="99"/>
      <c r="KQA52" s="99"/>
      <c r="KQB52" s="99"/>
      <c r="KQC52" s="99"/>
      <c r="KQD52" s="99"/>
      <c r="KQE52" s="99"/>
      <c r="KQF52" s="99"/>
      <c r="KQG52" s="99"/>
      <c r="KQH52" s="99"/>
      <c r="KQI52" s="99"/>
      <c r="KQJ52" s="99"/>
      <c r="KQK52" s="99"/>
      <c r="KQL52" s="99"/>
      <c r="KQM52" s="99"/>
      <c r="KQN52" s="99"/>
      <c r="KQO52" s="99"/>
      <c r="KQP52" s="99"/>
      <c r="KQQ52" s="99"/>
      <c r="KQR52" s="99"/>
      <c r="KQS52" s="99"/>
      <c r="KQT52" s="99"/>
      <c r="KQU52" s="99"/>
      <c r="KQV52" s="99"/>
      <c r="KQW52" s="99"/>
      <c r="KQX52" s="99"/>
      <c r="KQY52" s="99"/>
      <c r="KQZ52" s="99"/>
      <c r="KRA52" s="99"/>
      <c r="KRB52" s="99"/>
      <c r="KRC52" s="99"/>
      <c r="KRD52" s="99"/>
      <c r="KRE52" s="99"/>
      <c r="KRF52" s="99"/>
      <c r="KRG52" s="99"/>
      <c r="KRH52" s="99"/>
      <c r="KRI52" s="99"/>
      <c r="KRJ52" s="99"/>
      <c r="KRK52" s="99"/>
      <c r="KRL52" s="99"/>
      <c r="KRM52" s="99"/>
      <c r="KRN52" s="99"/>
      <c r="KRO52" s="99"/>
      <c r="KRP52" s="99"/>
      <c r="KRQ52" s="99"/>
      <c r="KRR52" s="99"/>
      <c r="KRS52" s="99"/>
      <c r="KRT52" s="99"/>
      <c r="KRU52" s="99"/>
      <c r="KRV52" s="99"/>
      <c r="KRW52" s="99"/>
      <c r="KRX52" s="99"/>
      <c r="KRY52" s="99"/>
      <c r="KRZ52" s="99"/>
      <c r="KSA52" s="99"/>
      <c r="KSB52" s="99"/>
      <c r="KSC52" s="99"/>
      <c r="KSD52" s="99"/>
      <c r="KSE52" s="99"/>
      <c r="KSF52" s="99"/>
      <c r="KSG52" s="99"/>
      <c r="KSH52" s="99"/>
      <c r="KSI52" s="99"/>
      <c r="KSJ52" s="99"/>
      <c r="KSK52" s="99"/>
      <c r="KSL52" s="99"/>
      <c r="KSM52" s="99"/>
      <c r="KSN52" s="99"/>
      <c r="KSO52" s="99"/>
      <c r="KSP52" s="99"/>
      <c r="KSQ52" s="99"/>
      <c r="KSR52" s="99"/>
      <c r="KSS52" s="99"/>
      <c r="KST52" s="99"/>
      <c r="KSU52" s="99"/>
      <c r="KSV52" s="99"/>
      <c r="KSW52" s="99"/>
      <c r="KSX52" s="99"/>
      <c r="KSY52" s="99"/>
      <c r="KSZ52" s="99"/>
      <c r="KTA52" s="99"/>
      <c r="KTB52" s="99"/>
      <c r="KTC52" s="99"/>
      <c r="KTD52" s="99"/>
      <c r="KTE52" s="99"/>
      <c r="KTF52" s="99"/>
      <c r="KTG52" s="99"/>
      <c r="KTH52" s="99"/>
      <c r="KTI52" s="99"/>
      <c r="KTJ52" s="99"/>
      <c r="KTK52" s="99"/>
      <c r="KTL52" s="99"/>
      <c r="KTM52" s="99"/>
      <c r="KTN52" s="99"/>
      <c r="KTO52" s="99"/>
      <c r="KTP52" s="99"/>
      <c r="KTQ52" s="99"/>
      <c r="KTR52" s="99"/>
      <c r="KTS52" s="99"/>
      <c r="KTT52" s="99"/>
      <c r="KTU52" s="99"/>
      <c r="KTV52" s="99"/>
      <c r="KTW52" s="99"/>
      <c r="KTX52" s="99"/>
      <c r="KTY52" s="99"/>
      <c r="KTZ52" s="99"/>
      <c r="KUA52" s="99"/>
      <c r="KUB52" s="99"/>
      <c r="KUC52" s="99"/>
      <c r="KUD52" s="99"/>
      <c r="KUE52" s="99"/>
      <c r="KUF52" s="99"/>
      <c r="KUG52" s="99"/>
      <c r="KUH52" s="99"/>
      <c r="KUI52" s="99"/>
      <c r="KUJ52" s="99"/>
      <c r="KUK52" s="99"/>
      <c r="KUL52" s="99"/>
      <c r="KUM52" s="99"/>
      <c r="KUN52" s="99"/>
      <c r="KUO52" s="99"/>
      <c r="KUP52" s="99"/>
      <c r="KUQ52" s="99"/>
      <c r="KUR52" s="99"/>
      <c r="KUS52" s="99"/>
      <c r="KUT52" s="99"/>
      <c r="KUU52" s="99"/>
      <c r="KUV52" s="99"/>
      <c r="KUW52" s="99"/>
      <c r="KUX52" s="99"/>
      <c r="KUY52" s="99"/>
      <c r="KUZ52" s="99"/>
      <c r="KVA52" s="99"/>
      <c r="KVB52" s="99"/>
      <c r="KVC52" s="99"/>
      <c r="KVD52" s="99"/>
      <c r="KVE52" s="99"/>
      <c r="KVF52" s="99"/>
      <c r="KVG52" s="99"/>
      <c r="KVH52" s="99"/>
      <c r="KVI52" s="99"/>
      <c r="KVJ52" s="99"/>
      <c r="KVK52" s="99"/>
      <c r="KVL52" s="99"/>
      <c r="KVM52" s="99"/>
      <c r="KVN52" s="99"/>
      <c r="KVO52" s="99"/>
      <c r="KVP52" s="99"/>
      <c r="KVQ52" s="99"/>
      <c r="KVR52" s="99"/>
      <c r="KVS52" s="99"/>
      <c r="KVT52" s="99"/>
      <c r="KVU52" s="99"/>
      <c r="KVV52" s="99"/>
      <c r="KVW52" s="99"/>
      <c r="KVX52" s="99"/>
      <c r="KVY52" s="99"/>
      <c r="KVZ52" s="99"/>
      <c r="KWA52" s="99"/>
      <c r="KWB52" s="99"/>
      <c r="KWC52" s="99"/>
      <c r="KWD52" s="99"/>
      <c r="KWE52" s="99"/>
      <c r="KWF52" s="99"/>
      <c r="KWG52" s="99"/>
      <c r="KWH52" s="99"/>
      <c r="KWI52" s="99"/>
      <c r="KWJ52" s="99"/>
      <c r="KWK52" s="99"/>
      <c r="KWL52" s="99"/>
      <c r="KWM52" s="99"/>
      <c r="KWN52" s="99"/>
      <c r="KWO52" s="99"/>
      <c r="KWP52" s="99"/>
      <c r="KWQ52" s="99"/>
      <c r="KWR52" s="99"/>
      <c r="KWS52" s="99"/>
      <c r="KWT52" s="99"/>
      <c r="KWU52" s="99"/>
      <c r="KWV52" s="99"/>
      <c r="KWW52" s="99"/>
      <c r="KWX52" s="99"/>
      <c r="KWY52" s="99"/>
      <c r="KWZ52" s="99"/>
      <c r="KXA52" s="99"/>
      <c r="KXB52" s="99"/>
      <c r="KXC52" s="99"/>
      <c r="KXD52" s="99"/>
      <c r="KXE52" s="99"/>
      <c r="KXF52" s="99"/>
      <c r="KXG52" s="99"/>
      <c r="KXH52" s="99"/>
      <c r="KXI52" s="99"/>
      <c r="KXJ52" s="99"/>
      <c r="KXK52" s="99"/>
      <c r="KXL52" s="99"/>
      <c r="KXM52" s="99"/>
      <c r="KXN52" s="99"/>
      <c r="KXO52" s="99"/>
      <c r="KXP52" s="99"/>
      <c r="KXQ52" s="99"/>
      <c r="KXR52" s="99"/>
      <c r="KXS52" s="99"/>
      <c r="KXT52" s="99"/>
      <c r="KXU52" s="99"/>
      <c r="KXV52" s="99"/>
      <c r="KXW52" s="99"/>
      <c r="KXX52" s="99"/>
      <c r="KXY52" s="99"/>
      <c r="KXZ52" s="99"/>
      <c r="KYA52" s="99"/>
      <c r="KYB52" s="99"/>
      <c r="KYC52" s="99"/>
      <c r="KYD52" s="99"/>
      <c r="KYE52" s="99"/>
      <c r="KYF52" s="99"/>
      <c r="KYG52" s="99"/>
      <c r="KYH52" s="99"/>
      <c r="KYI52" s="99"/>
      <c r="KYJ52" s="99"/>
      <c r="KYK52" s="99"/>
      <c r="KYL52" s="99"/>
      <c r="KYM52" s="99"/>
      <c r="KYN52" s="99"/>
      <c r="KYO52" s="99"/>
      <c r="KYP52" s="99"/>
      <c r="KYQ52" s="99"/>
      <c r="KYR52" s="99"/>
      <c r="KYS52" s="99"/>
      <c r="KYT52" s="99"/>
      <c r="KYU52" s="99"/>
      <c r="KYV52" s="99"/>
      <c r="KYW52" s="99"/>
      <c r="KYX52" s="99"/>
      <c r="KYY52" s="99"/>
      <c r="KYZ52" s="99"/>
      <c r="KZA52" s="99"/>
      <c r="KZB52" s="99"/>
      <c r="KZC52" s="99"/>
      <c r="KZD52" s="99"/>
      <c r="KZE52" s="99"/>
      <c r="KZF52" s="99"/>
      <c r="KZG52" s="99"/>
      <c r="KZH52" s="99"/>
      <c r="KZI52" s="99"/>
      <c r="KZJ52" s="99"/>
      <c r="KZK52" s="99"/>
      <c r="KZL52" s="99"/>
      <c r="KZM52" s="99"/>
      <c r="KZN52" s="99"/>
      <c r="KZO52" s="99"/>
      <c r="KZP52" s="99"/>
      <c r="KZQ52" s="99"/>
      <c r="KZR52" s="99"/>
      <c r="KZS52" s="99"/>
      <c r="KZT52" s="99"/>
      <c r="KZU52" s="99"/>
      <c r="KZV52" s="99"/>
      <c r="KZW52" s="99"/>
      <c r="KZX52" s="99"/>
      <c r="KZY52" s="99"/>
      <c r="KZZ52" s="99"/>
      <c r="LAA52" s="99"/>
      <c r="LAB52" s="99"/>
      <c r="LAC52" s="99"/>
      <c r="LAD52" s="99"/>
      <c r="LAE52" s="99"/>
      <c r="LAF52" s="99"/>
      <c r="LAG52" s="99"/>
      <c r="LAH52" s="99"/>
      <c r="LAI52" s="99"/>
      <c r="LAJ52" s="99"/>
      <c r="LAK52" s="99"/>
      <c r="LAL52" s="99"/>
      <c r="LAM52" s="99"/>
      <c r="LAN52" s="99"/>
      <c r="LAO52" s="99"/>
      <c r="LAP52" s="99"/>
      <c r="LAQ52" s="99"/>
      <c r="LAR52" s="99"/>
      <c r="LAS52" s="99"/>
      <c r="LAT52" s="99"/>
      <c r="LAU52" s="99"/>
      <c r="LAV52" s="99"/>
      <c r="LAW52" s="99"/>
      <c r="LAX52" s="99"/>
      <c r="LAY52" s="99"/>
      <c r="LAZ52" s="99"/>
      <c r="LBA52" s="99"/>
      <c r="LBB52" s="99"/>
      <c r="LBC52" s="99"/>
      <c r="LBD52" s="99"/>
      <c r="LBE52" s="99"/>
      <c r="LBF52" s="99"/>
      <c r="LBG52" s="99"/>
      <c r="LBH52" s="99"/>
      <c r="LBI52" s="99"/>
      <c r="LBJ52" s="99"/>
      <c r="LBK52" s="99"/>
      <c r="LBL52" s="99"/>
      <c r="LBM52" s="99"/>
      <c r="LBN52" s="99"/>
      <c r="LBO52" s="99"/>
      <c r="LBP52" s="99"/>
      <c r="LBQ52" s="99"/>
      <c r="LBR52" s="99"/>
      <c r="LBS52" s="99"/>
      <c r="LBT52" s="99"/>
      <c r="LBU52" s="99"/>
      <c r="LBV52" s="99"/>
      <c r="LBW52" s="99"/>
      <c r="LBX52" s="99"/>
      <c r="LBY52" s="99"/>
      <c r="LBZ52" s="99"/>
      <c r="LCA52" s="99"/>
      <c r="LCB52" s="99"/>
      <c r="LCC52" s="99"/>
      <c r="LCD52" s="99"/>
      <c r="LCE52" s="99"/>
      <c r="LCF52" s="99"/>
      <c r="LCG52" s="99"/>
      <c r="LCH52" s="99"/>
      <c r="LCI52" s="99"/>
      <c r="LCJ52" s="99"/>
      <c r="LCK52" s="99"/>
      <c r="LCL52" s="99"/>
      <c r="LCM52" s="99"/>
      <c r="LCN52" s="99"/>
      <c r="LCO52" s="99"/>
      <c r="LCP52" s="99"/>
      <c r="LCQ52" s="99"/>
      <c r="LCR52" s="99"/>
      <c r="LCS52" s="99"/>
      <c r="LCT52" s="99"/>
      <c r="LCU52" s="99"/>
      <c r="LCV52" s="99"/>
      <c r="LCW52" s="99"/>
      <c r="LCX52" s="99"/>
      <c r="LCY52" s="99"/>
      <c r="LCZ52" s="99"/>
      <c r="LDA52" s="99"/>
      <c r="LDB52" s="99"/>
      <c r="LDC52" s="99"/>
      <c r="LDD52" s="99"/>
      <c r="LDE52" s="99"/>
      <c r="LDF52" s="99"/>
      <c r="LDG52" s="99"/>
      <c r="LDH52" s="99"/>
      <c r="LDI52" s="99"/>
      <c r="LDJ52" s="99"/>
      <c r="LDK52" s="99"/>
      <c r="LDL52" s="99"/>
      <c r="LDM52" s="99"/>
      <c r="LDN52" s="99"/>
      <c r="LDO52" s="99"/>
      <c r="LDP52" s="99"/>
      <c r="LDQ52" s="99"/>
      <c r="LDR52" s="99"/>
      <c r="LDS52" s="99"/>
      <c r="LDT52" s="99"/>
      <c r="LDU52" s="99"/>
      <c r="LDV52" s="99"/>
      <c r="LDW52" s="99"/>
      <c r="LDX52" s="99"/>
      <c r="LDY52" s="99"/>
      <c r="LDZ52" s="99"/>
      <c r="LEA52" s="99"/>
      <c r="LEB52" s="99"/>
      <c r="LEC52" s="99"/>
      <c r="LED52" s="99"/>
      <c r="LEE52" s="99"/>
      <c r="LEF52" s="99"/>
      <c r="LEG52" s="99"/>
      <c r="LEH52" s="99"/>
      <c r="LEI52" s="99"/>
      <c r="LEJ52" s="99"/>
      <c r="LEK52" s="99"/>
      <c r="LEL52" s="99"/>
      <c r="LEM52" s="99"/>
      <c r="LEN52" s="99"/>
      <c r="LEO52" s="99"/>
      <c r="LEP52" s="99"/>
      <c r="LEQ52" s="99"/>
      <c r="LER52" s="99"/>
      <c r="LES52" s="99"/>
      <c r="LET52" s="99"/>
      <c r="LEU52" s="99"/>
      <c r="LEV52" s="99"/>
      <c r="LEW52" s="99"/>
      <c r="LEX52" s="99"/>
      <c r="LEY52" s="99"/>
      <c r="LEZ52" s="99"/>
      <c r="LFA52" s="99"/>
      <c r="LFB52" s="99"/>
      <c r="LFC52" s="99"/>
      <c r="LFD52" s="99"/>
      <c r="LFE52" s="99"/>
      <c r="LFF52" s="99"/>
      <c r="LFG52" s="99"/>
      <c r="LFH52" s="99"/>
      <c r="LFI52" s="99"/>
      <c r="LFJ52" s="99"/>
      <c r="LFK52" s="99"/>
      <c r="LFL52" s="99"/>
      <c r="LFM52" s="99"/>
      <c r="LFN52" s="99"/>
      <c r="LFO52" s="99"/>
      <c r="LFP52" s="99"/>
      <c r="LFQ52" s="99"/>
      <c r="LFR52" s="99"/>
      <c r="LFS52" s="99"/>
      <c r="LFT52" s="99"/>
      <c r="LFU52" s="99"/>
      <c r="LFV52" s="99"/>
      <c r="LFW52" s="99"/>
      <c r="LFX52" s="99"/>
      <c r="LFY52" s="99"/>
      <c r="LFZ52" s="99"/>
      <c r="LGA52" s="99"/>
      <c r="LGB52" s="99"/>
      <c r="LGC52" s="99"/>
      <c r="LGD52" s="99"/>
      <c r="LGE52" s="99"/>
      <c r="LGF52" s="99"/>
      <c r="LGG52" s="99"/>
      <c r="LGH52" s="99"/>
      <c r="LGI52" s="99"/>
      <c r="LGJ52" s="99"/>
      <c r="LGK52" s="99"/>
      <c r="LGL52" s="99"/>
      <c r="LGM52" s="99"/>
      <c r="LGN52" s="99"/>
      <c r="LGO52" s="99"/>
      <c r="LGP52" s="99"/>
      <c r="LGQ52" s="99"/>
      <c r="LGR52" s="99"/>
      <c r="LGS52" s="99"/>
      <c r="LGT52" s="99"/>
      <c r="LGU52" s="99"/>
      <c r="LGV52" s="99"/>
      <c r="LGW52" s="99"/>
      <c r="LGX52" s="99"/>
      <c r="LGY52" s="99"/>
      <c r="LGZ52" s="99"/>
      <c r="LHA52" s="99"/>
      <c r="LHB52" s="99"/>
      <c r="LHC52" s="99"/>
      <c r="LHD52" s="99"/>
      <c r="LHE52" s="99"/>
      <c r="LHF52" s="99"/>
      <c r="LHG52" s="99"/>
      <c r="LHH52" s="99"/>
      <c r="LHI52" s="99"/>
      <c r="LHJ52" s="99"/>
      <c r="LHK52" s="99"/>
      <c r="LHL52" s="99"/>
      <c r="LHM52" s="99"/>
      <c r="LHN52" s="99"/>
      <c r="LHO52" s="99"/>
      <c r="LHP52" s="99"/>
      <c r="LHQ52" s="99"/>
      <c r="LHR52" s="99"/>
      <c r="LHS52" s="99"/>
      <c r="LHT52" s="99"/>
      <c r="LHU52" s="99"/>
      <c r="LHV52" s="99"/>
      <c r="LHW52" s="99"/>
      <c r="LHX52" s="99"/>
      <c r="LHY52" s="99"/>
      <c r="LHZ52" s="99"/>
      <c r="LIA52" s="99"/>
      <c r="LIB52" s="99"/>
      <c r="LIC52" s="99"/>
      <c r="LID52" s="99"/>
      <c r="LIE52" s="99"/>
      <c r="LIF52" s="99"/>
      <c r="LIG52" s="99"/>
      <c r="LIH52" s="99"/>
      <c r="LII52" s="99"/>
      <c r="LIJ52" s="99"/>
      <c r="LIK52" s="99"/>
      <c r="LIL52" s="99"/>
      <c r="LIM52" s="99"/>
      <c r="LIN52" s="99"/>
      <c r="LIO52" s="99"/>
      <c r="LIP52" s="99"/>
      <c r="LIQ52" s="99"/>
      <c r="LIR52" s="99"/>
      <c r="LIS52" s="99"/>
      <c r="LIT52" s="99"/>
      <c r="LIU52" s="99"/>
      <c r="LIV52" s="99"/>
      <c r="LIW52" s="99"/>
      <c r="LIX52" s="99"/>
      <c r="LIY52" s="99"/>
      <c r="LIZ52" s="99"/>
      <c r="LJA52" s="99"/>
      <c r="LJB52" s="99"/>
      <c r="LJC52" s="99"/>
      <c r="LJD52" s="99"/>
      <c r="LJE52" s="99"/>
      <c r="LJF52" s="99"/>
      <c r="LJG52" s="99"/>
      <c r="LJH52" s="99"/>
      <c r="LJI52" s="99"/>
      <c r="LJJ52" s="99"/>
      <c r="LJK52" s="99"/>
      <c r="LJL52" s="99"/>
      <c r="LJM52" s="99"/>
      <c r="LJN52" s="99"/>
      <c r="LJO52" s="99"/>
      <c r="LJP52" s="99"/>
      <c r="LJQ52" s="99"/>
      <c r="LJR52" s="99"/>
      <c r="LJS52" s="99"/>
      <c r="LJT52" s="99"/>
      <c r="LJU52" s="99"/>
      <c r="LJV52" s="99"/>
      <c r="LJW52" s="99"/>
      <c r="LJX52" s="99"/>
      <c r="LJY52" s="99"/>
      <c r="LJZ52" s="99"/>
      <c r="LKA52" s="99"/>
      <c r="LKB52" s="99"/>
      <c r="LKC52" s="99"/>
      <c r="LKD52" s="99"/>
      <c r="LKE52" s="99"/>
      <c r="LKF52" s="99"/>
      <c r="LKG52" s="99"/>
      <c r="LKH52" s="99"/>
      <c r="LKI52" s="99"/>
      <c r="LKJ52" s="99"/>
      <c r="LKK52" s="99"/>
      <c r="LKL52" s="99"/>
      <c r="LKM52" s="99"/>
      <c r="LKN52" s="99"/>
      <c r="LKO52" s="99"/>
      <c r="LKP52" s="99"/>
      <c r="LKQ52" s="99"/>
      <c r="LKR52" s="99"/>
      <c r="LKS52" s="99"/>
      <c r="LKT52" s="99"/>
      <c r="LKU52" s="99"/>
      <c r="LKV52" s="99"/>
      <c r="LKW52" s="99"/>
      <c r="LKX52" s="99"/>
      <c r="LKY52" s="99"/>
      <c r="LKZ52" s="99"/>
      <c r="LLA52" s="99"/>
      <c r="LLB52" s="99"/>
      <c r="LLC52" s="99"/>
      <c r="LLD52" s="99"/>
      <c r="LLE52" s="99"/>
      <c r="LLF52" s="99"/>
      <c r="LLG52" s="99"/>
      <c r="LLH52" s="99"/>
      <c r="LLI52" s="99"/>
      <c r="LLJ52" s="99"/>
      <c r="LLK52" s="99"/>
      <c r="LLL52" s="99"/>
      <c r="LLM52" s="99"/>
      <c r="LLN52" s="99"/>
      <c r="LLO52" s="99"/>
      <c r="LLP52" s="99"/>
      <c r="LLQ52" s="99"/>
      <c r="LLR52" s="99"/>
      <c r="LLS52" s="99"/>
      <c r="LLT52" s="99"/>
      <c r="LLU52" s="99"/>
      <c r="LLV52" s="99"/>
      <c r="LLW52" s="99"/>
      <c r="LLX52" s="99"/>
      <c r="LLY52" s="99"/>
      <c r="LLZ52" s="99"/>
      <c r="LMA52" s="99"/>
      <c r="LMB52" s="99"/>
      <c r="LMC52" s="99"/>
      <c r="LMD52" s="99"/>
      <c r="LME52" s="99"/>
      <c r="LMF52" s="99"/>
      <c r="LMG52" s="99"/>
      <c r="LMH52" s="99"/>
      <c r="LMI52" s="99"/>
      <c r="LMJ52" s="99"/>
      <c r="LMK52" s="99"/>
      <c r="LML52" s="99"/>
      <c r="LMM52" s="99"/>
      <c r="LMN52" s="99"/>
      <c r="LMO52" s="99"/>
      <c r="LMP52" s="99"/>
      <c r="LMQ52" s="99"/>
      <c r="LMR52" s="99"/>
      <c r="LMS52" s="99"/>
      <c r="LMT52" s="99"/>
      <c r="LMU52" s="99"/>
      <c r="LMV52" s="99"/>
      <c r="LMW52" s="99"/>
      <c r="LMX52" s="99"/>
      <c r="LMY52" s="99"/>
      <c r="LMZ52" s="99"/>
      <c r="LNA52" s="99"/>
      <c r="LNB52" s="99"/>
      <c r="LNC52" s="99"/>
      <c r="LND52" s="99"/>
      <c r="LNE52" s="99"/>
      <c r="LNF52" s="99"/>
      <c r="LNG52" s="99"/>
      <c r="LNH52" s="99"/>
      <c r="LNI52" s="99"/>
      <c r="LNJ52" s="99"/>
      <c r="LNK52" s="99"/>
      <c r="LNL52" s="99"/>
      <c r="LNM52" s="99"/>
      <c r="LNN52" s="99"/>
      <c r="LNO52" s="99"/>
      <c r="LNP52" s="99"/>
      <c r="LNQ52" s="99"/>
      <c r="LNR52" s="99"/>
      <c r="LNS52" s="99"/>
      <c r="LNT52" s="99"/>
      <c r="LNU52" s="99"/>
      <c r="LNV52" s="99"/>
      <c r="LNW52" s="99"/>
      <c r="LNX52" s="99"/>
      <c r="LNY52" s="99"/>
      <c r="LNZ52" s="99"/>
      <c r="LOA52" s="99"/>
      <c r="LOB52" s="99"/>
      <c r="LOC52" s="99"/>
      <c r="LOD52" s="99"/>
      <c r="LOE52" s="99"/>
      <c r="LOF52" s="99"/>
      <c r="LOG52" s="99"/>
      <c r="LOH52" s="99"/>
      <c r="LOI52" s="99"/>
      <c r="LOJ52" s="99"/>
      <c r="LOK52" s="99"/>
      <c r="LOL52" s="99"/>
      <c r="LOM52" s="99"/>
      <c r="LON52" s="99"/>
      <c r="LOO52" s="99"/>
      <c r="LOP52" s="99"/>
      <c r="LOQ52" s="99"/>
      <c r="LOR52" s="99"/>
      <c r="LOS52" s="99"/>
      <c r="LOT52" s="99"/>
      <c r="LOU52" s="99"/>
      <c r="LOV52" s="99"/>
      <c r="LOW52" s="99"/>
      <c r="LOX52" s="99"/>
      <c r="LOY52" s="99"/>
      <c r="LOZ52" s="99"/>
      <c r="LPA52" s="99"/>
      <c r="LPB52" s="99"/>
      <c r="LPC52" s="99"/>
      <c r="LPD52" s="99"/>
      <c r="LPE52" s="99"/>
      <c r="LPF52" s="99"/>
      <c r="LPG52" s="99"/>
      <c r="LPH52" s="99"/>
      <c r="LPI52" s="99"/>
      <c r="LPJ52" s="99"/>
      <c r="LPK52" s="99"/>
      <c r="LPL52" s="99"/>
      <c r="LPM52" s="99"/>
      <c r="LPN52" s="99"/>
      <c r="LPO52" s="99"/>
      <c r="LPP52" s="99"/>
      <c r="LPQ52" s="99"/>
      <c r="LPR52" s="99"/>
      <c r="LPS52" s="99"/>
      <c r="LPT52" s="99"/>
      <c r="LPU52" s="99"/>
      <c r="LPV52" s="99"/>
      <c r="LPW52" s="99"/>
      <c r="LPX52" s="99"/>
      <c r="LPY52" s="99"/>
      <c r="LPZ52" s="99"/>
      <c r="LQA52" s="99"/>
      <c r="LQB52" s="99"/>
      <c r="LQC52" s="99"/>
      <c r="LQD52" s="99"/>
      <c r="LQE52" s="99"/>
      <c r="LQF52" s="99"/>
      <c r="LQG52" s="99"/>
      <c r="LQH52" s="99"/>
      <c r="LQI52" s="99"/>
      <c r="LQJ52" s="99"/>
      <c r="LQK52" s="99"/>
      <c r="LQL52" s="99"/>
      <c r="LQM52" s="99"/>
      <c r="LQN52" s="99"/>
      <c r="LQO52" s="99"/>
      <c r="LQP52" s="99"/>
      <c r="LQQ52" s="99"/>
      <c r="LQR52" s="99"/>
      <c r="LQS52" s="99"/>
      <c r="LQT52" s="99"/>
      <c r="LQU52" s="99"/>
      <c r="LQV52" s="99"/>
      <c r="LQW52" s="99"/>
      <c r="LQX52" s="99"/>
      <c r="LQY52" s="99"/>
      <c r="LQZ52" s="99"/>
      <c r="LRA52" s="99"/>
      <c r="LRB52" s="99"/>
      <c r="LRC52" s="99"/>
      <c r="LRD52" s="99"/>
      <c r="LRE52" s="99"/>
      <c r="LRF52" s="99"/>
      <c r="LRG52" s="99"/>
      <c r="LRH52" s="99"/>
      <c r="LRI52" s="99"/>
      <c r="LRJ52" s="99"/>
      <c r="LRK52" s="99"/>
      <c r="LRL52" s="99"/>
      <c r="LRM52" s="99"/>
      <c r="LRN52" s="99"/>
      <c r="LRO52" s="99"/>
      <c r="LRP52" s="99"/>
      <c r="LRQ52" s="99"/>
      <c r="LRR52" s="99"/>
      <c r="LRS52" s="99"/>
      <c r="LRT52" s="99"/>
      <c r="LRU52" s="99"/>
      <c r="LRV52" s="99"/>
      <c r="LRW52" s="99"/>
      <c r="LRX52" s="99"/>
      <c r="LRY52" s="99"/>
      <c r="LRZ52" s="99"/>
      <c r="LSA52" s="99"/>
      <c r="LSB52" s="99"/>
      <c r="LSC52" s="99"/>
      <c r="LSD52" s="99"/>
      <c r="LSE52" s="99"/>
      <c r="LSF52" s="99"/>
      <c r="LSG52" s="99"/>
      <c r="LSH52" s="99"/>
      <c r="LSI52" s="99"/>
      <c r="LSJ52" s="99"/>
      <c r="LSK52" s="99"/>
      <c r="LSL52" s="99"/>
      <c r="LSM52" s="99"/>
      <c r="LSN52" s="99"/>
      <c r="LSO52" s="99"/>
      <c r="LSP52" s="99"/>
      <c r="LSQ52" s="99"/>
      <c r="LSR52" s="99"/>
      <c r="LSS52" s="99"/>
      <c r="LST52" s="99"/>
      <c r="LSU52" s="99"/>
      <c r="LSV52" s="99"/>
      <c r="LSW52" s="99"/>
      <c r="LSX52" s="99"/>
      <c r="LSY52" s="99"/>
      <c r="LSZ52" s="99"/>
      <c r="LTA52" s="99"/>
      <c r="LTB52" s="99"/>
      <c r="LTC52" s="99"/>
      <c r="LTD52" s="99"/>
      <c r="LTE52" s="99"/>
      <c r="LTF52" s="99"/>
      <c r="LTG52" s="99"/>
      <c r="LTH52" s="99"/>
      <c r="LTI52" s="99"/>
      <c r="LTJ52" s="99"/>
      <c r="LTK52" s="99"/>
      <c r="LTL52" s="99"/>
      <c r="LTM52" s="99"/>
      <c r="LTN52" s="99"/>
      <c r="LTO52" s="99"/>
      <c r="LTP52" s="99"/>
      <c r="LTQ52" s="99"/>
      <c r="LTR52" s="99"/>
      <c r="LTS52" s="99"/>
      <c r="LTT52" s="99"/>
      <c r="LTU52" s="99"/>
      <c r="LTV52" s="99"/>
      <c r="LTW52" s="99"/>
      <c r="LTX52" s="99"/>
      <c r="LTY52" s="99"/>
      <c r="LTZ52" s="99"/>
      <c r="LUA52" s="99"/>
      <c r="LUB52" s="99"/>
      <c r="LUC52" s="99"/>
      <c r="LUD52" s="99"/>
      <c r="LUE52" s="99"/>
      <c r="LUF52" s="99"/>
      <c r="LUG52" s="99"/>
      <c r="LUH52" s="99"/>
      <c r="LUI52" s="99"/>
      <c r="LUJ52" s="99"/>
      <c r="LUK52" s="99"/>
      <c r="LUL52" s="99"/>
      <c r="LUM52" s="99"/>
      <c r="LUN52" s="99"/>
      <c r="LUO52" s="99"/>
      <c r="LUP52" s="99"/>
      <c r="LUQ52" s="99"/>
      <c r="LUR52" s="99"/>
      <c r="LUS52" s="99"/>
      <c r="LUT52" s="99"/>
      <c r="LUU52" s="99"/>
      <c r="LUV52" s="99"/>
      <c r="LUW52" s="99"/>
      <c r="LUX52" s="99"/>
      <c r="LUY52" s="99"/>
      <c r="LUZ52" s="99"/>
      <c r="LVA52" s="99"/>
      <c r="LVB52" s="99"/>
      <c r="LVC52" s="99"/>
      <c r="LVD52" s="99"/>
      <c r="LVE52" s="99"/>
      <c r="LVF52" s="99"/>
      <c r="LVG52" s="99"/>
      <c r="LVH52" s="99"/>
      <c r="LVI52" s="99"/>
      <c r="LVJ52" s="99"/>
      <c r="LVK52" s="99"/>
      <c r="LVL52" s="99"/>
      <c r="LVM52" s="99"/>
      <c r="LVN52" s="99"/>
      <c r="LVO52" s="99"/>
      <c r="LVP52" s="99"/>
      <c r="LVQ52" s="99"/>
      <c r="LVR52" s="99"/>
      <c r="LVS52" s="99"/>
      <c r="LVT52" s="99"/>
      <c r="LVU52" s="99"/>
      <c r="LVV52" s="99"/>
      <c r="LVW52" s="99"/>
      <c r="LVX52" s="99"/>
      <c r="LVY52" s="99"/>
      <c r="LVZ52" s="99"/>
      <c r="LWA52" s="99"/>
      <c r="LWB52" s="99"/>
      <c r="LWC52" s="99"/>
      <c r="LWD52" s="99"/>
      <c r="LWE52" s="99"/>
      <c r="LWF52" s="99"/>
      <c r="LWG52" s="99"/>
      <c r="LWH52" s="99"/>
      <c r="LWI52" s="99"/>
      <c r="LWJ52" s="99"/>
      <c r="LWK52" s="99"/>
      <c r="LWL52" s="99"/>
      <c r="LWM52" s="99"/>
      <c r="LWN52" s="99"/>
      <c r="LWO52" s="99"/>
      <c r="LWP52" s="99"/>
      <c r="LWQ52" s="99"/>
      <c r="LWR52" s="99"/>
      <c r="LWS52" s="99"/>
      <c r="LWT52" s="99"/>
      <c r="LWU52" s="99"/>
      <c r="LWV52" s="99"/>
      <c r="LWW52" s="99"/>
      <c r="LWX52" s="99"/>
      <c r="LWY52" s="99"/>
      <c r="LWZ52" s="99"/>
      <c r="LXA52" s="99"/>
      <c r="LXB52" s="99"/>
      <c r="LXC52" s="99"/>
      <c r="LXD52" s="99"/>
      <c r="LXE52" s="99"/>
      <c r="LXF52" s="99"/>
      <c r="LXG52" s="99"/>
      <c r="LXH52" s="99"/>
      <c r="LXI52" s="99"/>
      <c r="LXJ52" s="99"/>
      <c r="LXK52" s="99"/>
      <c r="LXL52" s="99"/>
      <c r="LXM52" s="99"/>
      <c r="LXN52" s="99"/>
      <c r="LXO52" s="99"/>
      <c r="LXP52" s="99"/>
      <c r="LXQ52" s="99"/>
      <c r="LXR52" s="99"/>
      <c r="LXS52" s="99"/>
      <c r="LXT52" s="99"/>
      <c r="LXU52" s="99"/>
      <c r="LXV52" s="99"/>
      <c r="LXW52" s="99"/>
      <c r="LXX52" s="99"/>
      <c r="LXY52" s="99"/>
      <c r="LXZ52" s="99"/>
      <c r="LYA52" s="99"/>
      <c r="LYB52" s="99"/>
      <c r="LYC52" s="99"/>
      <c r="LYD52" s="99"/>
      <c r="LYE52" s="99"/>
      <c r="LYF52" s="99"/>
      <c r="LYG52" s="99"/>
      <c r="LYH52" s="99"/>
      <c r="LYI52" s="99"/>
      <c r="LYJ52" s="99"/>
      <c r="LYK52" s="99"/>
      <c r="LYL52" s="99"/>
      <c r="LYM52" s="99"/>
      <c r="LYN52" s="99"/>
      <c r="LYO52" s="99"/>
      <c r="LYP52" s="99"/>
      <c r="LYQ52" s="99"/>
      <c r="LYR52" s="99"/>
      <c r="LYS52" s="99"/>
      <c r="LYT52" s="99"/>
      <c r="LYU52" s="99"/>
      <c r="LYV52" s="99"/>
      <c r="LYW52" s="99"/>
      <c r="LYX52" s="99"/>
      <c r="LYY52" s="99"/>
      <c r="LYZ52" s="99"/>
      <c r="LZA52" s="99"/>
      <c r="LZB52" s="99"/>
      <c r="LZC52" s="99"/>
      <c r="LZD52" s="99"/>
      <c r="LZE52" s="99"/>
      <c r="LZF52" s="99"/>
      <c r="LZG52" s="99"/>
      <c r="LZH52" s="99"/>
      <c r="LZI52" s="99"/>
      <c r="LZJ52" s="99"/>
      <c r="LZK52" s="99"/>
      <c r="LZL52" s="99"/>
      <c r="LZM52" s="99"/>
      <c r="LZN52" s="99"/>
      <c r="LZO52" s="99"/>
      <c r="LZP52" s="99"/>
      <c r="LZQ52" s="99"/>
      <c r="LZR52" s="99"/>
      <c r="LZS52" s="99"/>
      <c r="LZT52" s="99"/>
      <c r="LZU52" s="99"/>
      <c r="LZV52" s="99"/>
      <c r="LZW52" s="99"/>
      <c r="LZX52" s="99"/>
      <c r="LZY52" s="99"/>
      <c r="LZZ52" s="99"/>
      <c r="MAA52" s="99"/>
      <c r="MAB52" s="99"/>
      <c r="MAC52" s="99"/>
      <c r="MAD52" s="99"/>
      <c r="MAE52" s="99"/>
      <c r="MAF52" s="99"/>
      <c r="MAG52" s="99"/>
      <c r="MAH52" s="99"/>
      <c r="MAI52" s="99"/>
      <c r="MAJ52" s="99"/>
      <c r="MAK52" s="99"/>
      <c r="MAL52" s="99"/>
      <c r="MAM52" s="99"/>
      <c r="MAN52" s="99"/>
      <c r="MAO52" s="99"/>
      <c r="MAP52" s="99"/>
      <c r="MAQ52" s="99"/>
      <c r="MAR52" s="99"/>
      <c r="MAS52" s="99"/>
      <c r="MAT52" s="99"/>
      <c r="MAU52" s="99"/>
      <c r="MAV52" s="99"/>
      <c r="MAW52" s="99"/>
      <c r="MAX52" s="99"/>
      <c r="MAY52" s="99"/>
      <c r="MAZ52" s="99"/>
      <c r="MBA52" s="99"/>
      <c r="MBB52" s="99"/>
      <c r="MBC52" s="99"/>
      <c r="MBD52" s="99"/>
      <c r="MBE52" s="99"/>
      <c r="MBF52" s="99"/>
      <c r="MBG52" s="99"/>
      <c r="MBH52" s="99"/>
      <c r="MBI52" s="99"/>
      <c r="MBJ52" s="99"/>
      <c r="MBK52" s="99"/>
      <c r="MBL52" s="99"/>
      <c r="MBM52" s="99"/>
      <c r="MBN52" s="99"/>
      <c r="MBO52" s="99"/>
      <c r="MBP52" s="99"/>
      <c r="MBQ52" s="99"/>
      <c r="MBR52" s="99"/>
      <c r="MBS52" s="99"/>
      <c r="MBT52" s="99"/>
      <c r="MBU52" s="99"/>
      <c r="MBV52" s="99"/>
      <c r="MBW52" s="99"/>
      <c r="MBX52" s="99"/>
      <c r="MBY52" s="99"/>
      <c r="MBZ52" s="99"/>
      <c r="MCA52" s="99"/>
      <c r="MCB52" s="99"/>
      <c r="MCC52" s="99"/>
      <c r="MCD52" s="99"/>
      <c r="MCE52" s="99"/>
      <c r="MCF52" s="99"/>
      <c r="MCG52" s="99"/>
      <c r="MCH52" s="99"/>
      <c r="MCI52" s="99"/>
      <c r="MCJ52" s="99"/>
      <c r="MCK52" s="99"/>
      <c r="MCL52" s="99"/>
      <c r="MCM52" s="99"/>
      <c r="MCN52" s="99"/>
      <c r="MCO52" s="99"/>
      <c r="MCP52" s="99"/>
      <c r="MCQ52" s="99"/>
      <c r="MCR52" s="99"/>
      <c r="MCS52" s="99"/>
      <c r="MCT52" s="99"/>
      <c r="MCU52" s="99"/>
      <c r="MCV52" s="99"/>
      <c r="MCW52" s="99"/>
      <c r="MCX52" s="99"/>
      <c r="MCY52" s="99"/>
      <c r="MCZ52" s="99"/>
      <c r="MDA52" s="99"/>
      <c r="MDB52" s="99"/>
      <c r="MDC52" s="99"/>
      <c r="MDD52" s="99"/>
      <c r="MDE52" s="99"/>
      <c r="MDF52" s="99"/>
      <c r="MDG52" s="99"/>
      <c r="MDH52" s="99"/>
      <c r="MDI52" s="99"/>
      <c r="MDJ52" s="99"/>
      <c r="MDK52" s="99"/>
      <c r="MDL52" s="99"/>
      <c r="MDM52" s="99"/>
      <c r="MDN52" s="99"/>
      <c r="MDO52" s="99"/>
      <c r="MDP52" s="99"/>
      <c r="MDQ52" s="99"/>
      <c r="MDR52" s="99"/>
      <c r="MDS52" s="99"/>
      <c r="MDT52" s="99"/>
      <c r="MDU52" s="99"/>
      <c r="MDV52" s="99"/>
      <c r="MDW52" s="99"/>
      <c r="MDX52" s="99"/>
      <c r="MDY52" s="99"/>
      <c r="MDZ52" s="99"/>
      <c r="MEA52" s="99"/>
      <c r="MEB52" s="99"/>
      <c r="MEC52" s="99"/>
      <c r="MED52" s="99"/>
      <c r="MEE52" s="99"/>
      <c r="MEF52" s="99"/>
      <c r="MEG52" s="99"/>
      <c r="MEH52" s="99"/>
      <c r="MEI52" s="99"/>
      <c r="MEJ52" s="99"/>
      <c r="MEK52" s="99"/>
      <c r="MEL52" s="99"/>
      <c r="MEM52" s="99"/>
      <c r="MEN52" s="99"/>
      <c r="MEO52" s="99"/>
      <c r="MEP52" s="99"/>
      <c r="MEQ52" s="99"/>
      <c r="MER52" s="99"/>
      <c r="MES52" s="99"/>
      <c r="MET52" s="99"/>
      <c r="MEU52" s="99"/>
      <c r="MEV52" s="99"/>
      <c r="MEW52" s="99"/>
      <c r="MEX52" s="99"/>
      <c r="MEY52" s="99"/>
      <c r="MEZ52" s="99"/>
      <c r="MFA52" s="99"/>
      <c r="MFB52" s="99"/>
      <c r="MFC52" s="99"/>
      <c r="MFD52" s="99"/>
      <c r="MFE52" s="99"/>
      <c r="MFF52" s="99"/>
      <c r="MFG52" s="99"/>
      <c r="MFH52" s="99"/>
      <c r="MFI52" s="99"/>
      <c r="MFJ52" s="99"/>
      <c r="MFK52" s="99"/>
      <c r="MFL52" s="99"/>
      <c r="MFM52" s="99"/>
      <c r="MFN52" s="99"/>
      <c r="MFO52" s="99"/>
      <c r="MFP52" s="99"/>
      <c r="MFQ52" s="99"/>
      <c r="MFR52" s="99"/>
      <c r="MFS52" s="99"/>
      <c r="MFT52" s="99"/>
      <c r="MFU52" s="99"/>
      <c r="MFV52" s="99"/>
      <c r="MFW52" s="99"/>
      <c r="MFX52" s="99"/>
      <c r="MFY52" s="99"/>
      <c r="MFZ52" s="99"/>
      <c r="MGA52" s="99"/>
      <c r="MGB52" s="99"/>
      <c r="MGC52" s="99"/>
      <c r="MGD52" s="99"/>
      <c r="MGE52" s="99"/>
      <c r="MGF52" s="99"/>
      <c r="MGG52" s="99"/>
      <c r="MGH52" s="99"/>
      <c r="MGI52" s="99"/>
      <c r="MGJ52" s="99"/>
      <c r="MGK52" s="99"/>
      <c r="MGL52" s="99"/>
      <c r="MGM52" s="99"/>
      <c r="MGN52" s="99"/>
      <c r="MGO52" s="99"/>
      <c r="MGP52" s="99"/>
      <c r="MGQ52" s="99"/>
      <c r="MGR52" s="99"/>
      <c r="MGS52" s="99"/>
      <c r="MGT52" s="99"/>
      <c r="MGU52" s="99"/>
      <c r="MGV52" s="99"/>
      <c r="MGW52" s="99"/>
      <c r="MGX52" s="99"/>
      <c r="MGY52" s="99"/>
      <c r="MGZ52" s="99"/>
      <c r="MHA52" s="99"/>
      <c r="MHB52" s="99"/>
      <c r="MHC52" s="99"/>
      <c r="MHD52" s="99"/>
      <c r="MHE52" s="99"/>
      <c r="MHF52" s="99"/>
      <c r="MHG52" s="99"/>
      <c r="MHH52" s="99"/>
      <c r="MHI52" s="99"/>
      <c r="MHJ52" s="99"/>
      <c r="MHK52" s="99"/>
      <c r="MHL52" s="99"/>
      <c r="MHM52" s="99"/>
      <c r="MHN52" s="99"/>
      <c r="MHO52" s="99"/>
      <c r="MHP52" s="99"/>
      <c r="MHQ52" s="99"/>
      <c r="MHR52" s="99"/>
      <c r="MHS52" s="99"/>
      <c r="MHT52" s="99"/>
      <c r="MHU52" s="99"/>
      <c r="MHV52" s="99"/>
      <c r="MHW52" s="99"/>
      <c r="MHX52" s="99"/>
      <c r="MHY52" s="99"/>
      <c r="MHZ52" s="99"/>
      <c r="MIA52" s="99"/>
      <c r="MIB52" s="99"/>
      <c r="MIC52" s="99"/>
      <c r="MID52" s="99"/>
      <c r="MIE52" s="99"/>
      <c r="MIF52" s="99"/>
      <c r="MIG52" s="99"/>
      <c r="MIH52" s="99"/>
      <c r="MII52" s="99"/>
      <c r="MIJ52" s="99"/>
      <c r="MIK52" s="99"/>
      <c r="MIL52" s="99"/>
      <c r="MIM52" s="99"/>
      <c r="MIN52" s="99"/>
      <c r="MIO52" s="99"/>
      <c r="MIP52" s="99"/>
      <c r="MIQ52" s="99"/>
      <c r="MIR52" s="99"/>
      <c r="MIS52" s="99"/>
      <c r="MIT52" s="99"/>
      <c r="MIU52" s="99"/>
      <c r="MIV52" s="99"/>
      <c r="MIW52" s="99"/>
      <c r="MIX52" s="99"/>
      <c r="MIY52" s="99"/>
      <c r="MIZ52" s="99"/>
      <c r="MJA52" s="99"/>
      <c r="MJB52" s="99"/>
      <c r="MJC52" s="99"/>
      <c r="MJD52" s="99"/>
      <c r="MJE52" s="99"/>
      <c r="MJF52" s="99"/>
      <c r="MJG52" s="99"/>
      <c r="MJH52" s="99"/>
      <c r="MJI52" s="99"/>
      <c r="MJJ52" s="99"/>
      <c r="MJK52" s="99"/>
      <c r="MJL52" s="99"/>
      <c r="MJM52" s="99"/>
      <c r="MJN52" s="99"/>
      <c r="MJO52" s="99"/>
      <c r="MJP52" s="99"/>
      <c r="MJQ52" s="99"/>
      <c r="MJR52" s="99"/>
      <c r="MJS52" s="99"/>
      <c r="MJT52" s="99"/>
      <c r="MJU52" s="99"/>
      <c r="MJV52" s="99"/>
      <c r="MJW52" s="99"/>
      <c r="MJX52" s="99"/>
      <c r="MJY52" s="99"/>
      <c r="MJZ52" s="99"/>
      <c r="MKA52" s="99"/>
      <c r="MKB52" s="99"/>
      <c r="MKC52" s="99"/>
      <c r="MKD52" s="99"/>
      <c r="MKE52" s="99"/>
      <c r="MKF52" s="99"/>
      <c r="MKG52" s="99"/>
      <c r="MKH52" s="99"/>
      <c r="MKI52" s="99"/>
      <c r="MKJ52" s="99"/>
      <c r="MKK52" s="99"/>
      <c r="MKL52" s="99"/>
      <c r="MKM52" s="99"/>
      <c r="MKN52" s="99"/>
      <c r="MKO52" s="99"/>
      <c r="MKP52" s="99"/>
      <c r="MKQ52" s="99"/>
      <c r="MKR52" s="99"/>
      <c r="MKS52" s="99"/>
      <c r="MKT52" s="99"/>
      <c r="MKU52" s="99"/>
      <c r="MKV52" s="99"/>
      <c r="MKW52" s="99"/>
      <c r="MKX52" s="99"/>
      <c r="MKY52" s="99"/>
      <c r="MKZ52" s="99"/>
      <c r="MLA52" s="99"/>
      <c r="MLB52" s="99"/>
      <c r="MLC52" s="99"/>
      <c r="MLD52" s="99"/>
      <c r="MLE52" s="99"/>
      <c r="MLF52" s="99"/>
      <c r="MLG52" s="99"/>
      <c r="MLH52" s="99"/>
      <c r="MLI52" s="99"/>
      <c r="MLJ52" s="99"/>
      <c r="MLK52" s="99"/>
      <c r="MLL52" s="99"/>
      <c r="MLM52" s="99"/>
      <c r="MLN52" s="99"/>
      <c r="MLO52" s="99"/>
      <c r="MLP52" s="99"/>
      <c r="MLQ52" s="99"/>
      <c r="MLR52" s="99"/>
      <c r="MLS52" s="99"/>
      <c r="MLT52" s="99"/>
      <c r="MLU52" s="99"/>
      <c r="MLV52" s="99"/>
      <c r="MLW52" s="99"/>
      <c r="MLX52" s="99"/>
      <c r="MLY52" s="99"/>
      <c r="MLZ52" s="99"/>
      <c r="MMA52" s="99"/>
      <c r="MMB52" s="99"/>
      <c r="MMC52" s="99"/>
      <c r="MMD52" s="99"/>
      <c r="MME52" s="99"/>
      <c r="MMF52" s="99"/>
      <c r="MMG52" s="99"/>
      <c r="MMH52" s="99"/>
      <c r="MMI52" s="99"/>
      <c r="MMJ52" s="99"/>
      <c r="MMK52" s="99"/>
      <c r="MML52" s="99"/>
      <c r="MMM52" s="99"/>
      <c r="MMN52" s="99"/>
      <c r="MMO52" s="99"/>
      <c r="MMP52" s="99"/>
      <c r="MMQ52" s="99"/>
      <c r="MMR52" s="99"/>
      <c r="MMS52" s="99"/>
      <c r="MMT52" s="99"/>
      <c r="MMU52" s="99"/>
      <c r="MMV52" s="99"/>
      <c r="MMW52" s="99"/>
      <c r="MMX52" s="99"/>
      <c r="MMY52" s="99"/>
      <c r="MMZ52" s="99"/>
      <c r="MNA52" s="99"/>
      <c r="MNB52" s="99"/>
      <c r="MNC52" s="99"/>
      <c r="MND52" s="99"/>
      <c r="MNE52" s="99"/>
      <c r="MNF52" s="99"/>
      <c r="MNG52" s="99"/>
      <c r="MNH52" s="99"/>
      <c r="MNI52" s="99"/>
      <c r="MNJ52" s="99"/>
      <c r="MNK52" s="99"/>
      <c r="MNL52" s="99"/>
      <c r="MNM52" s="99"/>
      <c r="MNN52" s="99"/>
      <c r="MNO52" s="99"/>
      <c r="MNP52" s="99"/>
      <c r="MNQ52" s="99"/>
      <c r="MNR52" s="99"/>
      <c r="MNS52" s="99"/>
      <c r="MNT52" s="99"/>
      <c r="MNU52" s="99"/>
      <c r="MNV52" s="99"/>
      <c r="MNW52" s="99"/>
      <c r="MNX52" s="99"/>
      <c r="MNY52" s="99"/>
      <c r="MNZ52" s="99"/>
      <c r="MOA52" s="99"/>
      <c r="MOB52" s="99"/>
      <c r="MOC52" s="99"/>
      <c r="MOD52" s="99"/>
      <c r="MOE52" s="99"/>
      <c r="MOF52" s="99"/>
      <c r="MOG52" s="99"/>
      <c r="MOH52" s="99"/>
      <c r="MOI52" s="99"/>
      <c r="MOJ52" s="99"/>
      <c r="MOK52" s="99"/>
      <c r="MOL52" s="99"/>
      <c r="MOM52" s="99"/>
      <c r="MON52" s="99"/>
      <c r="MOO52" s="99"/>
      <c r="MOP52" s="99"/>
      <c r="MOQ52" s="99"/>
      <c r="MOR52" s="99"/>
      <c r="MOS52" s="99"/>
      <c r="MOT52" s="99"/>
      <c r="MOU52" s="99"/>
      <c r="MOV52" s="99"/>
      <c r="MOW52" s="99"/>
      <c r="MOX52" s="99"/>
      <c r="MOY52" s="99"/>
      <c r="MOZ52" s="99"/>
      <c r="MPA52" s="99"/>
      <c r="MPB52" s="99"/>
      <c r="MPC52" s="99"/>
      <c r="MPD52" s="99"/>
      <c r="MPE52" s="99"/>
      <c r="MPF52" s="99"/>
      <c r="MPG52" s="99"/>
      <c r="MPH52" s="99"/>
      <c r="MPI52" s="99"/>
      <c r="MPJ52" s="99"/>
      <c r="MPK52" s="99"/>
      <c r="MPL52" s="99"/>
      <c r="MPM52" s="99"/>
      <c r="MPN52" s="99"/>
      <c r="MPO52" s="99"/>
      <c r="MPP52" s="99"/>
      <c r="MPQ52" s="99"/>
      <c r="MPR52" s="99"/>
      <c r="MPS52" s="99"/>
      <c r="MPT52" s="99"/>
      <c r="MPU52" s="99"/>
      <c r="MPV52" s="99"/>
      <c r="MPW52" s="99"/>
      <c r="MPX52" s="99"/>
      <c r="MPY52" s="99"/>
      <c r="MPZ52" s="99"/>
      <c r="MQA52" s="99"/>
      <c r="MQB52" s="99"/>
      <c r="MQC52" s="99"/>
      <c r="MQD52" s="99"/>
      <c r="MQE52" s="99"/>
      <c r="MQF52" s="99"/>
      <c r="MQG52" s="99"/>
      <c r="MQH52" s="99"/>
      <c r="MQI52" s="99"/>
      <c r="MQJ52" s="99"/>
      <c r="MQK52" s="99"/>
      <c r="MQL52" s="99"/>
      <c r="MQM52" s="99"/>
      <c r="MQN52" s="99"/>
      <c r="MQO52" s="99"/>
      <c r="MQP52" s="99"/>
      <c r="MQQ52" s="99"/>
      <c r="MQR52" s="99"/>
      <c r="MQS52" s="99"/>
      <c r="MQT52" s="99"/>
      <c r="MQU52" s="99"/>
      <c r="MQV52" s="99"/>
      <c r="MQW52" s="99"/>
      <c r="MQX52" s="99"/>
      <c r="MQY52" s="99"/>
      <c r="MQZ52" s="99"/>
      <c r="MRA52" s="99"/>
      <c r="MRB52" s="99"/>
      <c r="MRC52" s="99"/>
      <c r="MRD52" s="99"/>
      <c r="MRE52" s="99"/>
      <c r="MRF52" s="99"/>
      <c r="MRG52" s="99"/>
      <c r="MRH52" s="99"/>
      <c r="MRI52" s="99"/>
      <c r="MRJ52" s="99"/>
      <c r="MRK52" s="99"/>
      <c r="MRL52" s="99"/>
      <c r="MRM52" s="99"/>
      <c r="MRN52" s="99"/>
      <c r="MRO52" s="99"/>
      <c r="MRP52" s="99"/>
      <c r="MRQ52" s="99"/>
      <c r="MRR52" s="99"/>
      <c r="MRS52" s="99"/>
      <c r="MRT52" s="99"/>
      <c r="MRU52" s="99"/>
      <c r="MRV52" s="99"/>
      <c r="MRW52" s="99"/>
      <c r="MRX52" s="99"/>
      <c r="MRY52" s="99"/>
      <c r="MRZ52" s="99"/>
      <c r="MSA52" s="99"/>
      <c r="MSB52" s="99"/>
      <c r="MSC52" s="99"/>
      <c r="MSD52" s="99"/>
      <c r="MSE52" s="99"/>
      <c r="MSF52" s="99"/>
      <c r="MSG52" s="99"/>
      <c r="MSH52" s="99"/>
      <c r="MSI52" s="99"/>
      <c r="MSJ52" s="99"/>
      <c r="MSK52" s="99"/>
      <c r="MSL52" s="99"/>
      <c r="MSM52" s="99"/>
      <c r="MSN52" s="99"/>
      <c r="MSO52" s="99"/>
      <c r="MSP52" s="99"/>
      <c r="MSQ52" s="99"/>
      <c r="MSR52" s="99"/>
      <c r="MSS52" s="99"/>
      <c r="MST52" s="99"/>
      <c r="MSU52" s="99"/>
      <c r="MSV52" s="99"/>
      <c r="MSW52" s="99"/>
      <c r="MSX52" s="99"/>
      <c r="MSY52" s="99"/>
      <c r="MSZ52" s="99"/>
      <c r="MTA52" s="99"/>
      <c r="MTB52" s="99"/>
      <c r="MTC52" s="99"/>
      <c r="MTD52" s="99"/>
      <c r="MTE52" s="99"/>
      <c r="MTF52" s="99"/>
      <c r="MTG52" s="99"/>
      <c r="MTH52" s="99"/>
      <c r="MTI52" s="99"/>
      <c r="MTJ52" s="99"/>
      <c r="MTK52" s="99"/>
      <c r="MTL52" s="99"/>
      <c r="MTM52" s="99"/>
      <c r="MTN52" s="99"/>
      <c r="MTO52" s="99"/>
      <c r="MTP52" s="99"/>
      <c r="MTQ52" s="99"/>
      <c r="MTR52" s="99"/>
      <c r="MTS52" s="99"/>
      <c r="MTT52" s="99"/>
      <c r="MTU52" s="99"/>
      <c r="MTV52" s="99"/>
      <c r="MTW52" s="99"/>
      <c r="MTX52" s="99"/>
      <c r="MTY52" s="99"/>
      <c r="MTZ52" s="99"/>
      <c r="MUA52" s="99"/>
      <c r="MUB52" s="99"/>
      <c r="MUC52" s="99"/>
      <c r="MUD52" s="99"/>
      <c r="MUE52" s="99"/>
      <c r="MUF52" s="99"/>
      <c r="MUG52" s="99"/>
      <c r="MUH52" s="99"/>
      <c r="MUI52" s="99"/>
      <c r="MUJ52" s="99"/>
      <c r="MUK52" s="99"/>
      <c r="MUL52" s="99"/>
      <c r="MUM52" s="99"/>
      <c r="MUN52" s="99"/>
      <c r="MUO52" s="99"/>
      <c r="MUP52" s="99"/>
      <c r="MUQ52" s="99"/>
      <c r="MUR52" s="99"/>
      <c r="MUS52" s="99"/>
      <c r="MUT52" s="99"/>
      <c r="MUU52" s="99"/>
      <c r="MUV52" s="99"/>
      <c r="MUW52" s="99"/>
      <c r="MUX52" s="99"/>
      <c r="MUY52" s="99"/>
      <c r="MUZ52" s="99"/>
      <c r="MVA52" s="99"/>
      <c r="MVB52" s="99"/>
      <c r="MVC52" s="99"/>
      <c r="MVD52" s="99"/>
      <c r="MVE52" s="99"/>
      <c r="MVF52" s="99"/>
      <c r="MVG52" s="99"/>
      <c r="MVH52" s="99"/>
      <c r="MVI52" s="99"/>
      <c r="MVJ52" s="99"/>
      <c r="MVK52" s="99"/>
      <c r="MVL52" s="99"/>
      <c r="MVM52" s="99"/>
      <c r="MVN52" s="99"/>
      <c r="MVO52" s="99"/>
      <c r="MVP52" s="99"/>
      <c r="MVQ52" s="99"/>
      <c r="MVR52" s="99"/>
      <c r="MVS52" s="99"/>
      <c r="MVT52" s="99"/>
      <c r="MVU52" s="99"/>
      <c r="MVV52" s="99"/>
      <c r="MVW52" s="99"/>
      <c r="MVX52" s="99"/>
      <c r="MVY52" s="99"/>
      <c r="MVZ52" s="99"/>
      <c r="MWA52" s="99"/>
      <c r="MWB52" s="99"/>
      <c r="MWC52" s="99"/>
      <c r="MWD52" s="99"/>
      <c r="MWE52" s="99"/>
      <c r="MWF52" s="99"/>
      <c r="MWG52" s="99"/>
      <c r="MWH52" s="99"/>
      <c r="MWI52" s="99"/>
      <c r="MWJ52" s="99"/>
      <c r="MWK52" s="99"/>
      <c r="MWL52" s="99"/>
      <c r="MWM52" s="99"/>
      <c r="MWN52" s="99"/>
      <c r="MWO52" s="99"/>
      <c r="MWP52" s="99"/>
      <c r="MWQ52" s="99"/>
      <c r="MWR52" s="99"/>
      <c r="MWS52" s="99"/>
      <c r="MWT52" s="99"/>
      <c r="MWU52" s="99"/>
      <c r="MWV52" s="99"/>
      <c r="MWW52" s="99"/>
      <c r="MWX52" s="99"/>
      <c r="MWY52" s="99"/>
      <c r="MWZ52" s="99"/>
      <c r="MXA52" s="99"/>
      <c r="MXB52" s="99"/>
      <c r="MXC52" s="99"/>
      <c r="MXD52" s="99"/>
      <c r="MXE52" s="99"/>
      <c r="MXF52" s="99"/>
      <c r="MXG52" s="99"/>
      <c r="MXH52" s="99"/>
      <c r="MXI52" s="99"/>
      <c r="MXJ52" s="99"/>
      <c r="MXK52" s="99"/>
      <c r="MXL52" s="99"/>
      <c r="MXM52" s="99"/>
      <c r="MXN52" s="99"/>
      <c r="MXO52" s="99"/>
      <c r="MXP52" s="99"/>
      <c r="MXQ52" s="99"/>
      <c r="MXR52" s="99"/>
      <c r="MXS52" s="99"/>
      <c r="MXT52" s="99"/>
      <c r="MXU52" s="99"/>
      <c r="MXV52" s="99"/>
      <c r="MXW52" s="99"/>
      <c r="MXX52" s="99"/>
      <c r="MXY52" s="99"/>
      <c r="MXZ52" s="99"/>
      <c r="MYA52" s="99"/>
      <c r="MYB52" s="99"/>
      <c r="MYC52" s="99"/>
      <c r="MYD52" s="99"/>
      <c r="MYE52" s="99"/>
      <c r="MYF52" s="99"/>
      <c r="MYG52" s="99"/>
      <c r="MYH52" s="99"/>
      <c r="MYI52" s="99"/>
      <c r="MYJ52" s="99"/>
      <c r="MYK52" s="99"/>
      <c r="MYL52" s="99"/>
      <c r="MYM52" s="99"/>
      <c r="MYN52" s="99"/>
      <c r="MYO52" s="99"/>
      <c r="MYP52" s="99"/>
      <c r="MYQ52" s="99"/>
      <c r="MYR52" s="99"/>
      <c r="MYS52" s="99"/>
      <c r="MYT52" s="99"/>
      <c r="MYU52" s="99"/>
      <c r="MYV52" s="99"/>
      <c r="MYW52" s="99"/>
      <c r="MYX52" s="99"/>
      <c r="MYY52" s="99"/>
      <c r="MYZ52" s="99"/>
      <c r="MZA52" s="99"/>
      <c r="MZB52" s="99"/>
      <c r="MZC52" s="99"/>
      <c r="MZD52" s="99"/>
      <c r="MZE52" s="99"/>
      <c r="MZF52" s="99"/>
      <c r="MZG52" s="99"/>
      <c r="MZH52" s="99"/>
      <c r="MZI52" s="99"/>
      <c r="MZJ52" s="99"/>
      <c r="MZK52" s="99"/>
      <c r="MZL52" s="99"/>
      <c r="MZM52" s="99"/>
      <c r="MZN52" s="99"/>
      <c r="MZO52" s="99"/>
      <c r="MZP52" s="99"/>
      <c r="MZQ52" s="99"/>
      <c r="MZR52" s="99"/>
      <c r="MZS52" s="99"/>
      <c r="MZT52" s="99"/>
      <c r="MZU52" s="99"/>
      <c r="MZV52" s="99"/>
      <c r="MZW52" s="99"/>
      <c r="MZX52" s="99"/>
      <c r="MZY52" s="99"/>
      <c r="MZZ52" s="99"/>
      <c r="NAA52" s="99"/>
      <c r="NAB52" s="99"/>
      <c r="NAC52" s="99"/>
      <c r="NAD52" s="99"/>
      <c r="NAE52" s="99"/>
      <c r="NAF52" s="99"/>
      <c r="NAG52" s="99"/>
      <c r="NAH52" s="99"/>
      <c r="NAI52" s="99"/>
      <c r="NAJ52" s="99"/>
      <c r="NAK52" s="99"/>
      <c r="NAL52" s="99"/>
      <c r="NAM52" s="99"/>
      <c r="NAN52" s="99"/>
      <c r="NAO52" s="99"/>
      <c r="NAP52" s="99"/>
      <c r="NAQ52" s="99"/>
      <c r="NAR52" s="99"/>
      <c r="NAS52" s="99"/>
      <c r="NAT52" s="99"/>
      <c r="NAU52" s="99"/>
      <c r="NAV52" s="99"/>
      <c r="NAW52" s="99"/>
      <c r="NAX52" s="99"/>
      <c r="NAY52" s="99"/>
      <c r="NAZ52" s="99"/>
      <c r="NBA52" s="99"/>
      <c r="NBB52" s="99"/>
      <c r="NBC52" s="99"/>
      <c r="NBD52" s="99"/>
      <c r="NBE52" s="99"/>
      <c r="NBF52" s="99"/>
      <c r="NBG52" s="99"/>
      <c r="NBH52" s="99"/>
      <c r="NBI52" s="99"/>
      <c r="NBJ52" s="99"/>
      <c r="NBK52" s="99"/>
      <c r="NBL52" s="99"/>
      <c r="NBM52" s="99"/>
      <c r="NBN52" s="99"/>
      <c r="NBO52" s="99"/>
      <c r="NBP52" s="99"/>
      <c r="NBQ52" s="99"/>
      <c r="NBR52" s="99"/>
      <c r="NBS52" s="99"/>
      <c r="NBT52" s="99"/>
      <c r="NBU52" s="99"/>
      <c r="NBV52" s="99"/>
      <c r="NBW52" s="99"/>
      <c r="NBX52" s="99"/>
      <c r="NBY52" s="99"/>
      <c r="NBZ52" s="99"/>
      <c r="NCA52" s="99"/>
      <c r="NCB52" s="99"/>
      <c r="NCC52" s="99"/>
      <c r="NCD52" s="99"/>
      <c r="NCE52" s="99"/>
      <c r="NCF52" s="99"/>
      <c r="NCG52" s="99"/>
      <c r="NCH52" s="99"/>
      <c r="NCI52" s="99"/>
      <c r="NCJ52" s="99"/>
      <c r="NCK52" s="99"/>
      <c r="NCL52" s="99"/>
      <c r="NCM52" s="99"/>
      <c r="NCN52" s="99"/>
      <c r="NCO52" s="99"/>
      <c r="NCP52" s="99"/>
      <c r="NCQ52" s="99"/>
      <c r="NCR52" s="99"/>
      <c r="NCS52" s="99"/>
      <c r="NCT52" s="99"/>
      <c r="NCU52" s="99"/>
      <c r="NCV52" s="99"/>
      <c r="NCW52" s="99"/>
      <c r="NCX52" s="99"/>
      <c r="NCY52" s="99"/>
      <c r="NCZ52" s="99"/>
      <c r="NDA52" s="99"/>
      <c r="NDB52" s="99"/>
      <c r="NDC52" s="99"/>
      <c r="NDD52" s="99"/>
      <c r="NDE52" s="99"/>
      <c r="NDF52" s="99"/>
      <c r="NDG52" s="99"/>
      <c r="NDH52" s="99"/>
      <c r="NDI52" s="99"/>
      <c r="NDJ52" s="99"/>
      <c r="NDK52" s="99"/>
      <c r="NDL52" s="99"/>
      <c r="NDM52" s="99"/>
      <c r="NDN52" s="99"/>
      <c r="NDO52" s="99"/>
      <c r="NDP52" s="99"/>
      <c r="NDQ52" s="99"/>
      <c r="NDR52" s="99"/>
      <c r="NDS52" s="99"/>
      <c r="NDT52" s="99"/>
      <c r="NDU52" s="99"/>
      <c r="NDV52" s="99"/>
      <c r="NDW52" s="99"/>
      <c r="NDX52" s="99"/>
      <c r="NDY52" s="99"/>
      <c r="NDZ52" s="99"/>
      <c r="NEA52" s="99"/>
      <c r="NEB52" s="99"/>
      <c r="NEC52" s="99"/>
      <c r="NED52" s="99"/>
      <c r="NEE52" s="99"/>
      <c r="NEF52" s="99"/>
      <c r="NEG52" s="99"/>
      <c r="NEH52" s="99"/>
      <c r="NEI52" s="99"/>
      <c r="NEJ52" s="99"/>
      <c r="NEK52" s="99"/>
      <c r="NEL52" s="99"/>
      <c r="NEM52" s="99"/>
      <c r="NEN52" s="99"/>
      <c r="NEO52" s="99"/>
      <c r="NEP52" s="99"/>
      <c r="NEQ52" s="99"/>
      <c r="NER52" s="99"/>
      <c r="NES52" s="99"/>
      <c r="NET52" s="99"/>
      <c r="NEU52" s="99"/>
      <c r="NEV52" s="99"/>
      <c r="NEW52" s="99"/>
      <c r="NEX52" s="99"/>
      <c r="NEY52" s="99"/>
      <c r="NEZ52" s="99"/>
      <c r="NFA52" s="99"/>
      <c r="NFB52" s="99"/>
      <c r="NFC52" s="99"/>
      <c r="NFD52" s="99"/>
      <c r="NFE52" s="99"/>
      <c r="NFF52" s="99"/>
      <c r="NFG52" s="99"/>
      <c r="NFH52" s="99"/>
      <c r="NFI52" s="99"/>
      <c r="NFJ52" s="99"/>
      <c r="NFK52" s="99"/>
      <c r="NFL52" s="99"/>
      <c r="NFM52" s="99"/>
      <c r="NFN52" s="99"/>
      <c r="NFO52" s="99"/>
      <c r="NFP52" s="99"/>
      <c r="NFQ52" s="99"/>
      <c r="NFR52" s="99"/>
      <c r="NFS52" s="99"/>
      <c r="NFT52" s="99"/>
      <c r="NFU52" s="99"/>
      <c r="NFV52" s="99"/>
      <c r="NFW52" s="99"/>
      <c r="NFX52" s="99"/>
      <c r="NFY52" s="99"/>
      <c r="NFZ52" s="99"/>
      <c r="NGA52" s="99"/>
      <c r="NGB52" s="99"/>
      <c r="NGC52" s="99"/>
      <c r="NGD52" s="99"/>
      <c r="NGE52" s="99"/>
      <c r="NGF52" s="99"/>
      <c r="NGG52" s="99"/>
      <c r="NGH52" s="99"/>
      <c r="NGI52" s="99"/>
      <c r="NGJ52" s="99"/>
      <c r="NGK52" s="99"/>
      <c r="NGL52" s="99"/>
      <c r="NGM52" s="99"/>
      <c r="NGN52" s="99"/>
      <c r="NGO52" s="99"/>
      <c r="NGP52" s="99"/>
      <c r="NGQ52" s="99"/>
      <c r="NGR52" s="99"/>
      <c r="NGS52" s="99"/>
      <c r="NGT52" s="99"/>
      <c r="NGU52" s="99"/>
      <c r="NGV52" s="99"/>
      <c r="NGW52" s="99"/>
      <c r="NGX52" s="99"/>
      <c r="NGY52" s="99"/>
      <c r="NGZ52" s="99"/>
      <c r="NHA52" s="99"/>
      <c r="NHB52" s="99"/>
      <c r="NHC52" s="99"/>
      <c r="NHD52" s="99"/>
      <c r="NHE52" s="99"/>
      <c r="NHF52" s="99"/>
      <c r="NHG52" s="99"/>
      <c r="NHH52" s="99"/>
      <c r="NHI52" s="99"/>
      <c r="NHJ52" s="99"/>
      <c r="NHK52" s="99"/>
      <c r="NHL52" s="99"/>
      <c r="NHM52" s="99"/>
      <c r="NHN52" s="99"/>
      <c r="NHO52" s="99"/>
      <c r="NHP52" s="99"/>
      <c r="NHQ52" s="99"/>
      <c r="NHR52" s="99"/>
      <c r="NHS52" s="99"/>
      <c r="NHT52" s="99"/>
      <c r="NHU52" s="99"/>
      <c r="NHV52" s="99"/>
      <c r="NHW52" s="99"/>
      <c r="NHX52" s="99"/>
      <c r="NHY52" s="99"/>
      <c r="NHZ52" s="99"/>
      <c r="NIA52" s="99"/>
      <c r="NIB52" s="99"/>
      <c r="NIC52" s="99"/>
      <c r="NID52" s="99"/>
      <c r="NIE52" s="99"/>
      <c r="NIF52" s="99"/>
      <c r="NIG52" s="99"/>
      <c r="NIH52" s="99"/>
      <c r="NII52" s="99"/>
      <c r="NIJ52" s="99"/>
      <c r="NIK52" s="99"/>
      <c r="NIL52" s="99"/>
      <c r="NIM52" s="99"/>
      <c r="NIN52" s="99"/>
      <c r="NIO52" s="99"/>
      <c r="NIP52" s="99"/>
      <c r="NIQ52" s="99"/>
      <c r="NIR52" s="99"/>
      <c r="NIS52" s="99"/>
      <c r="NIT52" s="99"/>
      <c r="NIU52" s="99"/>
      <c r="NIV52" s="99"/>
      <c r="NIW52" s="99"/>
      <c r="NIX52" s="99"/>
      <c r="NIY52" s="99"/>
      <c r="NIZ52" s="99"/>
      <c r="NJA52" s="99"/>
      <c r="NJB52" s="99"/>
      <c r="NJC52" s="99"/>
      <c r="NJD52" s="99"/>
      <c r="NJE52" s="99"/>
      <c r="NJF52" s="99"/>
      <c r="NJG52" s="99"/>
      <c r="NJH52" s="99"/>
      <c r="NJI52" s="99"/>
      <c r="NJJ52" s="99"/>
      <c r="NJK52" s="99"/>
      <c r="NJL52" s="99"/>
      <c r="NJM52" s="99"/>
      <c r="NJN52" s="99"/>
      <c r="NJO52" s="99"/>
      <c r="NJP52" s="99"/>
      <c r="NJQ52" s="99"/>
      <c r="NJR52" s="99"/>
      <c r="NJS52" s="99"/>
      <c r="NJT52" s="99"/>
      <c r="NJU52" s="99"/>
      <c r="NJV52" s="99"/>
      <c r="NJW52" s="99"/>
      <c r="NJX52" s="99"/>
      <c r="NJY52" s="99"/>
      <c r="NJZ52" s="99"/>
      <c r="NKA52" s="99"/>
      <c r="NKB52" s="99"/>
      <c r="NKC52" s="99"/>
      <c r="NKD52" s="99"/>
      <c r="NKE52" s="99"/>
      <c r="NKF52" s="99"/>
      <c r="NKG52" s="99"/>
      <c r="NKH52" s="99"/>
      <c r="NKI52" s="99"/>
      <c r="NKJ52" s="99"/>
      <c r="NKK52" s="99"/>
      <c r="NKL52" s="99"/>
      <c r="NKM52" s="99"/>
      <c r="NKN52" s="99"/>
      <c r="NKO52" s="99"/>
      <c r="NKP52" s="99"/>
      <c r="NKQ52" s="99"/>
      <c r="NKR52" s="99"/>
      <c r="NKS52" s="99"/>
      <c r="NKT52" s="99"/>
      <c r="NKU52" s="99"/>
      <c r="NKV52" s="99"/>
      <c r="NKW52" s="99"/>
      <c r="NKX52" s="99"/>
      <c r="NKY52" s="99"/>
      <c r="NKZ52" s="99"/>
      <c r="NLA52" s="99"/>
      <c r="NLB52" s="99"/>
      <c r="NLC52" s="99"/>
      <c r="NLD52" s="99"/>
      <c r="NLE52" s="99"/>
      <c r="NLF52" s="99"/>
      <c r="NLG52" s="99"/>
      <c r="NLH52" s="99"/>
      <c r="NLI52" s="99"/>
      <c r="NLJ52" s="99"/>
      <c r="NLK52" s="99"/>
      <c r="NLL52" s="99"/>
      <c r="NLM52" s="99"/>
      <c r="NLN52" s="99"/>
      <c r="NLO52" s="99"/>
      <c r="NLP52" s="99"/>
      <c r="NLQ52" s="99"/>
      <c r="NLR52" s="99"/>
      <c r="NLS52" s="99"/>
      <c r="NLT52" s="99"/>
      <c r="NLU52" s="99"/>
      <c r="NLV52" s="99"/>
      <c r="NLW52" s="99"/>
      <c r="NLX52" s="99"/>
      <c r="NLY52" s="99"/>
      <c r="NLZ52" s="99"/>
      <c r="NMA52" s="99"/>
      <c r="NMB52" s="99"/>
      <c r="NMC52" s="99"/>
      <c r="NMD52" s="99"/>
      <c r="NME52" s="99"/>
      <c r="NMF52" s="99"/>
      <c r="NMG52" s="99"/>
      <c r="NMH52" s="99"/>
      <c r="NMI52" s="99"/>
      <c r="NMJ52" s="99"/>
      <c r="NMK52" s="99"/>
      <c r="NML52" s="99"/>
      <c r="NMM52" s="99"/>
      <c r="NMN52" s="99"/>
      <c r="NMO52" s="99"/>
      <c r="NMP52" s="99"/>
      <c r="NMQ52" s="99"/>
      <c r="NMR52" s="99"/>
      <c r="NMS52" s="99"/>
      <c r="NMT52" s="99"/>
      <c r="NMU52" s="99"/>
      <c r="NMV52" s="99"/>
      <c r="NMW52" s="99"/>
      <c r="NMX52" s="99"/>
      <c r="NMY52" s="99"/>
      <c r="NMZ52" s="99"/>
      <c r="NNA52" s="99"/>
      <c r="NNB52" s="99"/>
      <c r="NNC52" s="99"/>
      <c r="NND52" s="99"/>
      <c r="NNE52" s="99"/>
      <c r="NNF52" s="99"/>
      <c r="NNG52" s="99"/>
      <c r="NNH52" s="99"/>
      <c r="NNI52" s="99"/>
      <c r="NNJ52" s="99"/>
      <c r="NNK52" s="99"/>
      <c r="NNL52" s="99"/>
      <c r="NNM52" s="99"/>
      <c r="NNN52" s="99"/>
      <c r="NNO52" s="99"/>
      <c r="NNP52" s="99"/>
      <c r="NNQ52" s="99"/>
      <c r="NNR52" s="99"/>
      <c r="NNS52" s="99"/>
      <c r="NNT52" s="99"/>
      <c r="NNU52" s="99"/>
      <c r="NNV52" s="99"/>
      <c r="NNW52" s="99"/>
      <c r="NNX52" s="99"/>
      <c r="NNY52" s="99"/>
      <c r="NNZ52" s="99"/>
      <c r="NOA52" s="99"/>
      <c r="NOB52" s="99"/>
      <c r="NOC52" s="99"/>
      <c r="NOD52" s="99"/>
      <c r="NOE52" s="99"/>
      <c r="NOF52" s="99"/>
      <c r="NOG52" s="99"/>
      <c r="NOH52" s="99"/>
      <c r="NOI52" s="99"/>
      <c r="NOJ52" s="99"/>
      <c r="NOK52" s="99"/>
      <c r="NOL52" s="99"/>
      <c r="NOM52" s="99"/>
      <c r="NON52" s="99"/>
      <c r="NOO52" s="99"/>
      <c r="NOP52" s="99"/>
      <c r="NOQ52" s="99"/>
      <c r="NOR52" s="99"/>
      <c r="NOS52" s="99"/>
      <c r="NOT52" s="99"/>
      <c r="NOU52" s="99"/>
      <c r="NOV52" s="99"/>
      <c r="NOW52" s="99"/>
      <c r="NOX52" s="99"/>
      <c r="NOY52" s="99"/>
      <c r="NOZ52" s="99"/>
      <c r="NPA52" s="99"/>
      <c r="NPB52" s="99"/>
      <c r="NPC52" s="99"/>
      <c r="NPD52" s="99"/>
      <c r="NPE52" s="99"/>
      <c r="NPF52" s="99"/>
      <c r="NPG52" s="99"/>
      <c r="NPH52" s="99"/>
      <c r="NPI52" s="99"/>
      <c r="NPJ52" s="99"/>
      <c r="NPK52" s="99"/>
      <c r="NPL52" s="99"/>
      <c r="NPM52" s="99"/>
      <c r="NPN52" s="99"/>
      <c r="NPO52" s="99"/>
      <c r="NPP52" s="99"/>
      <c r="NPQ52" s="99"/>
      <c r="NPR52" s="99"/>
      <c r="NPS52" s="99"/>
      <c r="NPT52" s="99"/>
      <c r="NPU52" s="99"/>
      <c r="NPV52" s="99"/>
      <c r="NPW52" s="99"/>
      <c r="NPX52" s="99"/>
      <c r="NPY52" s="99"/>
      <c r="NPZ52" s="99"/>
      <c r="NQA52" s="99"/>
      <c r="NQB52" s="99"/>
      <c r="NQC52" s="99"/>
      <c r="NQD52" s="99"/>
      <c r="NQE52" s="99"/>
      <c r="NQF52" s="99"/>
      <c r="NQG52" s="99"/>
      <c r="NQH52" s="99"/>
      <c r="NQI52" s="99"/>
      <c r="NQJ52" s="99"/>
      <c r="NQK52" s="99"/>
      <c r="NQL52" s="99"/>
      <c r="NQM52" s="99"/>
      <c r="NQN52" s="99"/>
      <c r="NQO52" s="99"/>
      <c r="NQP52" s="99"/>
      <c r="NQQ52" s="99"/>
      <c r="NQR52" s="99"/>
      <c r="NQS52" s="99"/>
      <c r="NQT52" s="99"/>
      <c r="NQU52" s="99"/>
      <c r="NQV52" s="99"/>
      <c r="NQW52" s="99"/>
      <c r="NQX52" s="99"/>
      <c r="NQY52" s="99"/>
      <c r="NQZ52" s="99"/>
      <c r="NRA52" s="99"/>
      <c r="NRB52" s="99"/>
      <c r="NRC52" s="99"/>
      <c r="NRD52" s="99"/>
      <c r="NRE52" s="99"/>
      <c r="NRF52" s="99"/>
      <c r="NRG52" s="99"/>
      <c r="NRH52" s="99"/>
      <c r="NRI52" s="99"/>
      <c r="NRJ52" s="99"/>
      <c r="NRK52" s="99"/>
      <c r="NRL52" s="99"/>
      <c r="NRM52" s="99"/>
      <c r="NRN52" s="99"/>
      <c r="NRO52" s="99"/>
      <c r="NRP52" s="99"/>
      <c r="NRQ52" s="99"/>
      <c r="NRR52" s="99"/>
      <c r="NRS52" s="99"/>
      <c r="NRT52" s="99"/>
      <c r="NRU52" s="99"/>
      <c r="NRV52" s="99"/>
      <c r="NRW52" s="99"/>
      <c r="NRX52" s="99"/>
      <c r="NRY52" s="99"/>
      <c r="NRZ52" s="99"/>
      <c r="NSA52" s="99"/>
      <c r="NSB52" s="99"/>
      <c r="NSC52" s="99"/>
      <c r="NSD52" s="99"/>
      <c r="NSE52" s="99"/>
      <c r="NSF52" s="99"/>
      <c r="NSG52" s="99"/>
      <c r="NSH52" s="99"/>
      <c r="NSI52" s="99"/>
      <c r="NSJ52" s="99"/>
      <c r="NSK52" s="99"/>
      <c r="NSL52" s="99"/>
      <c r="NSM52" s="99"/>
      <c r="NSN52" s="99"/>
      <c r="NSO52" s="99"/>
      <c r="NSP52" s="99"/>
      <c r="NSQ52" s="99"/>
      <c r="NSR52" s="99"/>
      <c r="NSS52" s="99"/>
      <c r="NST52" s="99"/>
      <c r="NSU52" s="99"/>
      <c r="NSV52" s="99"/>
      <c r="NSW52" s="99"/>
      <c r="NSX52" s="99"/>
      <c r="NSY52" s="99"/>
      <c r="NSZ52" s="99"/>
      <c r="NTA52" s="99"/>
      <c r="NTB52" s="99"/>
      <c r="NTC52" s="99"/>
      <c r="NTD52" s="99"/>
      <c r="NTE52" s="99"/>
      <c r="NTF52" s="99"/>
      <c r="NTG52" s="99"/>
      <c r="NTH52" s="99"/>
      <c r="NTI52" s="99"/>
      <c r="NTJ52" s="99"/>
      <c r="NTK52" s="99"/>
      <c r="NTL52" s="99"/>
      <c r="NTM52" s="99"/>
      <c r="NTN52" s="99"/>
      <c r="NTO52" s="99"/>
      <c r="NTP52" s="99"/>
      <c r="NTQ52" s="99"/>
      <c r="NTR52" s="99"/>
      <c r="NTS52" s="99"/>
      <c r="NTT52" s="99"/>
      <c r="NTU52" s="99"/>
      <c r="NTV52" s="99"/>
      <c r="NTW52" s="99"/>
      <c r="NTX52" s="99"/>
      <c r="NTY52" s="99"/>
      <c r="NTZ52" s="99"/>
      <c r="NUA52" s="99"/>
      <c r="NUB52" s="99"/>
      <c r="NUC52" s="99"/>
      <c r="NUD52" s="99"/>
      <c r="NUE52" s="99"/>
      <c r="NUF52" s="99"/>
      <c r="NUG52" s="99"/>
      <c r="NUH52" s="99"/>
      <c r="NUI52" s="99"/>
      <c r="NUJ52" s="99"/>
      <c r="NUK52" s="99"/>
      <c r="NUL52" s="99"/>
      <c r="NUM52" s="99"/>
      <c r="NUN52" s="99"/>
      <c r="NUO52" s="99"/>
      <c r="NUP52" s="99"/>
      <c r="NUQ52" s="99"/>
      <c r="NUR52" s="99"/>
      <c r="NUS52" s="99"/>
      <c r="NUT52" s="99"/>
      <c r="NUU52" s="99"/>
      <c r="NUV52" s="99"/>
      <c r="NUW52" s="99"/>
      <c r="NUX52" s="99"/>
      <c r="NUY52" s="99"/>
      <c r="NUZ52" s="99"/>
      <c r="NVA52" s="99"/>
      <c r="NVB52" s="99"/>
      <c r="NVC52" s="99"/>
      <c r="NVD52" s="99"/>
      <c r="NVE52" s="99"/>
      <c r="NVF52" s="99"/>
      <c r="NVG52" s="99"/>
      <c r="NVH52" s="99"/>
      <c r="NVI52" s="99"/>
      <c r="NVJ52" s="99"/>
      <c r="NVK52" s="99"/>
      <c r="NVL52" s="99"/>
      <c r="NVM52" s="99"/>
      <c r="NVN52" s="99"/>
      <c r="NVO52" s="99"/>
      <c r="NVP52" s="99"/>
      <c r="NVQ52" s="99"/>
      <c r="NVR52" s="99"/>
      <c r="NVS52" s="99"/>
      <c r="NVT52" s="99"/>
      <c r="NVU52" s="99"/>
      <c r="NVV52" s="99"/>
      <c r="NVW52" s="99"/>
      <c r="NVX52" s="99"/>
      <c r="NVY52" s="99"/>
      <c r="NVZ52" s="99"/>
      <c r="NWA52" s="99"/>
      <c r="NWB52" s="99"/>
      <c r="NWC52" s="99"/>
      <c r="NWD52" s="99"/>
      <c r="NWE52" s="99"/>
      <c r="NWF52" s="99"/>
      <c r="NWG52" s="99"/>
      <c r="NWH52" s="99"/>
      <c r="NWI52" s="99"/>
      <c r="NWJ52" s="99"/>
      <c r="NWK52" s="99"/>
      <c r="NWL52" s="99"/>
      <c r="NWM52" s="99"/>
      <c r="NWN52" s="99"/>
      <c r="NWO52" s="99"/>
      <c r="NWP52" s="99"/>
      <c r="NWQ52" s="99"/>
      <c r="NWR52" s="99"/>
      <c r="NWS52" s="99"/>
      <c r="NWT52" s="99"/>
      <c r="NWU52" s="99"/>
      <c r="NWV52" s="99"/>
      <c r="NWW52" s="99"/>
      <c r="NWX52" s="99"/>
      <c r="NWY52" s="99"/>
      <c r="NWZ52" s="99"/>
      <c r="NXA52" s="99"/>
      <c r="NXB52" s="99"/>
      <c r="NXC52" s="99"/>
      <c r="NXD52" s="99"/>
      <c r="NXE52" s="99"/>
      <c r="NXF52" s="99"/>
      <c r="NXG52" s="99"/>
      <c r="NXH52" s="99"/>
      <c r="NXI52" s="99"/>
      <c r="NXJ52" s="99"/>
      <c r="NXK52" s="99"/>
      <c r="NXL52" s="99"/>
      <c r="NXM52" s="99"/>
      <c r="NXN52" s="99"/>
      <c r="NXO52" s="99"/>
      <c r="NXP52" s="99"/>
      <c r="NXQ52" s="99"/>
      <c r="NXR52" s="99"/>
      <c r="NXS52" s="99"/>
      <c r="NXT52" s="99"/>
      <c r="NXU52" s="99"/>
      <c r="NXV52" s="99"/>
      <c r="NXW52" s="99"/>
      <c r="NXX52" s="99"/>
      <c r="NXY52" s="99"/>
      <c r="NXZ52" s="99"/>
      <c r="NYA52" s="99"/>
      <c r="NYB52" s="99"/>
      <c r="NYC52" s="99"/>
      <c r="NYD52" s="99"/>
      <c r="NYE52" s="99"/>
      <c r="NYF52" s="99"/>
      <c r="NYG52" s="99"/>
      <c r="NYH52" s="99"/>
      <c r="NYI52" s="99"/>
      <c r="NYJ52" s="99"/>
      <c r="NYK52" s="99"/>
      <c r="NYL52" s="99"/>
      <c r="NYM52" s="99"/>
      <c r="NYN52" s="99"/>
      <c r="NYO52" s="99"/>
      <c r="NYP52" s="99"/>
      <c r="NYQ52" s="99"/>
      <c r="NYR52" s="99"/>
      <c r="NYS52" s="99"/>
      <c r="NYT52" s="99"/>
      <c r="NYU52" s="99"/>
      <c r="NYV52" s="99"/>
      <c r="NYW52" s="99"/>
      <c r="NYX52" s="99"/>
      <c r="NYY52" s="99"/>
      <c r="NYZ52" s="99"/>
      <c r="NZA52" s="99"/>
      <c r="NZB52" s="99"/>
      <c r="NZC52" s="99"/>
      <c r="NZD52" s="99"/>
      <c r="NZE52" s="99"/>
      <c r="NZF52" s="99"/>
      <c r="NZG52" s="99"/>
      <c r="NZH52" s="99"/>
      <c r="NZI52" s="99"/>
      <c r="NZJ52" s="99"/>
      <c r="NZK52" s="99"/>
      <c r="NZL52" s="99"/>
      <c r="NZM52" s="99"/>
      <c r="NZN52" s="99"/>
      <c r="NZO52" s="99"/>
      <c r="NZP52" s="99"/>
      <c r="NZQ52" s="99"/>
      <c r="NZR52" s="99"/>
      <c r="NZS52" s="99"/>
      <c r="NZT52" s="99"/>
      <c r="NZU52" s="99"/>
      <c r="NZV52" s="99"/>
      <c r="NZW52" s="99"/>
      <c r="NZX52" s="99"/>
      <c r="NZY52" s="99"/>
      <c r="NZZ52" s="99"/>
      <c r="OAA52" s="99"/>
      <c r="OAB52" s="99"/>
      <c r="OAC52" s="99"/>
      <c r="OAD52" s="99"/>
      <c r="OAE52" s="99"/>
      <c r="OAF52" s="99"/>
      <c r="OAG52" s="99"/>
      <c r="OAH52" s="99"/>
      <c r="OAI52" s="99"/>
      <c r="OAJ52" s="99"/>
      <c r="OAK52" s="99"/>
      <c r="OAL52" s="99"/>
      <c r="OAM52" s="99"/>
      <c r="OAN52" s="99"/>
      <c r="OAO52" s="99"/>
      <c r="OAP52" s="99"/>
      <c r="OAQ52" s="99"/>
      <c r="OAR52" s="99"/>
      <c r="OAS52" s="99"/>
      <c r="OAT52" s="99"/>
      <c r="OAU52" s="99"/>
      <c r="OAV52" s="99"/>
      <c r="OAW52" s="99"/>
      <c r="OAX52" s="99"/>
      <c r="OAY52" s="99"/>
      <c r="OAZ52" s="99"/>
      <c r="OBA52" s="99"/>
      <c r="OBB52" s="99"/>
      <c r="OBC52" s="99"/>
      <c r="OBD52" s="99"/>
      <c r="OBE52" s="99"/>
      <c r="OBF52" s="99"/>
      <c r="OBG52" s="99"/>
      <c r="OBH52" s="99"/>
      <c r="OBI52" s="99"/>
      <c r="OBJ52" s="99"/>
      <c r="OBK52" s="99"/>
      <c r="OBL52" s="99"/>
      <c r="OBM52" s="99"/>
      <c r="OBN52" s="99"/>
      <c r="OBO52" s="99"/>
      <c r="OBP52" s="99"/>
      <c r="OBQ52" s="99"/>
      <c r="OBR52" s="99"/>
      <c r="OBS52" s="99"/>
      <c r="OBT52" s="99"/>
      <c r="OBU52" s="99"/>
      <c r="OBV52" s="99"/>
      <c r="OBW52" s="99"/>
      <c r="OBX52" s="99"/>
      <c r="OBY52" s="99"/>
      <c r="OBZ52" s="99"/>
      <c r="OCA52" s="99"/>
      <c r="OCB52" s="99"/>
      <c r="OCC52" s="99"/>
      <c r="OCD52" s="99"/>
      <c r="OCE52" s="99"/>
      <c r="OCF52" s="99"/>
      <c r="OCG52" s="99"/>
      <c r="OCH52" s="99"/>
      <c r="OCI52" s="99"/>
      <c r="OCJ52" s="99"/>
      <c r="OCK52" s="99"/>
      <c r="OCL52" s="99"/>
      <c r="OCM52" s="99"/>
      <c r="OCN52" s="99"/>
      <c r="OCO52" s="99"/>
      <c r="OCP52" s="99"/>
      <c r="OCQ52" s="99"/>
      <c r="OCR52" s="99"/>
      <c r="OCS52" s="99"/>
      <c r="OCT52" s="99"/>
      <c r="OCU52" s="99"/>
      <c r="OCV52" s="99"/>
      <c r="OCW52" s="99"/>
      <c r="OCX52" s="99"/>
      <c r="OCY52" s="99"/>
      <c r="OCZ52" s="99"/>
      <c r="ODA52" s="99"/>
      <c r="ODB52" s="99"/>
      <c r="ODC52" s="99"/>
      <c r="ODD52" s="99"/>
      <c r="ODE52" s="99"/>
      <c r="ODF52" s="99"/>
      <c r="ODG52" s="99"/>
      <c r="ODH52" s="99"/>
      <c r="ODI52" s="99"/>
      <c r="ODJ52" s="99"/>
      <c r="ODK52" s="99"/>
      <c r="ODL52" s="99"/>
      <c r="ODM52" s="99"/>
      <c r="ODN52" s="99"/>
      <c r="ODO52" s="99"/>
      <c r="ODP52" s="99"/>
      <c r="ODQ52" s="99"/>
      <c r="ODR52" s="99"/>
      <c r="ODS52" s="99"/>
      <c r="ODT52" s="99"/>
      <c r="ODU52" s="99"/>
      <c r="ODV52" s="99"/>
      <c r="ODW52" s="99"/>
      <c r="ODX52" s="99"/>
      <c r="ODY52" s="99"/>
      <c r="ODZ52" s="99"/>
      <c r="OEA52" s="99"/>
      <c r="OEB52" s="99"/>
      <c r="OEC52" s="99"/>
      <c r="OED52" s="99"/>
      <c r="OEE52" s="99"/>
      <c r="OEF52" s="99"/>
      <c r="OEG52" s="99"/>
      <c r="OEH52" s="99"/>
      <c r="OEI52" s="99"/>
      <c r="OEJ52" s="99"/>
      <c r="OEK52" s="99"/>
      <c r="OEL52" s="99"/>
      <c r="OEM52" s="99"/>
      <c r="OEN52" s="99"/>
      <c r="OEO52" s="99"/>
      <c r="OEP52" s="99"/>
      <c r="OEQ52" s="99"/>
      <c r="OER52" s="99"/>
      <c r="OES52" s="99"/>
      <c r="OET52" s="99"/>
      <c r="OEU52" s="99"/>
      <c r="OEV52" s="99"/>
      <c r="OEW52" s="99"/>
      <c r="OEX52" s="99"/>
      <c r="OEY52" s="99"/>
      <c r="OEZ52" s="99"/>
      <c r="OFA52" s="99"/>
      <c r="OFB52" s="99"/>
      <c r="OFC52" s="99"/>
      <c r="OFD52" s="99"/>
      <c r="OFE52" s="99"/>
      <c r="OFF52" s="99"/>
      <c r="OFG52" s="99"/>
      <c r="OFH52" s="99"/>
      <c r="OFI52" s="99"/>
      <c r="OFJ52" s="99"/>
      <c r="OFK52" s="99"/>
      <c r="OFL52" s="99"/>
      <c r="OFM52" s="99"/>
      <c r="OFN52" s="99"/>
      <c r="OFO52" s="99"/>
      <c r="OFP52" s="99"/>
      <c r="OFQ52" s="99"/>
      <c r="OFR52" s="99"/>
      <c r="OFS52" s="99"/>
      <c r="OFT52" s="99"/>
      <c r="OFU52" s="99"/>
      <c r="OFV52" s="99"/>
      <c r="OFW52" s="99"/>
      <c r="OFX52" s="99"/>
      <c r="OFY52" s="99"/>
      <c r="OFZ52" s="99"/>
      <c r="OGA52" s="99"/>
      <c r="OGB52" s="99"/>
      <c r="OGC52" s="99"/>
      <c r="OGD52" s="99"/>
      <c r="OGE52" s="99"/>
      <c r="OGF52" s="99"/>
      <c r="OGG52" s="99"/>
      <c r="OGH52" s="99"/>
      <c r="OGI52" s="99"/>
      <c r="OGJ52" s="99"/>
      <c r="OGK52" s="99"/>
      <c r="OGL52" s="99"/>
      <c r="OGM52" s="99"/>
      <c r="OGN52" s="99"/>
      <c r="OGO52" s="99"/>
      <c r="OGP52" s="99"/>
      <c r="OGQ52" s="99"/>
      <c r="OGR52" s="99"/>
      <c r="OGS52" s="99"/>
      <c r="OGT52" s="99"/>
      <c r="OGU52" s="99"/>
      <c r="OGV52" s="99"/>
      <c r="OGW52" s="99"/>
      <c r="OGX52" s="99"/>
      <c r="OGY52" s="99"/>
      <c r="OGZ52" s="99"/>
      <c r="OHA52" s="99"/>
      <c r="OHB52" s="99"/>
      <c r="OHC52" s="99"/>
      <c r="OHD52" s="99"/>
      <c r="OHE52" s="99"/>
      <c r="OHF52" s="99"/>
      <c r="OHG52" s="99"/>
      <c r="OHH52" s="99"/>
      <c r="OHI52" s="99"/>
      <c r="OHJ52" s="99"/>
      <c r="OHK52" s="99"/>
      <c r="OHL52" s="99"/>
      <c r="OHM52" s="99"/>
      <c r="OHN52" s="99"/>
      <c r="OHO52" s="99"/>
      <c r="OHP52" s="99"/>
      <c r="OHQ52" s="99"/>
      <c r="OHR52" s="99"/>
      <c r="OHS52" s="99"/>
      <c r="OHT52" s="99"/>
      <c r="OHU52" s="99"/>
      <c r="OHV52" s="99"/>
      <c r="OHW52" s="99"/>
      <c r="OHX52" s="99"/>
      <c r="OHY52" s="99"/>
      <c r="OHZ52" s="99"/>
      <c r="OIA52" s="99"/>
      <c r="OIB52" s="99"/>
      <c r="OIC52" s="99"/>
      <c r="OID52" s="99"/>
      <c r="OIE52" s="99"/>
      <c r="OIF52" s="99"/>
      <c r="OIG52" s="99"/>
      <c r="OIH52" s="99"/>
      <c r="OII52" s="99"/>
      <c r="OIJ52" s="99"/>
      <c r="OIK52" s="99"/>
      <c r="OIL52" s="99"/>
      <c r="OIM52" s="99"/>
      <c r="OIN52" s="99"/>
      <c r="OIO52" s="99"/>
      <c r="OIP52" s="99"/>
      <c r="OIQ52" s="99"/>
      <c r="OIR52" s="99"/>
      <c r="OIS52" s="99"/>
      <c r="OIT52" s="99"/>
      <c r="OIU52" s="99"/>
      <c r="OIV52" s="99"/>
      <c r="OIW52" s="99"/>
      <c r="OIX52" s="99"/>
      <c r="OIY52" s="99"/>
      <c r="OIZ52" s="99"/>
      <c r="OJA52" s="99"/>
      <c r="OJB52" s="99"/>
      <c r="OJC52" s="99"/>
      <c r="OJD52" s="99"/>
      <c r="OJE52" s="99"/>
      <c r="OJF52" s="99"/>
      <c r="OJG52" s="99"/>
      <c r="OJH52" s="99"/>
      <c r="OJI52" s="99"/>
      <c r="OJJ52" s="99"/>
      <c r="OJK52" s="99"/>
      <c r="OJL52" s="99"/>
      <c r="OJM52" s="99"/>
      <c r="OJN52" s="99"/>
      <c r="OJO52" s="99"/>
      <c r="OJP52" s="99"/>
      <c r="OJQ52" s="99"/>
      <c r="OJR52" s="99"/>
      <c r="OJS52" s="99"/>
      <c r="OJT52" s="99"/>
      <c r="OJU52" s="99"/>
      <c r="OJV52" s="99"/>
      <c r="OJW52" s="99"/>
      <c r="OJX52" s="99"/>
      <c r="OJY52" s="99"/>
      <c r="OJZ52" s="99"/>
      <c r="OKA52" s="99"/>
      <c r="OKB52" s="99"/>
      <c r="OKC52" s="99"/>
      <c r="OKD52" s="99"/>
      <c r="OKE52" s="99"/>
      <c r="OKF52" s="99"/>
      <c r="OKG52" s="99"/>
      <c r="OKH52" s="99"/>
      <c r="OKI52" s="99"/>
      <c r="OKJ52" s="99"/>
      <c r="OKK52" s="99"/>
      <c r="OKL52" s="99"/>
      <c r="OKM52" s="99"/>
      <c r="OKN52" s="99"/>
      <c r="OKO52" s="99"/>
      <c r="OKP52" s="99"/>
      <c r="OKQ52" s="99"/>
      <c r="OKR52" s="99"/>
      <c r="OKS52" s="99"/>
      <c r="OKT52" s="99"/>
      <c r="OKU52" s="99"/>
      <c r="OKV52" s="99"/>
      <c r="OKW52" s="99"/>
      <c r="OKX52" s="99"/>
      <c r="OKY52" s="99"/>
      <c r="OKZ52" s="99"/>
      <c r="OLA52" s="99"/>
      <c r="OLB52" s="99"/>
      <c r="OLC52" s="99"/>
      <c r="OLD52" s="99"/>
      <c r="OLE52" s="99"/>
      <c r="OLF52" s="99"/>
      <c r="OLG52" s="99"/>
      <c r="OLH52" s="99"/>
      <c r="OLI52" s="99"/>
      <c r="OLJ52" s="99"/>
      <c r="OLK52" s="99"/>
      <c r="OLL52" s="99"/>
      <c r="OLM52" s="99"/>
      <c r="OLN52" s="99"/>
      <c r="OLO52" s="99"/>
      <c r="OLP52" s="99"/>
      <c r="OLQ52" s="99"/>
      <c r="OLR52" s="99"/>
      <c r="OLS52" s="99"/>
      <c r="OLT52" s="99"/>
      <c r="OLU52" s="99"/>
      <c r="OLV52" s="99"/>
      <c r="OLW52" s="99"/>
      <c r="OLX52" s="99"/>
      <c r="OLY52" s="99"/>
      <c r="OLZ52" s="99"/>
      <c r="OMA52" s="99"/>
      <c r="OMB52" s="99"/>
      <c r="OMC52" s="99"/>
      <c r="OMD52" s="99"/>
      <c r="OME52" s="99"/>
      <c r="OMF52" s="99"/>
      <c r="OMG52" s="99"/>
      <c r="OMH52" s="99"/>
      <c r="OMI52" s="99"/>
      <c r="OMJ52" s="99"/>
      <c r="OMK52" s="99"/>
      <c r="OML52" s="99"/>
      <c r="OMM52" s="99"/>
      <c r="OMN52" s="99"/>
      <c r="OMO52" s="99"/>
      <c r="OMP52" s="99"/>
      <c r="OMQ52" s="99"/>
      <c r="OMR52" s="99"/>
      <c r="OMS52" s="99"/>
      <c r="OMT52" s="99"/>
      <c r="OMU52" s="99"/>
      <c r="OMV52" s="99"/>
      <c r="OMW52" s="99"/>
      <c r="OMX52" s="99"/>
      <c r="OMY52" s="99"/>
      <c r="OMZ52" s="99"/>
      <c r="ONA52" s="99"/>
      <c r="ONB52" s="99"/>
      <c r="ONC52" s="99"/>
      <c r="OND52" s="99"/>
      <c r="ONE52" s="99"/>
      <c r="ONF52" s="99"/>
      <c r="ONG52" s="99"/>
      <c r="ONH52" s="99"/>
      <c r="ONI52" s="99"/>
      <c r="ONJ52" s="99"/>
      <c r="ONK52" s="99"/>
      <c r="ONL52" s="99"/>
      <c r="ONM52" s="99"/>
      <c r="ONN52" s="99"/>
      <c r="ONO52" s="99"/>
      <c r="ONP52" s="99"/>
      <c r="ONQ52" s="99"/>
      <c r="ONR52" s="99"/>
      <c r="ONS52" s="99"/>
      <c r="ONT52" s="99"/>
      <c r="ONU52" s="99"/>
      <c r="ONV52" s="99"/>
      <c r="ONW52" s="99"/>
      <c r="ONX52" s="99"/>
      <c r="ONY52" s="99"/>
      <c r="ONZ52" s="99"/>
      <c r="OOA52" s="99"/>
      <c r="OOB52" s="99"/>
      <c r="OOC52" s="99"/>
      <c r="OOD52" s="99"/>
      <c r="OOE52" s="99"/>
      <c r="OOF52" s="99"/>
      <c r="OOG52" s="99"/>
      <c r="OOH52" s="99"/>
      <c r="OOI52" s="99"/>
      <c r="OOJ52" s="99"/>
      <c r="OOK52" s="99"/>
      <c r="OOL52" s="99"/>
      <c r="OOM52" s="99"/>
      <c r="OON52" s="99"/>
      <c r="OOO52" s="99"/>
      <c r="OOP52" s="99"/>
      <c r="OOQ52" s="99"/>
      <c r="OOR52" s="99"/>
      <c r="OOS52" s="99"/>
      <c r="OOT52" s="99"/>
      <c r="OOU52" s="99"/>
      <c r="OOV52" s="99"/>
      <c r="OOW52" s="99"/>
      <c r="OOX52" s="99"/>
      <c r="OOY52" s="99"/>
      <c r="OOZ52" s="99"/>
      <c r="OPA52" s="99"/>
      <c r="OPB52" s="99"/>
      <c r="OPC52" s="99"/>
      <c r="OPD52" s="99"/>
      <c r="OPE52" s="99"/>
      <c r="OPF52" s="99"/>
      <c r="OPG52" s="99"/>
      <c r="OPH52" s="99"/>
      <c r="OPI52" s="99"/>
      <c r="OPJ52" s="99"/>
      <c r="OPK52" s="99"/>
      <c r="OPL52" s="99"/>
      <c r="OPM52" s="99"/>
      <c r="OPN52" s="99"/>
      <c r="OPO52" s="99"/>
      <c r="OPP52" s="99"/>
      <c r="OPQ52" s="99"/>
      <c r="OPR52" s="99"/>
      <c r="OPS52" s="99"/>
      <c r="OPT52" s="99"/>
      <c r="OPU52" s="99"/>
      <c r="OPV52" s="99"/>
      <c r="OPW52" s="99"/>
      <c r="OPX52" s="99"/>
      <c r="OPY52" s="99"/>
      <c r="OPZ52" s="99"/>
      <c r="OQA52" s="99"/>
      <c r="OQB52" s="99"/>
      <c r="OQC52" s="99"/>
      <c r="OQD52" s="99"/>
      <c r="OQE52" s="99"/>
      <c r="OQF52" s="99"/>
      <c r="OQG52" s="99"/>
      <c r="OQH52" s="99"/>
      <c r="OQI52" s="99"/>
      <c r="OQJ52" s="99"/>
      <c r="OQK52" s="99"/>
      <c r="OQL52" s="99"/>
      <c r="OQM52" s="99"/>
      <c r="OQN52" s="99"/>
      <c r="OQO52" s="99"/>
      <c r="OQP52" s="99"/>
      <c r="OQQ52" s="99"/>
      <c r="OQR52" s="99"/>
      <c r="OQS52" s="99"/>
      <c r="OQT52" s="99"/>
      <c r="OQU52" s="99"/>
      <c r="OQV52" s="99"/>
      <c r="OQW52" s="99"/>
      <c r="OQX52" s="99"/>
      <c r="OQY52" s="99"/>
      <c r="OQZ52" s="99"/>
      <c r="ORA52" s="99"/>
      <c r="ORB52" s="99"/>
      <c r="ORC52" s="99"/>
      <c r="ORD52" s="99"/>
      <c r="ORE52" s="99"/>
      <c r="ORF52" s="99"/>
      <c r="ORG52" s="99"/>
      <c r="ORH52" s="99"/>
      <c r="ORI52" s="99"/>
      <c r="ORJ52" s="99"/>
      <c r="ORK52" s="99"/>
      <c r="ORL52" s="99"/>
      <c r="ORM52" s="99"/>
      <c r="ORN52" s="99"/>
      <c r="ORO52" s="99"/>
      <c r="ORP52" s="99"/>
      <c r="ORQ52" s="99"/>
      <c r="ORR52" s="99"/>
      <c r="ORS52" s="99"/>
      <c r="ORT52" s="99"/>
      <c r="ORU52" s="99"/>
      <c r="ORV52" s="99"/>
      <c r="ORW52" s="99"/>
      <c r="ORX52" s="99"/>
      <c r="ORY52" s="99"/>
      <c r="ORZ52" s="99"/>
      <c r="OSA52" s="99"/>
      <c r="OSB52" s="99"/>
      <c r="OSC52" s="99"/>
      <c r="OSD52" s="99"/>
      <c r="OSE52" s="99"/>
      <c r="OSF52" s="99"/>
      <c r="OSG52" s="99"/>
      <c r="OSH52" s="99"/>
      <c r="OSI52" s="99"/>
      <c r="OSJ52" s="99"/>
      <c r="OSK52" s="99"/>
      <c r="OSL52" s="99"/>
      <c r="OSM52" s="99"/>
      <c r="OSN52" s="99"/>
      <c r="OSO52" s="99"/>
      <c r="OSP52" s="99"/>
      <c r="OSQ52" s="99"/>
      <c r="OSR52" s="99"/>
      <c r="OSS52" s="99"/>
      <c r="OST52" s="99"/>
      <c r="OSU52" s="99"/>
      <c r="OSV52" s="99"/>
      <c r="OSW52" s="99"/>
      <c r="OSX52" s="99"/>
      <c r="OSY52" s="99"/>
      <c r="OSZ52" s="99"/>
      <c r="OTA52" s="99"/>
      <c r="OTB52" s="99"/>
      <c r="OTC52" s="99"/>
      <c r="OTD52" s="99"/>
      <c r="OTE52" s="99"/>
      <c r="OTF52" s="99"/>
      <c r="OTG52" s="99"/>
      <c r="OTH52" s="99"/>
      <c r="OTI52" s="99"/>
      <c r="OTJ52" s="99"/>
      <c r="OTK52" s="99"/>
      <c r="OTL52" s="99"/>
      <c r="OTM52" s="99"/>
      <c r="OTN52" s="99"/>
      <c r="OTO52" s="99"/>
      <c r="OTP52" s="99"/>
      <c r="OTQ52" s="99"/>
      <c r="OTR52" s="99"/>
      <c r="OTS52" s="99"/>
      <c r="OTT52" s="99"/>
      <c r="OTU52" s="99"/>
      <c r="OTV52" s="99"/>
      <c r="OTW52" s="99"/>
      <c r="OTX52" s="99"/>
      <c r="OTY52" s="99"/>
      <c r="OTZ52" s="99"/>
      <c r="OUA52" s="99"/>
      <c r="OUB52" s="99"/>
      <c r="OUC52" s="99"/>
      <c r="OUD52" s="99"/>
      <c r="OUE52" s="99"/>
      <c r="OUF52" s="99"/>
      <c r="OUG52" s="99"/>
      <c r="OUH52" s="99"/>
      <c r="OUI52" s="99"/>
      <c r="OUJ52" s="99"/>
      <c r="OUK52" s="99"/>
      <c r="OUL52" s="99"/>
      <c r="OUM52" s="99"/>
      <c r="OUN52" s="99"/>
      <c r="OUO52" s="99"/>
      <c r="OUP52" s="99"/>
      <c r="OUQ52" s="99"/>
      <c r="OUR52" s="99"/>
      <c r="OUS52" s="99"/>
      <c r="OUT52" s="99"/>
      <c r="OUU52" s="99"/>
      <c r="OUV52" s="99"/>
      <c r="OUW52" s="99"/>
      <c r="OUX52" s="99"/>
      <c r="OUY52" s="99"/>
      <c r="OUZ52" s="99"/>
      <c r="OVA52" s="99"/>
      <c r="OVB52" s="99"/>
      <c r="OVC52" s="99"/>
      <c r="OVD52" s="99"/>
      <c r="OVE52" s="99"/>
      <c r="OVF52" s="99"/>
      <c r="OVG52" s="99"/>
      <c r="OVH52" s="99"/>
      <c r="OVI52" s="99"/>
      <c r="OVJ52" s="99"/>
      <c r="OVK52" s="99"/>
      <c r="OVL52" s="99"/>
      <c r="OVM52" s="99"/>
      <c r="OVN52" s="99"/>
      <c r="OVO52" s="99"/>
      <c r="OVP52" s="99"/>
      <c r="OVQ52" s="99"/>
      <c r="OVR52" s="99"/>
      <c r="OVS52" s="99"/>
      <c r="OVT52" s="99"/>
      <c r="OVU52" s="99"/>
      <c r="OVV52" s="99"/>
      <c r="OVW52" s="99"/>
      <c r="OVX52" s="99"/>
      <c r="OVY52" s="99"/>
      <c r="OVZ52" s="99"/>
      <c r="OWA52" s="99"/>
      <c r="OWB52" s="99"/>
      <c r="OWC52" s="99"/>
      <c r="OWD52" s="99"/>
      <c r="OWE52" s="99"/>
      <c r="OWF52" s="99"/>
      <c r="OWG52" s="99"/>
      <c r="OWH52" s="99"/>
      <c r="OWI52" s="99"/>
      <c r="OWJ52" s="99"/>
      <c r="OWK52" s="99"/>
      <c r="OWL52" s="99"/>
      <c r="OWM52" s="99"/>
      <c r="OWN52" s="99"/>
      <c r="OWO52" s="99"/>
      <c r="OWP52" s="99"/>
      <c r="OWQ52" s="99"/>
      <c r="OWR52" s="99"/>
      <c r="OWS52" s="99"/>
      <c r="OWT52" s="99"/>
      <c r="OWU52" s="99"/>
      <c r="OWV52" s="99"/>
      <c r="OWW52" s="99"/>
      <c r="OWX52" s="99"/>
      <c r="OWY52" s="99"/>
      <c r="OWZ52" s="99"/>
      <c r="OXA52" s="99"/>
      <c r="OXB52" s="99"/>
      <c r="OXC52" s="99"/>
      <c r="OXD52" s="99"/>
      <c r="OXE52" s="99"/>
      <c r="OXF52" s="99"/>
      <c r="OXG52" s="99"/>
      <c r="OXH52" s="99"/>
      <c r="OXI52" s="99"/>
      <c r="OXJ52" s="99"/>
      <c r="OXK52" s="99"/>
      <c r="OXL52" s="99"/>
      <c r="OXM52" s="99"/>
      <c r="OXN52" s="99"/>
      <c r="OXO52" s="99"/>
      <c r="OXP52" s="99"/>
      <c r="OXQ52" s="99"/>
      <c r="OXR52" s="99"/>
      <c r="OXS52" s="99"/>
      <c r="OXT52" s="99"/>
      <c r="OXU52" s="99"/>
      <c r="OXV52" s="99"/>
      <c r="OXW52" s="99"/>
      <c r="OXX52" s="99"/>
      <c r="OXY52" s="99"/>
      <c r="OXZ52" s="99"/>
      <c r="OYA52" s="99"/>
      <c r="OYB52" s="99"/>
      <c r="OYC52" s="99"/>
      <c r="OYD52" s="99"/>
      <c r="OYE52" s="99"/>
      <c r="OYF52" s="99"/>
      <c r="OYG52" s="99"/>
      <c r="OYH52" s="99"/>
      <c r="OYI52" s="99"/>
      <c r="OYJ52" s="99"/>
      <c r="OYK52" s="99"/>
      <c r="OYL52" s="99"/>
      <c r="OYM52" s="99"/>
      <c r="OYN52" s="99"/>
      <c r="OYO52" s="99"/>
      <c r="OYP52" s="99"/>
      <c r="OYQ52" s="99"/>
      <c r="OYR52" s="99"/>
      <c r="OYS52" s="99"/>
      <c r="OYT52" s="99"/>
      <c r="OYU52" s="99"/>
      <c r="OYV52" s="99"/>
      <c r="OYW52" s="99"/>
      <c r="OYX52" s="99"/>
      <c r="OYY52" s="99"/>
      <c r="OYZ52" s="99"/>
      <c r="OZA52" s="99"/>
      <c r="OZB52" s="99"/>
      <c r="OZC52" s="99"/>
      <c r="OZD52" s="99"/>
      <c r="OZE52" s="99"/>
      <c r="OZF52" s="99"/>
      <c r="OZG52" s="99"/>
      <c r="OZH52" s="99"/>
      <c r="OZI52" s="99"/>
      <c r="OZJ52" s="99"/>
      <c r="OZK52" s="99"/>
      <c r="OZL52" s="99"/>
      <c r="OZM52" s="99"/>
      <c r="OZN52" s="99"/>
      <c r="OZO52" s="99"/>
      <c r="OZP52" s="99"/>
      <c r="OZQ52" s="99"/>
      <c r="OZR52" s="99"/>
      <c r="OZS52" s="99"/>
      <c r="OZT52" s="99"/>
      <c r="OZU52" s="99"/>
      <c r="OZV52" s="99"/>
      <c r="OZW52" s="99"/>
      <c r="OZX52" s="99"/>
      <c r="OZY52" s="99"/>
      <c r="OZZ52" s="99"/>
      <c r="PAA52" s="99"/>
      <c r="PAB52" s="99"/>
      <c r="PAC52" s="99"/>
      <c r="PAD52" s="99"/>
      <c r="PAE52" s="99"/>
      <c r="PAF52" s="99"/>
      <c r="PAG52" s="99"/>
      <c r="PAH52" s="99"/>
      <c r="PAI52" s="99"/>
      <c r="PAJ52" s="99"/>
      <c r="PAK52" s="99"/>
      <c r="PAL52" s="99"/>
      <c r="PAM52" s="99"/>
      <c r="PAN52" s="99"/>
      <c r="PAO52" s="99"/>
      <c r="PAP52" s="99"/>
      <c r="PAQ52" s="99"/>
      <c r="PAR52" s="99"/>
      <c r="PAS52" s="99"/>
      <c r="PAT52" s="99"/>
      <c r="PAU52" s="99"/>
      <c r="PAV52" s="99"/>
      <c r="PAW52" s="99"/>
      <c r="PAX52" s="99"/>
      <c r="PAY52" s="99"/>
      <c r="PAZ52" s="99"/>
      <c r="PBA52" s="99"/>
      <c r="PBB52" s="99"/>
      <c r="PBC52" s="99"/>
      <c r="PBD52" s="99"/>
      <c r="PBE52" s="99"/>
      <c r="PBF52" s="99"/>
      <c r="PBG52" s="99"/>
      <c r="PBH52" s="99"/>
      <c r="PBI52" s="99"/>
      <c r="PBJ52" s="99"/>
      <c r="PBK52" s="99"/>
      <c r="PBL52" s="99"/>
      <c r="PBM52" s="99"/>
      <c r="PBN52" s="99"/>
      <c r="PBO52" s="99"/>
      <c r="PBP52" s="99"/>
      <c r="PBQ52" s="99"/>
      <c r="PBR52" s="99"/>
      <c r="PBS52" s="99"/>
      <c r="PBT52" s="99"/>
      <c r="PBU52" s="99"/>
      <c r="PBV52" s="99"/>
      <c r="PBW52" s="99"/>
      <c r="PBX52" s="99"/>
      <c r="PBY52" s="99"/>
      <c r="PBZ52" s="99"/>
      <c r="PCA52" s="99"/>
      <c r="PCB52" s="99"/>
      <c r="PCC52" s="99"/>
      <c r="PCD52" s="99"/>
      <c r="PCE52" s="99"/>
      <c r="PCF52" s="99"/>
      <c r="PCG52" s="99"/>
      <c r="PCH52" s="99"/>
      <c r="PCI52" s="99"/>
      <c r="PCJ52" s="99"/>
      <c r="PCK52" s="99"/>
      <c r="PCL52" s="99"/>
      <c r="PCM52" s="99"/>
      <c r="PCN52" s="99"/>
      <c r="PCO52" s="99"/>
      <c r="PCP52" s="99"/>
      <c r="PCQ52" s="99"/>
      <c r="PCR52" s="99"/>
      <c r="PCS52" s="99"/>
      <c r="PCT52" s="99"/>
      <c r="PCU52" s="99"/>
      <c r="PCV52" s="99"/>
      <c r="PCW52" s="99"/>
      <c r="PCX52" s="99"/>
      <c r="PCY52" s="99"/>
      <c r="PCZ52" s="99"/>
      <c r="PDA52" s="99"/>
      <c r="PDB52" s="99"/>
      <c r="PDC52" s="99"/>
      <c r="PDD52" s="99"/>
      <c r="PDE52" s="99"/>
      <c r="PDF52" s="99"/>
      <c r="PDG52" s="99"/>
      <c r="PDH52" s="99"/>
      <c r="PDI52" s="99"/>
      <c r="PDJ52" s="99"/>
      <c r="PDK52" s="99"/>
      <c r="PDL52" s="99"/>
      <c r="PDM52" s="99"/>
      <c r="PDN52" s="99"/>
      <c r="PDO52" s="99"/>
      <c r="PDP52" s="99"/>
      <c r="PDQ52" s="99"/>
      <c r="PDR52" s="99"/>
      <c r="PDS52" s="99"/>
      <c r="PDT52" s="99"/>
      <c r="PDU52" s="99"/>
      <c r="PDV52" s="99"/>
      <c r="PDW52" s="99"/>
      <c r="PDX52" s="99"/>
      <c r="PDY52" s="99"/>
      <c r="PDZ52" s="99"/>
      <c r="PEA52" s="99"/>
      <c r="PEB52" s="99"/>
      <c r="PEC52" s="99"/>
      <c r="PED52" s="99"/>
      <c r="PEE52" s="99"/>
      <c r="PEF52" s="99"/>
      <c r="PEG52" s="99"/>
      <c r="PEH52" s="99"/>
      <c r="PEI52" s="99"/>
      <c r="PEJ52" s="99"/>
      <c r="PEK52" s="99"/>
      <c r="PEL52" s="99"/>
      <c r="PEM52" s="99"/>
      <c r="PEN52" s="99"/>
      <c r="PEO52" s="99"/>
      <c r="PEP52" s="99"/>
      <c r="PEQ52" s="99"/>
      <c r="PER52" s="99"/>
      <c r="PES52" s="99"/>
      <c r="PET52" s="99"/>
      <c r="PEU52" s="99"/>
      <c r="PEV52" s="99"/>
      <c r="PEW52" s="99"/>
      <c r="PEX52" s="99"/>
      <c r="PEY52" s="99"/>
      <c r="PEZ52" s="99"/>
      <c r="PFA52" s="99"/>
      <c r="PFB52" s="99"/>
      <c r="PFC52" s="99"/>
      <c r="PFD52" s="99"/>
      <c r="PFE52" s="99"/>
      <c r="PFF52" s="99"/>
      <c r="PFG52" s="99"/>
      <c r="PFH52" s="99"/>
      <c r="PFI52" s="99"/>
      <c r="PFJ52" s="99"/>
      <c r="PFK52" s="99"/>
      <c r="PFL52" s="99"/>
      <c r="PFM52" s="99"/>
      <c r="PFN52" s="99"/>
      <c r="PFO52" s="99"/>
      <c r="PFP52" s="99"/>
      <c r="PFQ52" s="99"/>
      <c r="PFR52" s="99"/>
      <c r="PFS52" s="99"/>
      <c r="PFT52" s="99"/>
      <c r="PFU52" s="99"/>
      <c r="PFV52" s="99"/>
      <c r="PFW52" s="99"/>
      <c r="PFX52" s="99"/>
      <c r="PFY52" s="99"/>
      <c r="PFZ52" s="99"/>
      <c r="PGA52" s="99"/>
      <c r="PGB52" s="99"/>
      <c r="PGC52" s="99"/>
      <c r="PGD52" s="99"/>
      <c r="PGE52" s="99"/>
      <c r="PGF52" s="99"/>
      <c r="PGG52" s="99"/>
      <c r="PGH52" s="99"/>
      <c r="PGI52" s="99"/>
      <c r="PGJ52" s="99"/>
      <c r="PGK52" s="99"/>
      <c r="PGL52" s="99"/>
      <c r="PGM52" s="99"/>
      <c r="PGN52" s="99"/>
      <c r="PGO52" s="99"/>
      <c r="PGP52" s="99"/>
      <c r="PGQ52" s="99"/>
      <c r="PGR52" s="99"/>
      <c r="PGS52" s="99"/>
      <c r="PGT52" s="99"/>
      <c r="PGU52" s="99"/>
      <c r="PGV52" s="99"/>
      <c r="PGW52" s="99"/>
      <c r="PGX52" s="99"/>
      <c r="PGY52" s="99"/>
      <c r="PGZ52" s="99"/>
      <c r="PHA52" s="99"/>
      <c r="PHB52" s="99"/>
      <c r="PHC52" s="99"/>
      <c r="PHD52" s="99"/>
      <c r="PHE52" s="99"/>
      <c r="PHF52" s="99"/>
      <c r="PHG52" s="99"/>
      <c r="PHH52" s="99"/>
      <c r="PHI52" s="99"/>
      <c r="PHJ52" s="99"/>
      <c r="PHK52" s="99"/>
      <c r="PHL52" s="99"/>
      <c r="PHM52" s="99"/>
      <c r="PHN52" s="99"/>
      <c r="PHO52" s="99"/>
      <c r="PHP52" s="99"/>
      <c r="PHQ52" s="99"/>
      <c r="PHR52" s="99"/>
      <c r="PHS52" s="99"/>
      <c r="PHT52" s="99"/>
      <c r="PHU52" s="99"/>
      <c r="PHV52" s="99"/>
      <c r="PHW52" s="99"/>
      <c r="PHX52" s="99"/>
      <c r="PHY52" s="99"/>
      <c r="PHZ52" s="99"/>
      <c r="PIA52" s="99"/>
      <c r="PIB52" s="99"/>
      <c r="PIC52" s="99"/>
      <c r="PID52" s="99"/>
      <c r="PIE52" s="99"/>
      <c r="PIF52" s="99"/>
      <c r="PIG52" s="99"/>
      <c r="PIH52" s="99"/>
      <c r="PII52" s="99"/>
      <c r="PIJ52" s="99"/>
      <c r="PIK52" s="99"/>
      <c r="PIL52" s="99"/>
      <c r="PIM52" s="99"/>
      <c r="PIN52" s="99"/>
      <c r="PIO52" s="99"/>
      <c r="PIP52" s="99"/>
      <c r="PIQ52" s="99"/>
      <c r="PIR52" s="99"/>
      <c r="PIS52" s="99"/>
      <c r="PIT52" s="99"/>
      <c r="PIU52" s="99"/>
      <c r="PIV52" s="99"/>
      <c r="PIW52" s="99"/>
      <c r="PIX52" s="99"/>
      <c r="PIY52" s="99"/>
      <c r="PIZ52" s="99"/>
      <c r="PJA52" s="99"/>
      <c r="PJB52" s="99"/>
      <c r="PJC52" s="99"/>
      <c r="PJD52" s="99"/>
      <c r="PJE52" s="99"/>
      <c r="PJF52" s="99"/>
      <c r="PJG52" s="99"/>
      <c r="PJH52" s="99"/>
      <c r="PJI52" s="99"/>
      <c r="PJJ52" s="99"/>
      <c r="PJK52" s="99"/>
      <c r="PJL52" s="99"/>
      <c r="PJM52" s="99"/>
      <c r="PJN52" s="99"/>
      <c r="PJO52" s="99"/>
      <c r="PJP52" s="99"/>
      <c r="PJQ52" s="99"/>
      <c r="PJR52" s="99"/>
      <c r="PJS52" s="99"/>
      <c r="PJT52" s="99"/>
      <c r="PJU52" s="99"/>
      <c r="PJV52" s="99"/>
      <c r="PJW52" s="99"/>
      <c r="PJX52" s="99"/>
      <c r="PJY52" s="99"/>
      <c r="PJZ52" s="99"/>
      <c r="PKA52" s="99"/>
      <c r="PKB52" s="99"/>
      <c r="PKC52" s="99"/>
      <c r="PKD52" s="99"/>
      <c r="PKE52" s="99"/>
      <c r="PKF52" s="99"/>
      <c r="PKG52" s="99"/>
      <c r="PKH52" s="99"/>
      <c r="PKI52" s="99"/>
      <c r="PKJ52" s="99"/>
      <c r="PKK52" s="99"/>
      <c r="PKL52" s="99"/>
      <c r="PKM52" s="99"/>
      <c r="PKN52" s="99"/>
      <c r="PKO52" s="99"/>
      <c r="PKP52" s="99"/>
      <c r="PKQ52" s="99"/>
      <c r="PKR52" s="99"/>
      <c r="PKS52" s="99"/>
      <c r="PKT52" s="99"/>
      <c r="PKU52" s="99"/>
      <c r="PKV52" s="99"/>
      <c r="PKW52" s="99"/>
      <c r="PKX52" s="99"/>
      <c r="PKY52" s="99"/>
      <c r="PKZ52" s="99"/>
      <c r="PLA52" s="99"/>
      <c r="PLB52" s="99"/>
      <c r="PLC52" s="99"/>
      <c r="PLD52" s="99"/>
      <c r="PLE52" s="99"/>
      <c r="PLF52" s="99"/>
      <c r="PLG52" s="99"/>
      <c r="PLH52" s="99"/>
      <c r="PLI52" s="99"/>
      <c r="PLJ52" s="99"/>
      <c r="PLK52" s="99"/>
      <c r="PLL52" s="99"/>
      <c r="PLM52" s="99"/>
      <c r="PLN52" s="99"/>
      <c r="PLO52" s="99"/>
      <c r="PLP52" s="99"/>
      <c r="PLQ52" s="99"/>
      <c r="PLR52" s="99"/>
      <c r="PLS52" s="99"/>
      <c r="PLT52" s="99"/>
      <c r="PLU52" s="99"/>
      <c r="PLV52" s="99"/>
      <c r="PLW52" s="99"/>
      <c r="PLX52" s="99"/>
      <c r="PLY52" s="99"/>
      <c r="PLZ52" s="99"/>
      <c r="PMA52" s="99"/>
      <c r="PMB52" s="99"/>
      <c r="PMC52" s="99"/>
      <c r="PMD52" s="99"/>
      <c r="PME52" s="99"/>
      <c r="PMF52" s="99"/>
      <c r="PMG52" s="99"/>
      <c r="PMH52" s="99"/>
      <c r="PMI52" s="99"/>
      <c r="PMJ52" s="99"/>
      <c r="PMK52" s="99"/>
      <c r="PML52" s="99"/>
      <c r="PMM52" s="99"/>
      <c r="PMN52" s="99"/>
      <c r="PMO52" s="99"/>
      <c r="PMP52" s="99"/>
      <c r="PMQ52" s="99"/>
      <c r="PMR52" s="99"/>
      <c r="PMS52" s="99"/>
      <c r="PMT52" s="99"/>
      <c r="PMU52" s="99"/>
      <c r="PMV52" s="99"/>
      <c r="PMW52" s="99"/>
      <c r="PMX52" s="99"/>
      <c r="PMY52" s="99"/>
      <c r="PMZ52" s="99"/>
      <c r="PNA52" s="99"/>
      <c r="PNB52" s="99"/>
      <c r="PNC52" s="99"/>
      <c r="PND52" s="99"/>
      <c r="PNE52" s="99"/>
      <c r="PNF52" s="99"/>
      <c r="PNG52" s="99"/>
      <c r="PNH52" s="99"/>
      <c r="PNI52" s="99"/>
      <c r="PNJ52" s="99"/>
      <c r="PNK52" s="99"/>
      <c r="PNL52" s="99"/>
      <c r="PNM52" s="99"/>
      <c r="PNN52" s="99"/>
      <c r="PNO52" s="99"/>
      <c r="PNP52" s="99"/>
      <c r="PNQ52" s="99"/>
      <c r="PNR52" s="99"/>
      <c r="PNS52" s="99"/>
      <c r="PNT52" s="99"/>
      <c r="PNU52" s="99"/>
      <c r="PNV52" s="99"/>
      <c r="PNW52" s="99"/>
      <c r="PNX52" s="99"/>
      <c r="PNY52" s="99"/>
      <c r="PNZ52" s="99"/>
      <c r="POA52" s="99"/>
      <c r="POB52" s="99"/>
      <c r="POC52" s="99"/>
      <c r="POD52" s="99"/>
      <c r="POE52" s="99"/>
      <c r="POF52" s="99"/>
      <c r="POG52" s="99"/>
      <c r="POH52" s="99"/>
      <c r="POI52" s="99"/>
      <c r="POJ52" s="99"/>
      <c r="POK52" s="99"/>
      <c r="POL52" s="99"/>
      <c r="POM52" s="99"/>
      <c r="PON52" s="99"/>
      <c r="POO52" s="99"/>
      <c r="POP52" s="99"/>
      <c r="POQ52" s="99"/>
      <c r="POR52" s="99"/>
      <c r="POS52" s="99"/>
      <c r="POT52" s="99"/>
      <c r="POU52" s="99"/>
      <c r="POV52" s="99"/>
      <c r="POW52" s="99"/>
      <c r="POX52" s="99"/>
      <c r="POY52" s="99"/>
      <c r="POZ52" s="99"/>
      <c r="PPA52" s="99"/>
      <c r="PPB52" s="99"/>
      <c r="PPC52" s="99"/>
      <c r="PPD52" s="99"/>
      <c r="PPE52" s="99"/>
      <c r="PPF52" s="99"/>
      <c r="PPG52" s="99"/>
      <c r="PPH52" s="99"/>
      <c r="PPI52" s="99"/>
      <c r="PPJ52" s="99"/>
      <c r="PPK52" s="99"/>
      <c r="PPL52" s="99"/>
      <c r="PPM52" s="99"/>
      <c r="PPN52" s="99"/>
      <c r="PPO52" s="99"/>
      <c r="PPP52" s="99"/>
      <c r="PPQ52" s="99"/>
      <c r="PPR52" s="99"/>
      <c r="PPS52" s="99"/>
      <c r="PPT52" s="99"/>
      <c r="PPU52" s="99"/>
      <c r="PPV52" s="99"/>
      <c r="PPW52" s="99"/>
      <c r="PPX52" s="99"/>
      <c r="PPY52" s="99"/>
      <c r="PPZ52" s="99"/>
      <c r="PQA52" s="99"/>
      <c r="PQB52" s="99"/>
      <c r="PQC52" s="99"/>
      <c r="PQD52" s="99"/>
      <c r="PQE52" s="99"/>
      <c r="PQF52" s="99"/>
      <c r="PQG52" s="99"/>
      <c r="PQH52" s="99"/>
      <c r="PQI52" s="99"/>
      <c r="PQJ52" s="99"/>
      <c r="PQK52" s="99"/>
      <c r="PQL52" s="99"/>
      <c r="PQM52" s="99"/>
      <c r="PQN52" s="99"/>
      <c r="PQO52" s="99"/>
      <c r="PQP52" s="99"/>
      <c r="PQQ52" s="99"/>
      <c r="PQR52" s="99"/>
      <c r="PQS52" s="99"/>
      <c r="PQT52" s="99"/>
      <c r="PQU52" s="99"/>
      <c r="PQV52" s="99"/>
      <c r="PQW52" s="99"/>
      <c r="PQX52" s="99"/>
      <c r="PQY52" s="99"/>
      <c r="PQZ52" s="99"/>
      <c r="PRA52" s="99"/>
      <c r="PRB52" s="99"/>
      <c r="PRC52" s="99"/>
      <c r="PRD52" s="99"/>
      <c r="PRE52" s="99"/>
      <c r="PRF52" s="99"/>
      <c r="PRG52" s="99"/>
      <c r="PRH52" s="99"/>
      <c r="PRI52" s="99"/>
      <c r="PRJ52" s="99"/>
      <c r="PRK52" s="99"/>
      <c r="PRL52" s="99"/>
      <c r="PRM52" s="99"/>
      <c r="PRN52" s="99"/>
      <c r="PRO52" s="99"/>
      <c r="PRP52" s="99"/>
      <c r="PRQ52" s="99"/>
      <c r="PRR52" s="99"/>
      <c r="PRS52" s="99"/>
      <c r="PRT52" s="99"/>
      <c r="PRU52" s="99"/>
      <c r="PRV52" s="99"/>
      <c r="PRW52" s="99"/>
      <c r="PRX52" s="99"/>
      <c r="PRY52" s="99"/>
      <c r="PRZ52" s="99"/>
      <c r="PSA52" s="99"/>
      <c r="PSB52" s="99"/>
      <c r="PSC52" s="99"/>
      <c r="PSD52" s="99"/>
      <c r="PSE52" s="99"/>
      <c r="PSF52" s="99"/>
      <c r="PSG52" s="99"/>
      <c r="PSH52" s="99"/>
      <c r="PSI52" s="99"/>
      <c r="PSJ52" s="99"/>
      <c r="PSK52" s="99"/>
      <c r="PSL52" s="99"/>
      <c r="PSM52" s="99"/>
      <c r="PSN52" s="99"/>
      <c r="PSO52" s="99"/>
      <c r="PSP52" s="99"/>
      <c r="PSQ52" s="99"/>
      <c r="PSR52" s="99"/>
      <c r="PSS52" s="99"/>
      <c r="PST52" s="99"/>
      <c r="PSU52" s="99"/>
      <c r="PSV52" s="99"/>
      <c r="PSW52" s="99"/>
      <c r="PSX52" s="99"/>
      <c r="PSY52" s="99"/>
      <c r="PSZ52" s="99"/>
      <c r="PTA52" s="99"/>
      <c r="PTB52" s="99"/>
      <c r="PTC52" s="99"/>
      <c r="PTD52" s="99"/>
      <c r="PTE52" s="99"/>
      <c r="PTF52" s="99"/>
      <c r="PTG52" s="99"/>
      <c r="PTH52" s="99"/>
      <c r="PTI52" s="99"/>
      <c r="PTJ52" s="99"/>
      <c r="PTK52" s="99"/>
      <c r="PTL52" s="99"/>
      <c r="PTM52" s="99"/>
      <c r="PTN52" s="99"/>
      <c r="PTO52" s="99"/>
      <c r="PTP52" s="99"/>
      <c r="PTQ52" s="99"/>
      <c r="PTR52" s="99"/>
      <c r="PTS52" s="99"/>
      <c r="PTT52" s="99"/>
      <c r="PTU52" s="99"/>
      <c r="PTV52" s="99"/>
      <c r="PTW52" s="99"/>
      <c r="PTX52" s="99"/>
      <c r="PTY52" s="99"/>
      <c r="PTZ52" s="99"/>
      <c r="PUA52" s="99"/>
      <c r="PUB52" s="99"/>
      <c r="PUC52" s="99"/>
      <c r="PUD52" s="99"/>
      <c r="PUE52" s="99"/>
      <c r="PUF52" s="99"/>
      <c r="PUG52" s="99"/>
      <c r="PUH52" s="99"/>
      <c r="PUI52" s="99"/>
      <c r="PUJ52" s="99"/>
      <c r="PUK52" s="99"/>
      <c r="PUL52" s="99"/>
      <c r="PUM52" s="99"/>
      <c r="PUN52" s="99"/>
      <c r="PUO52" s="99"/>
      <c r="PUP52" s="99"/>
      <c r="PUQ52" s="99"/>
      <c r="PUR52" s="99"/>
      <c r="PUS52" s="99"/>
      <c r="PUT52" s="99"/>
      <c r="PUU52" s="99"/>
      <c r="PUV52" s="99"/>
      <c r="PUW52" s="99"/>
      <c r="PUX52" s="99"/>
      <c r="PUY52" s="99"/>
      <c r="PUZ52" s="99"/>
      <c r="PVA52" s="99"/>
      <c r="PVB52" s="99"/>
      <c r="PVC52" s="99"/>
      <c r="PVD52" s="99"/>
      <c r="PVE52" s="99"/>
      <c r="PVF52" s="99"/>
      <c r="PVG52" s="99"/>
      <c r="PVH52" s="99"/>
      <c r="PVI52" s="99"/>
      <c r="PVJ52" s="99"/>
      <c r="PVK52" s="99"/>
      <c r="PVL52" s="99"/>
      <c r="PVM52" s="99"/>
      <c r="PVN52" s="99"/>
      <c r="PVO52" s="99"/>
      <c r="PVP52" s="99"/>
      <c r="PVQ52" s="99"/>
      <c r="PVR52" s="99"/>
      <c r="PVS52" s="99"/>
      <c r="PVT52" s="99"/>
      <c r="PVU52" s="99"/>
      <c r="PVV52" s="99"/>
      <c r="PVW52" s="99"/>
      <c r="PVX52" s="99"/>
      <c r="PVY52" s="99"/>
      <c r="PVZ52" s="99"/>
      <c r="PWA52" s="99"/>
      <c r="PWB52" s="99"/>
      <c r="PWC52" s="99"/>
      <c r="PWD52" s="99"/>
      <c r="PWE52" s="99"/>
      <c r="PWF52" s="99"/>
      <c r="PWG52" s="99"/>
      <c r="PWH52" s="99"/>
      <c r="PWI52" s="99"/>
      <c r="PWJ52" s="99"/>
      <c r="PWK52" s="99"/>
      <c r="PWL52" s="99"/>
      <c r="PWM52" s="99"/>
      <c r="PWN52" s="99"/>
      <c r="PWO52" s="99"/>
      <c r="PWP52" s="99"/>
      <c r="PWQ52" s="99"/>
      <c r="PWR52" s="99"/>
      <c r="PWS52" s="99"/>
      <c r="PWT52" s="99"/>
      <c r="PWU52" s="99"/>
      <c r="PWV52" s="99"/>
      <c r="PWW52" s="99"/>
      <c r="PWX52" s="99"/>
      <c r="PWY52" s="99"/>
      <c r="PWZ52" s="99"/>
      <c r="PXA52" s="99"/>
      <c r="PXB52" s="99"/>
      <c r="PXC52" s="99"/>
      <c r="PXD52" s="99"/>
      <c r="PXE52" s="99"/>
      <c r="PXF52" s="99"/>
      <c r="PXG52" s="99"/>
      <c r="PXH52" s="99"/>
      <c r="PXI52" s="99"/>
      <c r="PXJ52" s="99"/>
      <c r="PXK52" s="99"/>
      <c r="PXL52" s="99"/>
      <c r="PXM52" s="99"/>
      <c r="PXN52" s="99"/>
      <c r="PXO52" s="99"/>
      <c r="PXP52" s="99"/>
      <c r="PXQ52" s="99"/>
      <c r="PXR52" s="99"/>
      <c r="PXS52" s="99"/>
      <c r="PXT52" s="99"/>
      <c r="PXU52" s="99"/>
      <c r="PXV52" s="99"/>
      <c r="PXW52" s="99"/>
      <c r="PXX52" s="99"/>
      <c r="PXY52" s="99"/>
      <c r="PXZ52" s="99"/>
      <c r="PYA52" s="99"/>
      <c r="PYB52" s="99"/>
      <c r="PYC52" s="99"/>
      <c r="PYD52" s="99"/>
      <c r="PYE52" s="99"/>
      <c r="PYF52" s="99"/>
      <c r="PYG52" s="99"/>
      <c r="PYH52" s="99"/>
      <c r="PYI52" s="99"/>
      <c r="PYJ52" s="99"/>
      <c r="PYK52" s="99"/>
      <c r="PYL52" s="99"/>
      <c r="PYM52" s="99"/>
      <c r="PYN52" s="99"/>
      <c r="PYO52" s="99"/>
      <c r="PYP52" s="99"/>
      <c r="PYQ52" s="99"/>
      <c r="PYR52" s="99"/>
      <c r="PYS52" s="99"/>
      <c r="PYT52" s="99"/>
      <c r="PYU52" s="99"/>
      <c r="PYV52" s="99"/>
      <c r="PYW52" s="99"/>
      <c r="PYX52" s="99"/>
      <c r="PYY52" s="99"/>
      <c r="PYZ52" s="99"/>
      <c r="PZA52" s="99"/>
      <c r="PZB52" s="99"/>
      <c r="PZC52" s="99"/>
      <c r="PZD52" s="99"/>
      <c r="PZE52" s="99"/>
      <c r="PZF52" s="99"/>
      <c r="PZG52" s="99"/>
      <c r="PZH52" s="99"/>
      <c r="PZI52" s="99"/>
      <c r="PZJ52" s="99"/>
      <c r="PZK52" s="99"/>
      <c r="PZL52" s="99"/>
      <c r="PZM52" s="99"/>
      <c r="PZN52" s="99"/>
      <c r="PZO52" s="99"/>
      <c r="PZP52" s="99"/>
      <c r="PZQ52" s="99"/>
      <c r="PZR52" s="99"/>
      <c r="PZS52" s="99"/>
      <c r="PZT52" s="99"/>
      <c r="PZU52" s="99"/>
      <c r="PZV52" s="99"/>
      <c r="PZW52" s="99"/>
      <c r="PZX52" s="99"/>
      <c r="PZY52" s="99"/>
      <c r="PZZ52" s="99"/>
      <c r="QAA52" s="99"/>
      <c r="QAB52" s="99"/>
      <c r="QAC52" s="99"/>
      <c r="QAD52" s="99"/>
      <c r="QAE52" s="99"/>
      <c r="QAF52" s="99"/>
      <c r="QAG52" s="99"/>
      <c r="QAH52" s="99"/>
      <c r="QAI52" s="99"/>
      <c r="QAJ52" s="99"/>
      <c r="QAK52" s="99"/>
      <c r="QAL52" s="99"/>
      <c r="QAM52" s="99"/>
      <c r="QAN52" s="99"/>
      <c r="QAO52" s="99"/>
      <c r="QAP52" s="99"/>
      <c r="QAQ52" s="99"/>
      <c r="QAR52" s="99"/>
      <c r="QAS52" s="99"/>
      <c r="QAT52" s="99"/>
      <c r="QAU52" s="99"/>
      <c r="QAV52" s="99"/>
      <c r="QAW52" s="99"/>
      <c r="QAX52" s="99"/>
      <c r="QAY52" s="99"/>
      <c r="QAZ52" s="99"/>
    </row>
    <row r="53" spans="1:11544" x14ac:dyDescent="0.25">
      <c r="A53" s="153" t="s">
        <v>1233</v>
      </c>
      <c r="B53" s="172" t="s">
        <v>930</v>
      </c>
      <c r="C53" s="160" t="s">
        <v>931</v>
      </c>
      <c r="D53" s="189">
        <v>2020</v>
      </c>
      <c r="E53" s="189">
        <v>2021</v>
      </c>
      <c r="F53" s="95">
        <f t="shared" si="3"/>
        <v>60.5</v>
      </c>
      <c r="G53" s="95">
        <v>0.5</v>
      </c>
      <c r="H53" s="95">
        <f t="shared" si="9"/>
        <v>24.200000000000003</v>
      </c>
      <c r="I53" s="95">
        <f t="shared" si="10"/>
        <v>35.799999999999997</v>
      </c>
      <c r="J53" s="95"/>
      <c r="K53" s="95">
        <f t="shared" si="4"/>
        <v>14.578313253012047</v>
      </c>
      <c r="L53" s="95">
        <f t="shared" si="5"/>
        <v>60.5</v>
      </c>
      <c r="M53" s="95"/>
      <c r="N53" s="218"/>
      <c r="O53" s="95"/>
      <c r="P53" s="95">
        <v>0.5</v>
      </c>
      <c r="Q53" s="95">
        <v>60</v>
      </c>
      <c r="R53" s="95">
        <f t="shared" si="8"/>
        <v>60.5</v>
      </c>
      <c r="U53" s="125"/>
    </row>
    <row r="54" spans="1:11544" ht="21" customHeight="1" x14ac:dyDescent="0.25">
      <c r="A54" s="153" t="s">
        <v>552</v>
      </c>
      <c r="B54" s="175" t="s">
        <v>933</v>
      </c>
      <c r="C54" s="160" t="s">
        <v>934</v>
      </c>
      <c r="D54" s="189">
        <v>2020</v>
      </c>
      <c r="E54" s="189">
        <v>2021</v>
      </c>
      <c r="F54" s="95">
        <f t="shared" si="3"/>
        <v>8.1999999999999993</v>
      </c>
      <c r="G54" s="95">
        <v>0.2</v>
      </c>
      <c r="H54" s="95">
        <f t="shared" si="9"/>
        <v>3.28</v>
      </c>
      <c r="I54" s="95">
        <f t="shared" si="10"/>
        <v>4.7199999999999989</v>
      </c>
      <c r="J54" s="95"/>
      <c r="K54" s="95">
        <f t="shared" si="4"/>
        <v>1.975903614457831</v>
      </c>
      <c r="L54" s="95">
        <f t="shared" si="5"/>
        <v>8.1999999999999993</v>
      </c>
      <c r="M54" s="95"/>
      <c r="N54" s="218"/>
      <c r="O54" s="95"/>
      <c r="P54" s="95">
        <v>0.2</v>
      </c>
      <c r="Q54" s="95">
        <v>8</v>
      </c>
      <c r="R54" s="95">
        <f t="shared" si="8"/>
        <v>8.1999999999999993</v>
      </c>
      <c r="U54" s="125"/>
    </row>
    <row r="55" spans="1:11544" x14ac:dyDescent="0.25">
      <c r="A55" s="153" t="s">
        <v>1234</v>
      </c>
      <c r="B55" s="175" t="s">
        <v>936</v>
      </c>
      <c r="C55" s="160" t="s">
        <v>937</v>
      </c>
      <c r="D55" s="189">
        <v>2020</v>
      </c>
      <c r="E55" s="189">
        <v>2021</v>
      </c>
      <c r="F55" s="95">
        <f t="shared" si="3"/>
        <v>30.5</v>
      </c>
      <c r="G55" s="95">
        <v>0.5</v>
      </c>
      <c r="H55" s="95">
        <f t="shared" si="9"/>
        <v>12.200000000000001</v>
      </c>
      <c r="I55" s="95">
        <f t="shared" si="10"/>
        <v>17.799999999999997</v>
      </c>
      <c r="J55" s="95"/>
      <c r="K55" s="95">
        <f t="shared" si="4"/>
        <v>7.3493975903614448</v>
      </c>
      <c r="L55" s="95">
        <f t="shared" si="5"/>
        <v>30.5</v>
      </c>
      <c r="M55" s="95"/>
      <c r="N55" s="218"/>
      <c r="O55" s="95"/>
      <c r="P55" s="95">
        <v>0.5</v>
      </c>
      <c r="Q55" s="95">
        <v>30</v>
      </c>
      <c r="R55" s="95">
        <f t="shared" si="8"/>
        <v>30.5</v>
      </c>
      <c r="U55" s="125"/>
    </row>
    <row r="56" spans="1:11544" x14ac:dyDescent="0.25">
      <c r="A56" s="153" t="s">
        <v>555</v>
      </c>
      <c r="B56" s="175" t="s">
        <v>562</v>
      </c>
      <c r="C56" s="160" t="s">
        <v>563</v>
      </c>
      <c r="D56" s="189">
        <v>2019</v>
      </c>
      <c r="E56" s="189">
        <v>2020</v>
      </c>
      <c r="F56" s="95">
        <f t="shared" si="3"/>
        <v>5.8644067796610173</v>
      </c>
      <c r="G56" s="95"/>
      <c r="H56" s="95">
        <f t="shared" si="9"/>
        <v>2.3457627118644071</v>
      </c>
      <c r="I56" s="95">
        <f t="shared" si="10"/>
        <v>3.5186440677966102</v>
      </c>
      <c r="J56" s="95"/>
      <c r="K56" s="95">
        <f t="shared" si="4"/>
        <v>1.4131100673881969</v>
      </c>
      <c r="L56" s="95">
        <f t="shared" si="5"/>
        <v>5.8644067796610173</v>
      </c>
      <c r="M56" s="95"/>
      <c r="N56" s="218">
        <v>1.8644067796610171</v>
      </c>
      <c r="O56" s="95"/>
      <c r="P56" s="95">
        <v>4</v>
      </c>
      <c r="Q56" s="95"/>
      <c r="R56" s="95">
        <f t="shared" si="8"/>
        <v>5.8644067796610173</v>
      </c>
      <c r="U56" s="125"/>
    </row>
    <row r="57" spans="1:11544" x14ac:dyDescent="0.25">
      <c r="A57" s="153" t="s">
        <v>558</v>
      </c>
      <c r="B57" s="175" t="s">
        <v>939</v>
      </c>
      <c r="C57" s="160" t="s">
        <v>940</v>
      </c>
      <c r="D57" s="189">
        <v>2020</v>
      </c>
      <c r="E57" s="189">
        <v>2021</v>
      </c>
      <c r="F57" s="95">
        <f t="shared" si="3"/>
        <v>26.5</v>
      </c>
      <c r="G57" s="95"/>
      <c r="H57" s="95">
        <f t="shared" si="9"/>
        <v>10.600000000000001</v>
      </c>
      <c r="I57" s="95">
        <f t="shared" si="10"/>
        <v>15.899999999999999</v>
      </c>
      <c r="J57" s="95"/>
      <c r="K57" s="95">
        <f t="shared" si="4"/>
        <v>6.3855421686746983</v>
      </c>
      <c r="L57" s="95">
        <f t="shared" si="5"/>
        <v>26.5</v>
      </c>
      <c r="M57" s="95"/>
      <c r="N57" s="218"/>
      <c r="O57" s="95"/>
      <c r="P57" s="95">
        <v>16.5</v>
      </c>
      <c r="Q57" s="95">
        <v>10</v>
      </c>
      <c r="R57" s="95">
        <f t="shared" si="8"/>
        <v>26.5</v>
      </c>
      <c r="U57" s="125"/>
    </row>
    <row r="58" spans="1:11544" x14ac:dyDescent="0.25">
      <c r="A58" s="153" t="s">
        <v>1171</v>
      </c>
      <c r="B58" s="175" t="s">
        <v>942</v>
      </c>
      <c r="C58" s="160" t="s">
        <v>943</v>
      </c>
      <c r="D58" s="189">
        <v>2020</v>
      </c>
      <c r="E58" s="189">
        <v>2020</v>
      </c>
      <c r="F58" s="95">
        <f t="shared" si="3"/>
        <v>2</v>
      </c>
      <c r="G58" s="95"/>
      <c r="H58" s="95">
        <f t="shared" si="9"/>
        <v>0.8</v>
      </c>
      <c r="I58" s="95">
        <f t="shared" si="10"/>
        <v>1.2</v>
      </c>
      <c r="J58" s="95"/>
      <c r="K58" s="95">
        <f t="shared" si="4"/>
        <v>0.48192771084337344</v>
      </c>
      <c r="L58" s="95">
        <f t="shared" si="5"/>
        <v>2</v>
      </c>
      <c r="M58" s="95"/>
      <c r="N58" s="218"/>
      <c r="O58" s="95"/>
      <c r="P58" s="95">
        <v>2</v>
      </c>
      <c r="Q58" s="95"/>
      <c r="R58" s="95">
        <f t="shared" si="8"/>
        <v>2</v>
      </c>
      <c r="U58" s="125"/>
    </row>
    <row r="59" spans="1:11544" x14ac:dyDescent="0.25">
      <c r="A59" s="153" t="s">
        <v>784</v>
      </c>
      <c r="B59" s="175" t="s">
        <v>945</v>
      </c>
      <c r="C59" s="160" t="s">
        <v>946</v>
      </c>
      <c r="D59" s="189">
        <v>2021</v>
      </c>
      <c r="E59" s="189">
        <v>2021</v>
      </c>
      <c r="F59" s="95">
        <f t="shared" si="3"/>
        <v>3</v>
      </c>
      <c r="G59" s="95">
        <v>0.5</v>
      </c>
      <c r="H59" s="95">
        <f t="shared" si="9"/>
        <v>1.2000000000000002</v>
      </c>
      <c r="I59" s="95">
        <f t="shared" si="10"/>
        <v>1.2999999999999998</v>
      </c>
      <c r="J59" s="95"/>
      <c r="K59" s="95">
        <f t="shared" si="4"/>
        <v>0.72289156626506013</v>
      </c>
      <c r="L59" s="95">
        <f t="shared" si="5"/>
        <v>3</v>
      </c>
      <c r="M59" s="95"/>
      <c r="N59" s="218"/>
      <c r="O59" s="95"/>
      <c r="P59" s="95">
        <v>0.5</v>
      </c>
      <c r="Q59" s="95">
        <v>2.5</v>
      </c>
      <c r="R59" s="95">
        <f t="shared" si="8"/>
        <v>3</v>
      </c>
    </row>
    <row r="60" spans="1:11544" x14ac:dyDescent="0.25">
      <c r="A60" s="153" t="s">
        <v>787</v>
      </c>
      <c r="B60" s="175" t="s">
        <v>948</v>
      </c>
      <c r="C60" s="160" t="s">
        <v>949</v>
      </c>
      <c r="D60" s="189">
        <v>2020</v>
      </c>
      <c r="E60" s="189">
        <v>2021</v>
      </c>
      <c r="F60" s="95">
        <f t="shared" si="3"/>
        <v>3</v>
      </c>
      <c r="G60" s="95">
        <v>0.5</v>
      </c>
      <c r="H60" s="95">
        <f t="shared" si="9"/>
        <v>1.2000000000000002</v>
      </c>
      <c r="I60" s="95">
        <f t="shared" si="10"/>
        <v>1.2999999999999998</v>
      </c>
      <c r="J60" s="95"/>
      <c r="K60" s="95">
        <f t="shared" si="4"/>
        <v>0.72289156626506013</v>
      </c>
      <c r="L60" s="95">
        <f t="shared" si="5"/>
        <v>3</v>
      </c>
      <c r="M60" s="95"/>
      <c r="N60" s="218"/>
      <c r="O60" s="95"/>
      <c r="P60" s="95">
        <v>0.5</v>
      </c>
      <c r="Q60" s="95">
        <v>2.5</v>
      </c>
      <c r="R60" s="95">
        <f t="shared" si="8"/>
        <v>3</v>
      </c>
    </row>
    <row r="61" spans="1:11544" x14ac:dyDescent="0.25">
      <c r="A61" s="153" t="s">
        <v>1172</v>
      </c>
      <c r="B61" s="175" t="s">
        <v>1094</v>
      </c>
      <c r="C61" s="160" t="s">
        <v>1095</v>
      </c>
      <c r="D61" s="189">
        <v>2021</v>
      </c>
      <c r="E61" s="189">
        <v>2021</v>
      </c>
      <c r="F61" s="95">
        <f t="shared" si="3"/>
        <v>4.5</v>
      </c>
      <c r="G61" s="95"/>
      <c r="H61" s="95">
        <f t="shared" si="9"/>
        <v>1.8</v>
      </c>
      <c r="I61" s="95">
        <f t="shared" si="10"/>
        <v>2.7</v>
      </c>
      <c r="J61" s="95"/>
      <c r="K61" s="95">
        <f t="shared" si="4"/>
        <v>1.0843373493975903</v>
      </c>
      <c r="L61" s="95">
        <f t="shared" si="5"/>
        <v>4.5</v>
      </c>
      <c r="M61" s="95"/>
      <c r="N61" s="218"/>
      <c r="O61" s="95"/>
      <c r="P61" s="95"/>
      <c r="Q61" s="95">
        <v>4.5</v>
      </c>
      <c r="R61" s="95">
        <f t="shared" si="8"/>
        <v>4.5</v>
      </c>
    </row>
    <row r="62" spans="1:11544" x14ac:dyDescent="0.25">
      <c r="A62" s="153" t="s">
        <v>929</v>
      </c>
      <c r="B62" s="175" t="s">
        <v>1097</v>
      </c>
      <c r="C62" s="160" t="s">
        <v>1098</v>
      </c>
      <c r="D62" s="189">
        <v>2021</v>
      </c>
      <c r="E62" s="189">
        <v>2021</v>
      </c>
      <c r="F62" s="95">
        <f t="shared" si="3"/>
        <v>0.70338983050847459</v>
      </c>
      <c r="G62" s="95"/>
      <c r="H62" s="95">
        <f t="shared" si="9"/>
        <v>0.28135593220338984</v>
      </c>
      <c r="I62" s="95">
        <f t="shared" si="10"/>
        <v>0.42203389830508475</v>
      </c>
      <c r="J62" s="95"/>
      <c r="K62" s="95">
        <f t="shared" si="4"/>
        <v>0.16949152542372881</v>
      </c>
      <c r="L62" s="95">
        <f t="shared" si="5"/>
        <v>0.70338983050847459</v>
      </c>
      <c r="M62" s="95"/>
      <c r="N62" s="218"/>
      <c r="O62" s="95"/>
      <c r="P62" s="95"/>
      <c r="Q62" s="95">
        <v>0.70338983050847459</v>
      </c>
      <c r="R62" s="95">
        <f t="shared" si="8"/>
        <v>0.70338983050847459</v>
      </c>
    </row>
    <row r="63" spans="1:11544" x14ac:dyDescent="0.25">
      <c r="A63" s="153" t="s">
        <v>932</v>
      </c>
      <c r="B63" s="175" t="s">
        <v>1100</v>
      </c>
      <c r="C63" s="160" t="s">
        <v>1101</v>
      </c>
      <c r="D63" s="189">
        <v>2021</v>
      </c>
      <c r="E63" s="189">
        <v>2021</v>
      </c>
      <c r="F63" s="95">
        <f t="shared" si="3"/>
        <v>0.3</v>
      </c>
      <c r="G63" s="95"/>
      <c r="H63" s="95">
        <f t="shared" si="9"/>
        <v>0.12</v>
      </c>
      <c r="I63" s="95">
        <f t="shared" si="10"/>
        <v>0.18</v>
      </c>
      <c r="J63" s="95"/>
      <c r="K63" s="95">
        <f t="shared" si="4"/>
        <v>7.2289156626506021E-2</v>
      </c>
      <c r="L63" s="95">
        <f t="shared" si="5"/>
        <v>0.3</v>
      </c>
      <c r="M63" s="95"/>
      <c r="N63" s="218"/>
      <c r="O63" s="95"/>
      <c r="P63" s="95"/>
      <c r="Q63" s="95">
        <v>0.3</v>
      </c>
      <c r="R63" s="95">
        <f t="shared" si="8"/>
        <v>0.3</v>
      </c>
    </row>
    <row r="64" spans="1:11544" x14ac:dyDescent="0.25">
      <c r="A64" s="153" t="s">
        <v>935</v>
      </c>
      <c r="B64" s="175" t="s">
        <v>831</v>
      </c>
      <c r="C64" s="160" t="s">
        <v>951</v>
      </c>
      <c r="D64" s="189">
        <v>2020</v>
      </c>
      <c r="E64" s="189">
        <v>2021</v>
      </c>
      <c r="F64" s="95">
        <f t="shared" si="3"/>
        <v>13.211864406779661</v>
      </c>
      <c r="G64" s="95">
        <v>0.5</v>
      </c>
      <c r="H64" s="95">
        <f t="shared" si="9"/>
        <v>5.2847457627118644</v>
      </c>
      <c r="I64" s="95">
        <f t="shared" si="10"/>
        <v>7.4271186440677965</v>
      </c>
      <c r="J64" s="95"/>
      <c r="K64" s="95">
        <f t="shared" si="4"/>
        <v>3.1835817847661829</v>
      </c>
      <c r="L64" s="95">
        <f t="shared" si="5"/>
        <v>13.211864406779661</v>
      </c>
      <c r="M64" s="95"/>
      <c r="N64" s="218"/>
      <c r="O64" s="95"/>
      <c r="P64" s="95">
        <v>0.5</v>
      </c>
      <c r="Q64" s="95">
        <v>12.711864406779661</v>
      </c>
      <c r="R64" s="95">
        <f t="shared" si="8"/>
        <v>13.211864406779661</v>
      </c>
    </row>
    <row r="65" spans="1:18" x14ac:dyDescent="0.25">
      <c r="A65" s="153" t="s">
        <v>1235</v>
      </c>
      <c r="B65" s="175" t="s">
        <v>1103</v>
      </c>
      <c r="C65" s="160" t="s">
        <v>1104</v>
      </c>
      <c r="D65" s="189">
        <v>2021</v>
      </c>
      <c r="E65" s="189">
        <v>2021</v>
      </c>
      <c r="F65" s="95">
        <f t="shared" si="3"/>
        <v>4.2372881355932206</v>
      </c>
      <c r="G65" s="95"/>
      <c r="H65" s="95">
        <f t="shared" si="9"/>
        <v>1.6949152542372883</v>
      </c>
      <c r="I65" s="95">
        <f t="shared" si="10"/>
        <v>2.5423728813559325</v>
      </c>
      <c r="J65" s="95"/>
      <c r="K65" s="95">
        <f t="shared" si="4"/>
        <v>1.0210332856851132</v>
      </c>
      <c r="L65" s="95">
        <f t="shared" si="5"/>
        <v>4.2372881355932206</v>
      </c>
      <c r="M65" s="95"/>
      <c r="N65" s="218"/>
      <c r="O65" s="95"/>
      <c r="P65" s="95"/>
      <c r="Q65" s="95">
        <v>4.2372881355932206</v>
      </c>
      <c r="R65" s="95">
        <f t="shared" si="8"/>
        <v>4.2372881355932206</v>
      </c>
    </row>
    <row r="66" spans="1:18" x14ac:dyDescent="0.25">
      <c r="A66" s="153" t="s">
        <v>561</v>
      </c>
      <c r="B66" s="175" t="s">
        <v>1088</v>
      </c>
      <c r="C66" s="160" t="s">
        <v>1105</v>
      </c>
      <c r="D66" s="189">
        <v>2021</v>
      </c>
      <c r="E66" s="189">
        <v>2021</v>
      </c>
      <c r="F66" s="95">
        <f t="shared" si="3"/>
        <v>1.5</v>
      </c>
      <c r="G66" s="95">
        <v>1.5</v>
      </c>
      <c r="H66" s="95"/>
      <c r="I66" s="95"/>
      <c r="J66" s="95"/>
      <c r="K66" s="95">
        <f t="shared" si="4"/>
        <v>0.36144578313253006</v>
      </c>
      <c r="L66" s="95">
        <f t="shared" si="5"/>
        <v>1.5</v>
      </c>
      <c r="M66" s="95"/>
      <c r="N66" s="218"/>
      <c r="O66" s="95"/>
      <c r="P66" s="95"/>
      <c r="Q66" s="95">
        <v>1.5</v>
      </c>
      <c r="R66" s="95">
        <f t="shared" si="8"/>
        <v>1.5</v>
      </c>
    </row>
    <row r="67" spans="1:18" ht="30" x14ac:dyDescent="0.25">
      <c r="A67" s="153" t="s">
        <v>938</v>
      </c>
      <c r="B67" s="175" t="s">
        <v>1091</v>
      </c>
      <c r="C67" s="160" t="s">
        <v>1107</v>
      </c>
      <c r="D67" s="189">
        <v>2021</v>
      </c>
      <c r="E67" s="189">
        <v>2021</v>
      </c>
      <c r="F67" s="95">
        <f t="shared" si="3"/>
        <v>0.1</v>
      </c>
      <c r="G67" s="95">
        <v>0.1</v>
      </c>
      <c r="H67" s="95"/>
      <c r="I67" s="95"/>
      <c r="J67" s="95"/>
      <c r="K67" s="95">
        <f t="shared" si="4"/>
        <v>2.4096385542168672E-2</v>
      </c>
      <c r="L67" s="95">
        <f t="shared" si="5"/>
        <v>0.1</v>
      </c>
      <c r="M67" s="95"/>
      <c r="N67" s="218"/>
      <c r="O67" s="95"/>
      <c r="P67" s="95"/>
      <c r="Q67" s="95">
        <v>0.1</v>
      </c>
      <c r="R67" s="95">
        <f t="shared" si="8"/>
        <v>0.1</v>
      </c>
    </row>
    <row r="68" spans="1:18" x14ac:dyDescent="0.25">
      <c r="A68" s="156" t="s">
        <v>354</v>
      </c>
      <c r="B68" s="157" t="s">
        <v>355</v>
      </c>
      <c r="C68" s="156" t="s">
        <v>95</v>
      </c>
      <c r="D68" s="191"/>
      <c r="E68" s="191"/>
      <c r="F68" s="94">
        <f t="shared" si="3"/>
        <v>13.559322033898306</v>
      </c>
      <c r="G68" s="94"/>
      <c r="H68" s="94">
        <f>SUM(H69:H69)</f>
        <v>5.4237288135593227</v>
      </c>
      <c r="I68" s="94">
        <f>SUM(I69:I69)</f>
        <v>8.1355932203389827</v>
      </c>
      <c r="J68" s="94"/>
      <c r="K68" s="94">
        <f t="shared" si="4"/>
        <v>3.2673065141923625</v>
      </c>
      <c r="L68" s="94">
        <f t="shared" si="5"/>
        <v>13.559322033898306</v>
      </c>
      <c r="M68" s="94"/>
      <c r="N68" s="217">
        <f>SUM(N69:N69)</f>
        <v>13.559322033898306</v>
      </c>
      <c r="O68" s="94"/>
      <c r="P68" s="94"/>
      <c r="Q68" s="94"/>
      <c r="R68" s="94">
        <f t="shared" si="8"/>
        <v>13.559322033898306</v>
      </c>
    </row>
    <row r="69" spans="1:18" ht="31.5" x14ac:dyDescent="0.25">
      <c r="A69" s="153" t="s">
        <v>1173</v>
      </c>
      <c r="B69" s="159" t="s">
        <v>565</v>
      </c>
      <c r="C69" s="160" t="s">
        <v>566</v>
      </c>
      <c r="D69" s="187">
        <v>2018</v>
      </c>
      <c r="E69" s="187">
        <v>2018</v>
      </c>
      <c r="F69" s="95">
        <f t="shared" ref="F69:F114" si="11">R69</f>
        <v>13.559322033898306</v>
      </c>
      <c r="G69" s="95"/>
      <c r="H69" s="95">
        <f t="shared" si="9"/>
        <v>5.4237288135593227</v>
      </c>
      <c r="I69" s="95">
        <f t="shared" si="10"/>
        <v>8.1355932203389827</v>
      </c>
      <c r="J69" s="95"/>
      <c r="K69" s="95">
        <f t="shared" ref="K69:K114" si="12">L69/4.15</f>
        <v>3.2673065141923625</v>
      </c>
      <c r="L69" s="95">
        <f t="shared" si="5"/>
        <v>13.559322033898306</v>
      </c>
      <c r="M69" s="95"/>
      <c r="N69" s="218">
        <v>13.559322033898306</v>
      </c>
      <c r="O69" s="95"/>
      <c r="P69" s="95"/>
      <c r="Q69" s="95"/>
      <c r="R69" s="95">
        <f t="shared" ref="R69:R115" si="13">N69+O69+P69+Q69+M69</f>
        <v>13.559322033898306</v>
      </c>
    </row>
    <row r="70" spans="1:18" x14ac:dyDescent="0.25">
      <c r="A70" s="156" t="s">
        <v>359</v>
      </c>
      <c r="B70" s="157" t="s">
        <v>360</v>
      </c>
      <c r="C70" s="156" t="s">
        <v>95</v>
      </c>
      <c r="D70" s="191"/>
      <c r="E70" s="191"/>
      <c r="F70" s="94">
        <f t="shared" si="11"/>
        <v>83.846610169491527</v>
      </c>
      <c r="G70" s="94">
        <f>SUM(G71:G82)</f>
        <v>5.2466101694915253</v>
      </c>
      <c r="H70" s="94">
        <f>SUM(H71:H82)</f>
        <v>33.538644067796604</v>
      </c>
      <c r="I70" s="94">
        <f>SUM(I71:I82)</f>
        <v>45.061355932203384</v>
      </c>
      <c r="J70" s="94"/>
      <c r="K70" s="94">
        <f t="shared" si="12"/>
        <v>20.204002450479884</v>
      </c>
      <c r="L70" s="94">
        <f t="shared" si="5"/>
        <v>83.846610169491527</v>
      </c>
      <c r="M70" s="94"/>
      <c r="N70" s="217">
        <f>SUM(N71:N82)</f>
        <v>14.146610169491527</v>
      </c>
      <c r="O70" s="94">
        <f>SUM(O71:O82)</f>
        <v>31.600000000000005</v>
      </c>
      <c r="P70" s="94">
        <f>SUM(P71:P82)</f>
        <v>31.1</v>
      </c>
      <c r="Q70" s="94">
        <f>SUM(Q71:Q82)</f>
        <v>7</v>
      </c>
      <c r="R70" s="94">
        <f t="shared" si="13"/>
        <v>83.846610169491527</v>
      </c>
    </row>
    <row r="71" spans="1:18" x14ac:dyDescent="0.25">
      <c r="A71" s="153" t="s">
        <v>1174</v>
      </c>
      <c r="B71" s="172" t="s">
        <v>568</v>
      </c>
      <c r="C71" s="160" t="s">
        <v>569</v>
      </c>
      <c r="D71" s="189">
        <v>2018</v>
      </c>
      <c r="E71" s="189">
        <v>2019</v>
      </c>
      <c r="F71" s="95">
        <f t="shared" si="11"/>
        <v>6</v>
      </c>
      <c r="G71" s="95">
        <v>0.5</v>
      </c>
      <c r="H71" s="95">
        <f t="shared" ref="H71:H118" si="14">F71*0.4</f>
        <v>2.4000000000000004</v>
      </c>
      <c r="I71" s="95">
        <f t="shared" ref="I71:I118" si="15">F71-G71-H71</f>
        <v>3.0999999999999996</v>
      </c>
      <c r="J71" s="95"/>
      <c r="K71" s="95">
        <f t="shared" si="12"/>
        <v>1.4457831325301203</v>
      </c>
      <c r="L71" s="95">
        <f t="shared" si="5"/>
        <v>6</v>
      </c>
      <c r="M71" s="95"/>
      <c r="N71" s="218">
        <v>0.5</v>
      </c>
      <c r="O71" s="95">
        <v>5.5</v>
      </c>
      <c r="P71" s="95"/>
      <c r="Q71" s="95"/>
      <c r="R71" s="95">
        <f t="shared" si="13"/>
        <v>6</v>
      </c>
    </row>
    <row r="72" spans="1:18" x14ac:dyDescent="0.25">
      <c r="A72" s="153" t="s">
        <v>1175</v>
      </c>
      <c r="B72" s="172" t="s">
        <v>571</v>
      </c>
      <c r="C72" s="160" t="s">
        <v>572</v>
      </c>
      <c r="D72" s="189">
        <v>2018</v>
      </c>
      <c r="E72" s="189">
        <v>2021</v>
      </c>
      <c r="F72" s="95">
        <f t="shared" si="11"/>
        <v>26</v>
      </c>
      <c r="G72" s="95"/>
      <c r="H72" s="95">
        <f t="shared" si="14"/>
        <v>10.4</v>
      </c>
      <c r="I72" s="95">
        <f t="shared" si="15"/>
        <v>15.6</v>
      </c>
      <c r="J72" s="95"/>
      <c r="K72" s="95">
        <f t="shared" si="12"/>
        <v>6.2650602409638552</v>
      </c>
      <c r="L72" s="95">
        <f t="shared" si="5"/>
        <v>26</v>
      </c>
      <c r="M72" s="95"/>
      <c r="N72" s="218">
        <v>4</v>
      </c>
      <c r="O72" s="95">
        <v>8</v>
      </c>
      <c r="P72" s="95">
        <v>10</v>
      </c>
      <c r="Q72" s="95">
        <v>4</v>
      </c>
      <c r="R72" s="95">
        <f t="shared" si="13"/>
        <v>26</v>
      </c>
    </row>
    <row r="73" spans="1:18" ht="31.5" x14ac:dyDescent="0.25">
      <c r="A73" s="153" t="s">
        <v>1176</v>
      </c>
      <c r="B73" s="172" t="s">
        <v>538</v>
      </c>
      <c r="C73" s="160" t="s">
        <v>574</v>
      </c>
      <c r="D73" s="189">
        <v>2018</v>
      </c>
      <c r="E73" s="189">
        <v>2019</v>
      </c>
      <c r="F73" s="95">
        <f t="shared" si="11"/>
        <v>2.5</v>
      </c>
      <c r="G73" s="95">
        <v>0.5</v>
      </c>
      <c r="H73" s="95">
        <f t="shared" si="14"/>
        <v>1</v>
      </c>
      <c r="I73" s="95">
        <f t="shared" si="15"/>
        <v>1</v>
      </c>
      <c r="J73" s="95"/>
      <c r="K73" s="95">
        <f t="shared" si="12"/>
        <v>0.60240963855421681</v>
      </c>
      <c r="L73" s="95">
        <f t="shared" si="5"/>
        <v>2.5</v>
      </c>
      <c r="M73" s="95"/>
      <c r="N73" s="218">
        <v>0.5</v>
      </c>
      <c r="O73" s="95">
        <v>2</v>
      </c>
      <c r="P73" s="95"/>
      <c r="Q73" s="95"/>
      <c r="R73" s="95">
        <f t="shared" si="13"/>
        <v>2.5</v>
      </c>
    </row>
    <row r="74" spans="1:18" x14ac:dyDescent="0.25">
      <c r="A74" s="153" t="s">
        <v>1177</v>
      </c>
      <c r="B74" s="175" t="s">
        <v>576</v>
      </c>
      <c r="C74" s="160" t="s">
        <v>577</v>
      </c>
      <c r="D74" s="189">
        <v>2018</v>
      </c>
      <c r="E74" s="189">
        <v>2021</v>
      </c>
      <c r="F74" s="95">
        <f t="shared" si="11"/>
        <v>12.096610169491527</v>
      </c>
      <c r="G74" s="95">
        <v>1.2966101694915255</v>
      </c>
      <c r="H74" s="95">
        <f t="shared" si="14"/>
        <v>4.8386440677966114</v>
      </c>
      <c r="I74" s="95">
        <f t="shared" si="15"/>
        <v>5.9613559322033893</v>
      </c>
      <c r="J74" s="95"/>
      <c r="K74" s="95">
        <f t="shared" si="12"/>
        <v>2.9148458239738617</v>
      </c>
      <c r="L74" s="95">
        <f t="shared" si="5"/>
        <v>12.096610169491527</v>
      </c>
      <c r="M74" s="95"/>
      <c r="N74" s="218">
        <v>1.2966101694915255</v>
      </c>
      <c r="O74" s="95">
        <v>4</v>
      </c>
      <c r="P74" s="95">
        <v>3.8000000000000003</v>
      </c>
      <c r="Q74" s="95">
        <v>3</v>
      </c>
      <c r="R74" s="95">
        <f t="shared" si="13"/>
        <v>12.096610169491527</v>
      </c>
    </row>
    <row r="75" spans="1:18" x14ac:dyDescent="0.25">
      <c r="A75" s="153" t="s">
        <v>361</v>
      </c>
      <c r="B75" s="175" t="s">
        <v>579</v>
      </c>
      <c r="C75" s="160" t="s">
        <v>580</v>
      </c>
      <c r="D75" s="189">
        <v>2018</v>
      </c>
      <c r="E75" s="189">
        <v>2019</v>
      </c>
      <c r="F75" s="95">
        <f t="shared" si="11"/>
        <v>8.7500000000000018</v>
      </c>
      <c r="G75" s="95">
        <v>1.05</v>
      </c>
      <c r="H75" s="95">
        <f t="shared" si="14"/>
        <v>3.5000000000000009</v>
      </c>
      <c r="I75" s="95">
        <f t="shared" si="15"/>
        <v>4.2000000000000011</v>
      </c>
      <c r="J75" s="95"/>
      <c r="K75" s="95">
        <f t="shared" si="12"/>
        <v>2.1084337349397595</v>
      </c>
      <c r="L75" s="95">
        <f t="shared" si="5"/>
        <v>8.7500000000000018</v>
      </c>
      <c r="M75" s="95"/>
      <c r="N75" s="218">
        <v>1.05</v>
      </c>
      <c r="O75" s="95">
        <v>7.7000000000000011</v>
      </c>
      <c r="P75" s="95"/>
      <c r="Q75" s="95"/>
      <c r="R75" s="95">
        <f t="shared" si="13"/>
        <v>8.7500000000000018</v>
      </c>
    </row>
    <row r="76" spans="1:18" x14ac:dyDescent="0.25">
      <c r="A76" s="153" t="s">
        <v>1178</v>
      </c>
      <c r="B76" s="175" t="s">
        <v>582</v>
      </c>
      <c r="C76" s="160" t="s">
        <v>583</v>
      </c>
      <c r="D76" s="189">
        <v>2018</v>
      </c>
      <c r="E76" s="189">
        <v>2020</v>
      </c>
      <c r="F76" s="95">
        <f t="shared" si="11"/>
        <v>6</v>
      </c>
      <c r="G76" s="95">
        <v>1</v>
      </c>
      <c r="H76" s="95">
        <f t="shared" si="14"/>
        <v>2.4000000000000004</v>
      </c>
      <c r="I76" s="95">
        <f t="shared" si="15"/>
        <v>2.5999999999999996</v>
      </c>
      <c r="J76" s="95"/>
      <c r="K76" s="95">
        <f t="shared" si="12"/>
        <v>1.4457831325301203</v>
      </c>
      <c r="L76" s="95">
        <f t="shared" si="5"/>
        <v>6</v>
      </c>
      <c r="M76" s="95"/>
      <c r="N76" s="218">
        <v>1</v>
      </c>
      <c r="O76" s="95"/>
      <c r="P76" s="95">
        <v>5</v>
      </c>
      <c r="Q76" s="95"/>
      <c r="R76" s="95">
        <f t="shared" si="13"/>
        <v>6</v>
      </c>
    </row>
    <row r="77" spans="1:18" x14ac:dyDescent="0.25">
      <c r="A77" s="153" t="s">
        <v>567</v>
      </c>
      <c r="B77" s="175" t="s">
        <v>585</v>
      </c>
      <c r="C77" s="160" t="s">
        <v>586</v>
      </c>
      <c r="D77" s="189">
        <v>2018</v>
      </c>
      <c r="E77" s="189">
        <v>2018</v>
      </c>
      <c r="F77" s="95">
        <f t="shared" si="11"/>
        <v>5.8</v>
      </c>
      <c r="G77" s="95"/>
      <c r="H77" s="95">
        <f t="shared" si="14"/>
        <v>2.3199999999999998</v>
      </c>
      <c r="I77" s="95">
        <f t="shared" si="15"/>
        <v>3.48</v>
      </c>
      <c r="J77" s="95"/>
      <c r="K77" s="95">
        <f t="shared" si="12"/>
        <v>1.397590361445783</v>
      </c>
      <c r="L77" s="95">
        <f t="shared" si="5"/>
        <v>5.8</v>
      </c>
      <c r="M77" s="95"/>
      <c r="N77" s="218">
        <v>5.8</v>
      </c>
      <c r="O77" s="95"/>
      <c r="P77" s="95"/>
      <c r="Q77" s="95"/>
      <c r="R77" s="95">
        <f t="shared" si="13"/>
        <v>5.8</v>
      </c>
    </row>
    <row r="78" spans="1:18" ht="47.25" x14ac:dyDescent="0.25">
      <c r="A78" s="153" t="s">
        <v>570</v>
      </c>
      <c r="B78" s="172" t="s">
        <v>791</v>
      </c>
      <c r="C78" s="160" t="s">
        <v>792</v>
      </c>
      <c r="D78" s="189">
        <v>2019</v>
      </c>
      <c r="E78" s="189">
        <v>2020</v>
      </c>
      <c r="F78" s="95">
        <f t="shared" si="11"/>
        <v>6</v>
      </c>
      <c r="G78" s="95"/>
      <c r="H78" s="95">
        <f t="shared" si="14"/>
        <v>2.4000000000000004</v>
      </c>
      <c r="I78" s="95">
        <f t="shared" si="15"/>
        <v>3.5999999999999996</v>
      </c>
      <c r="J78" s="95"/>
      <c r="K78" s="95">
        <f t="shared" si="12"/>
        <v>1.4457831325301203</v>
      </c>
      <c r="L78" s="95">
        <f t="shared" si="5"/>
        <v>6</v>
      </c>
      <c r="M78" s="95"/>
      <c r="N78" s="218"/>
      <c r="O78" s="95">
        <v>3</v>
      </c>
      <c r="P78" s="95">
        <v>3</v>
      </c>
      <c r="Q78" s="95"/>
      <c r="R78" s="95">
        <f t="shared" si="13"/>
        <v>6</v>
      </c>
    </row>
    <row r="79" spans="1:18" ht="47.25" x14ac:dyDescent="0.25">
      <c r="A79" s="153" t="s">
        <v>573</v>
      </c>
      <c r="B79" s="172" t="s">
        <v>794</v>
      </c>
      <c r="C79" s="160" t="s">
        <v>795</v>
      </c>
      <c r="D79" s="189">
        <v>2019</v>
      </c>
      <c r="E79" s="189">
        <v>2019</v>
      </c>
      <c r="F79" s="95">
        <f t="shared" si="11"/>
        <v>0.5</v>
      </c>
      <c r="G79" s="95"/>
      <c r="H79" s="95">
        <f t="shared" si="14"/>
        <v>0.2</v>
      </c>
      <c r="I79" s="95">
        <f t="shared" si="15"/>
        <v>0.3</v>
      </c>
      <c r="J79" s="95"/>
      <c r="K79" s="95">
        <f t="shared" si="12"/>
        <v>0.12048192771084336</v>
      </c>
      <c r="L79" s="95">
        <f t="shared" si="5"/>
        <v>0.5</v>
      </c>
      <c r="M79" s="95"/>
      <c r="N79" s="218"/>
      <c r="O79" s="95">
        <v>0.5</v>
      </c>
      <c r="P79" s="95"/>
      <c r="Q79" s="95"/>
      <c r="R79" s="95">
        <f t="shared" si="13"/>
        <v>0.5</v>
      </c>
    </row>
    <row r="80" spans="1:18" x14ac:dyDescent="0.25">
      <c r="A80" s="153" t="s">
        <v>575</v>
      </c>
      <c r="B80" s="175" t="s">
        <v>526</v>
      </c>
      <c r="C80" s="160" t="s">
        <v>953</v>
      </c>
      <c r="D80" s="189">
        <v>2020</v>
      </c>
      <c r="E80" s="189">
        <v>2020</v>
      </c>
      <c r="F80" s="95">
        <f t="shared" si="11"/>
        <v>3</v>
      </c>
      <c r="G80" s="95"/>
      <c r="H80" s="95">
        <f t="shared" si="14"/>
        <v>1.2000000000000002</v>
      </c>
      <c r="I80" s="95">
        <f t="shared" si="15"/>
        <v>1.7999999999999998</v>
      </c>
      <c r="J80" s="95"/>
      <c r="K80" s="95">
        <f t="shared" si="12"/>
        <v>0.72289156626506013</v>
      </c>
      <c r="L80" s="95">
        <f t="shared" si="5"/>
        <v>3</v>
      </c>
      <c r="M80" s="95"/>
      <c r="N80" s="218"/>
      <c r="O80" s="95"/>
      <c r="P80" s="95">
        <v>3</v>
      </c>
      <c r="Q80" s="95"/>
      <c r="R80" s="95">
        <f t="shared" si="13"/>
        <v>3</v>
      </c>
    </row>
    <row r="81" spans="1:18" x14ac:dyDescent="0.25">
      <c r="A81" s="153" t="s">
        <v>578</v>
      </c>
      <c r="B81" s="172" t="s">
        <v>797</v>
      </c>
      <c r="C81" s="160" t="s">
        <v>798</v>
      </c>
      <c r="D81" s="189">
        <v>2019</v>
      </c>
      <c r="E81" s="189">
        <v>2020</v>
      </c>
      <c r="F81" s="95">
        <f t="shared" si="11"/>
        <v>6.8</v>
      </c>
      <c r="G81" s="95">
        <v>0.8</v>
      </c>
      <c r="H81" s="95">
        <f t="shared" si="14"/>
        <v>2.72</v>
      </c>
      <c r="I81" s="95">
        <f t="shared" si="15"/>
        <v>3.28</v>
      </c>
      <c r="J81" s="95"/>
      <c r="K81" s="95">
        <f t="shared" si="12"/>
        <v>1.6385542168674696</v>
      </c>
      <c r="L81" s="95">
        <f t="shared" si="5"/>
        <v>6.8</v>
      </c>
      <c r="M81" s="95"/>
      <c r="N81" s="218"/>
      <c r="O81" s="95">
        <v>0.8</v>
      </c>
      <c r="P81" s="95">
        <v>6</v>
      </c>
      <c r="Q81" s="95"/>
      <c r="R81" s="95">
        <f t="shared" si="13"/>
        <v>6.8</v>
      </c>
    </row>
    <row r="82" spans="1:18" ht="30" x14ac:dyDescent="0.25">
      <c r="A82" s="153" t="s">
        <v>1236</v>
      </c>
      <c r="B82" s="175" t="s">
        <v>800</v>
      </c>
      <c r="C82" s="160" t="s">
        <v>801</v>
      </c>
      <c r="D82" s="189">
        <v>2019</v>
      </c>
      <c r="E82" s="189">
        <v>2020</v>
      </c>
      <c r="F82" s="95">
        <f t="shared" si="11"/>
        <v>0.4</v>
      </c>
      <c r="G82" s="95">
        <v>0.1</v>
      </c>
      <c r="H82" s="95">
        <f t="shared" si="14"/>
        <v>0.16000000000000003</v>
      </c>
      <c r="I82" s="95">
        <f t="shared" si="15"/>
        <v>0.14000000000000001</v>
      </c>
      <c r="J82" s="95"/>
      <c r="K82" s="95">
        <f t="shared" si="12"/>
        <v>9.638554216867469E-2</v>
      </c>
      <c r="L82" s="95">
        <f t="shared" si="5"/>
        <v>0.4</v>
      </c>
      <c r="M82" s="95"/>
      <c r="N82" s="218"/>
      <c r="O82" s="95">
        <v>0.1</v>
      </c>
      <c r="P82" s="95">
        <v>0.3</v>
      </c>
      <c r="Q82" s="95"/>
      <c r="R82" s="95">
        <f t="shared" si="13"/>
        <v>0.4</v>
      </c>
    </row>
    <row r="83" spans="1:18" x14ac:dyDescent="0.25">
      <c r="A83" s="156" t="s">
        <v>364</v>
      </c>
      <c r="B83" s="157" t="s">
        <v>365</v>
      </c>
      <c r="C83" s="156" t="s">
        <v>95</v>
      </c>
      <c r="D83" s="191"/>
      <c r="E83" s="191"/>
      <c r="F83" s="94">
        <f t="shared" si="11"/>
        <v>142.55254237288133</v>
      </c>
      <c r="G83" s="94">
        <f>SUM(G84:G101)</f>
        <v>9.6491525423728817</v>
      </c>
      <c r="H83" s="94">
        <f>SUM(H84:H101)</f>
        <v>57.021016949152525</v>
      </c>
      <c r="I83" s="94">
        <f>SUM(I84:I101)</f>
        <v>75.882372881355934</v>
      </c>
      <c r="J83" s="94"/>
      <c r="K83" s="94">
        <f t="shared" si="12"/>
        <v>34.350010210332847</v>
      </c>
      <c r="L83" s="94">
        <f t="shared" ref="L83:L146" si="16">R83</f>
        <v>142.55254237288133</v>
      </c>
      <c r="M83" s="94">
        <f>SUM(M84:M101)</f>
        <v>6.68135593220339</v>
      </c>
      <c r="N83" s="217">
        <f>SUM(N84:N101)</f>
        <v>9.2491525423728813</v>
      </c>
      <c r="O83" s="94">
        <f>SUM(O84:O101)</f>
        <v>46.396610169491524</v>
      </c>
      <c r="P83" s="94">
        <f>SUM(P84:P101)</f>
        <v>28.174576271186446</v>
      </c>
      <c r="Q83" s="94">
        <f>SUM(Q84:Q101)</f>
        <v>52.050847457627114</v>
      </c>
      <c r="R83" s="94">
        <f t="shared" si="13"/>
        <v>142.55254237288133</v>
      </c>
    </row>
    <row r="84" spans="1:18" x14ac:dyDescent="0.25">
      <c r="A84" s="153" t="s">
        <v>1179</v>
      </c>
      <c r="B84" s="154" t="s">
        <v>367</v>
      </c>
      <c r="C84" s="153" t="s">
        <v>368</v>
      </c>
      <c r="D84" s="189">
        <v>2016</v>
      </c>
      <c r="E84" s="189">
        <v>2021</v>
      </c>
      <c r="F84" s="95">
        <f t="shared" si="11"/>
        <v>28.472033898305085</v>
      </c>
      <c r="G84" s="95"/>
      <c r="H84" s="95">
        <f t="shared" si="14"/>
        <v>11.388813559322035</v>
      </c>
      <c r="I84" s="95">
        <f t="shared" si="15"/>
        <v>17.08322033898305</v>
      </c>
      <c r="J84" s="95"/>
      <c r="K84" s="95">
        <f t="shared" si="12"/>
        <v>6.8607310598325499</v>
      </c>
      <c r="L84" s="95">
        <f t="shared" si="16"/>
        <v>28.472033898305085</v>
      </c>
      <c r="M84" s="95">
        <v>6.1211864406779659</v>
      </c>
      <c r="N84" s="218"/>
      <c r="O84" s="95">
        <v>4.3</v>
      </c>
      <c r="P84" s="95">
        <v>13.474576271186441</v>
      </c>
      <c r="Q84" s="95">
        <v>4.5762711864406782</v>
      </c>
      <c r="R84" s="95">
        <f t="shared" si="13"/>
        <v>28.472033898305085</v>
      </c>
    </row>
    <row r="85" spans="1:18" x14ac:dyDescent="0.25">
      <c r="A85" s="153" t="s">
        <v>366</v>
      </c>
      <c r="B85" s="154" t="s">
        <v>831</v>
      </c>
      <c r="C85" s="153" t="s">
        <v>368</v>
      </c>
      <c r="D85" s="189">
        <v>2021</v>
      </c>
      <c r="E85" s="189">
        <v>2021</v>
      </c>
      <c r="F85" s="95">
        <f t="shared" si="11"/>
        <v>8.4745762711864412</v>
      </c>
      <c r="G85" s="95"/>
      <c r="H85" s="95">
        <f t="shared" si="14"/>
        <v>3.3898305084745766</v>
      </c>
      <c r="I85" s="95">
        <f t="shared" si="15"/>
        <v>5.0847457627118651</v>
      </c>
      <c r="J85" s="95"/>
      <c r="K85" s="95">
        <f t="shared" si="12"/>
        <v>2.0420665713702264</v>
      </c>
      <c r="L85" s="95">
        <f t="shared" si="16"/>
        <v>8.4745762711864412</v>
      </c>
      <c r="M85" s="95"/>
      <c r="N85" s="218"/>
      <c r="O85" s="95"/>
      <c r="P85" s="95"/>
      <c r="Q85" s="95">
        <v>8.4745762711864412</v>
      </c>
      <c r="R85" s="95">
        <f t="shared" si="13"/>
        <v>8.4745762711864412</v>
      </c>
    </row>
    <row r="86" spans="1:18" x14ac:dyDescent="0.25">
      <c r="A86" s="153" t="s">
        <v>1180</v>
      </c>
      <c r="B86" s="164" t="s">
        <v>585</v>
      </c>
      <c r="C86" s="160" t="s">
        <v>588</v>
      </c>
      <c r="D86" s="189">
        <v>2017</v>
      </c>
      <c r="E86" s="189">
        <v>2018</v>
      </c>
      <c r="F86" s="95">
        <f t="shared" si="11"/>
        <v>4.8601694915254239</v>
      </c>
      <c r="G86" s="95"/>
      <c r="H86" s="95">
        <f t="shared" si="14"/>
        <v>1.9440677966101696</v>
      </c>
      <c r="I86" s="95">
        <f t="shared" si="15"/>
        <v>2.9161016949152545</v>
      </c>
      <c r="J86" s="95"/>
      <c r="K86" s="95">
        <f t="shared" si="12"/>
        <v>1.171125178680825</v>
      </c>
      <c r="L86" s="95">
        <f t="shared" si="16"/>
        <v>4.8601694915254239</v>
      </c>
      <c r="M86" s="95">
        <v>0.56016949152542383</v>
      </c>
      <c r="N86" s="218">
        <v>4.3</v>
      </c>
      <c r="O86" s="95"/>
      <c r="P86" s="95"/>
      <c r="Q86" s="95"/>
      <c r="R86" s="95">
        <f t="shared" si="13"/>
        <v>4.8601694915254239</v>
      </c>
    </row>
    <row r="87" spans="1:18" x14ac:dyDescent="0.25">
      <c r="A87" s="153" t="s">
        <v>1181</v>
      </c>
      <c r="B87" s="164" t="s">
        <v>590</v>
      </c>
      <c r="C87" s="160" t="s">
        <v>591</v>
      </c>
      <c r="D87" s="189">
        <v>2018</v>
      </c>
      <c r="E87" s="189">
        <v>2019</v>
      </c>
      <c r="F87" s="95">
        <f t="shared" si="11"/>
        <v>2.5</v>
      </c>
      <c r="G87" s="95">
        <v>0.5</v>
      </c>
      <c r="H87" s="95">
        <f t="shared" si="14"/>
        <v>1</v>
      </c>
      <c r="I87" s="95">
        <f t="shared" si="15"/>
        <v>1</v>
      </c>
      <c r="J87" s="95"/>
      <c r="K87" s="95">
        <f t="shared" si="12"/>
        <v>0.60240963855421681</v>
      </c>
      <c r="L87" s="95">
        <f t="shared" si="16"/>
        <v>2.5</v>
      </c>
      <c r="M87" s="95"/>
      <c r="N87" s="218">
        <v>0.5</v>
      </c>
      <c r="O87" s="95">
        <v>2</v>
      </c>
      <c r="P87" s="95"/>
      <c r="Q87" s="95"/>
      <c r="R87" s="95">
        <f t="shared" si="13"/>
        <v>2.5</v>
      </c>
    </row>
    <row r="88" spans="1:18" x14ac:dyDescent="0.25">
      <c r="A88" s="153" t="s">
        <v>1237</v>
      </c>
      <c r="B88" s="164" t="s">
        <v>593</v>
      </c>
      <c r="C88" s="160" t="s">
        <v>594</v>
      </c>
      <c r="D88" s="189">
        <v>2018</v>
      </c>
      <c r="E88" s="189">
        <v>2019</v>
      </c>
      <c r="F88" s="95">
        <f t="shared" si="11"/>
        <v>2.5</v>
      </c>
      <c r="G88" s="95">
        <v>0.5</v>
      </c>
      <c r="H88" s="95">
        <f t="shared" si="14"/>
        <v>1</v>
      </c>
      <c r="I88" s="95">
        <f t="shared" si="15"/>
        <v>1</v>
      </c>
      <c r="J88" s="95"/>
      <c r="K88" s="95">
        <f t="shared" si="12"/>
        <v>0.60240963855421681</v>
      </c>
      <c r="L88" s="95">
        <f t="shared" si="16"/>
        <v>2.5</v>
      </c>
      <c r="M88" s="95"/>
      <c r="N88" s="218">
        <v>0.5</v>
      </c>
      <c r="O88" s="95">
        <v>2</v>
      </c>
      <c r="P88" s="95"/>
      <c r="Q88" s="95"/>
      <c r="R88" s="95">
        <f t="shared" si="13"/>
        <v>2.5</v>
      </c>
    </row>
    <row r="89" spans="1:18" x14ac:dyDescent="0.25">
      <c r="A89" s="153" t="s">
        <v>1182</v>
      </c>
      <c r="B89" s="164" t="s">
        <v>370</v>
      </c>
      <c r="C89" s="160" t="s">
        <v>371</v>
      </c>
      <c r="D89" s="189">
        <v>2018</v>
      </c>
      <c r="E89" s="189">
        <v>2019</v>
      </c>
      <c r="F89" s="95">
        <f t="shared" si="11"/>
        <v>7.2457627118644066</v>
      </c>
      <c r="G89" s="95">
        <v>0.94915254237288149</v>
      </c>
      <c r="H89" s="95">
        <f t="shared" si="14"/>
        <v>2.898305084745763</v>
      </c>
      <c r="I89" s="95">
        <f t="shared" si="15"/>
        <v>3.3983050847457621</v>
      </c>
      <c r="J89" s="95"/>
      <c r="K89" s="95">
        <f t="shared" si="12"/>
        <v>1.7459669185215436</v>
      </c>
      <c r="L89" s="95">
        <f t="shared" si="16"/>
        <v>7.2457627118644066</v>
      </c>
      <c r="M89" s="95"/>
      <c r="N89" s="218">
        <v>0.94915254237288149</v>
      </c>
      <c r="O89" s="95">
        <v>6.2966101694915251</v>
      </c>
      <c r="P89" s="95"/>
      <c r="Q89" s="95"/>
      <c r="R89" s="95">
        <f t="shared" si="13"/>
        <v>7.2457627118644066</v>
      </c>
    </row>
    <row r="90" spans="1:18" x14ac:dyDescent="0.25">
      <c r="A90" s="153" t="s">
        <v>587</v>
      </c>
      <c r="B90" s="175" t="s">
        <v>538</v>
      </c>
      <c r="C90" s="160" t="s">
        <v>596</v>
      </c>
      <c r="D90" s="189">
        <v>2018</v>
      </c>
      <c r="E90" s="189">
        <v>2019</v>
      </c>
      <c r="F90" s="95">
        <f t="shared" si="11"/>
        <v>2.5</v>
      </c>
      <c r="G90" s="95">
        <v>0.5</v>
      </c>
      <c r="H90" s="95">
        <f t="shared" si="14"/>
        <v>1</v>
      </c>
      <c r="I90" s="95">
        <f t="shared" si="15"/>
        <v>1</v>
      </c>
      <c r="J90" s="95"/>
      <c r="K90" s="95">
        <f t="shared" si="12"/>
        <v>0.60240963855421681</v>
      </c>
      <c r="L90" s="95">
        <f t="shared" si="16"/>
        <v>2.5</v>
      </c>
      <c r="M90" s="95"/>
      <c r="N90" s="218">
        <v>0.5</v>
      </c>
      <c r="O90" s="95">
        <v>2</v>
      </c>
      <c r="P90" s="95"/>
      <c r="Q90" s="95"/>
      <c r="R90" s="95">
        <f t="shared" si="13"/>
        <v>2.5</v>
      </c>
    </row>
    <row r="91" spans="1:18" x14ac:dyDescent="0.25">
      <c r="A91" s="153" t="s">
        <v>589</v>
      </c>
      <c r="B91" s="175" t="s">
        <v>576</v>
      </c>
      <c r="C91" s="160" t="s">
        <v>598</v>
      </c>
      <c r="D91" s="187">
        <v>2018</v>
      </c>
      <c r="E91" s="187">
        <v>2019</v>
      </c>
      <c r="F91" s="95">
        <f t="shared" si="11"/>
        <v>11.5</v>
      </c>
      <c r="G91" s="95">
        <v>1.5</v>
      </c>
      <c r="H91" s="95">
        <f t="shared" si="14"/>
        <v>4.6000000000000005</v>
      </c>
      <c r="I91" s="95">
        <f t="shared" si="15"/>
        <v>5.3999999999999995</v>
      </c>
      <c r="J91" s="95"/>
      <c r="K91" s="95">
        <f t="shared" si="12"/>
        <v>2.7710843373493974</v>
      </c>
      <c r="L91" s="95">
        <f t="shared" si="16"/>
        <v>11.5</v>
      </c>
      <c r="M91" s="95"/>
      <c r="N91" s="218">
        <v>1.5</v>
      </c>
      <c r="O91" s="95">
        <v>10</v>
      </c>
      <c r="P91" s="95"/>
      <c r="Q91" s="95"/>
      <c r="R91" s="95">
        <f t="shared" si="13"/>
        <v>11.5</v>
      </c>
    </row>
    <row r="92" spans="1:18" x14ac:dyDescent="0.25">
      <c r="A92" s="153" t="s">
        <v>592</v>
      </c>
      <c r="B92" s="175" t="s">
        <v>600</v>
      </c>
      <c r="C92" s="160" t="s">
        <v>601</v>
      </c>
      <c r="D92" s="189">
        <v>2018</v>
      </c>
      <c r="E92" s="189">
        <v>2019</v>
      </c>
      <c r="F92" s="95">
        <f t="shared" si="11"/>
        <v>2.2000000000000002</v>
      </c>
      <c r="G92" s="95">
        <v>0.2</v>
      </c>
      <c r="H92" s="95">
        <f t="shared" si="14"/>
        <v>0.88000000000000012</v>
      </c>
      <c r="I92" s="95">
        <f t="shared" si="15"/>
        <v>1.1199999999999999</v>
      </c>
      <c r="J92" s="95"/>
      <c r="K92" s="95">
        <f t="shared" si="12"/>
        <v>0.53012048192771088</v>
      </c>
      <c r="L92" s="95">
        <f t="shared" si="16"/>
        <v>2.2000000000000002</v>
      </c>
      <c r="M92" s="95"/>
      <c r="N92" s="218">
        <v>0.2</v>
      </c>
      <c r="O92" s="95">
        <v>2</v>
      </c>
      <c r="P92" s="95"/>
      <c r="Q92" s="95"/>
      <c r="R92" s="95">
        <f t="shared" si="13"/>
        <v>2.2000000000000002</v>
      </c>
    </row>
    <row r="93" spans="1:18" x14ac:dyDescent="0.25">
      <c r="A93" s="153" t="s">
        <v>369</v>
      </c>
      <c r="B93" s="175" t="s">
        <v>603</v>
      </c>
      <c r="C93" s="160" t="s">
        <v>604</v>
      </c>
      <c r="D93" s="189">
        <v>2018</v>
      </c>
      <c r="E93" s="189">
        <v>2019</v>
      </c>
      <c r="F93" s="95">
        <f t="shared" si="11"/>
        <v>6.8</v>
      </c>
      <c r="G93" s="95">
        <v>0.8</v>
      </c>
      <c r="H93" s="95">
        <f t="shared" si="14"/>
        <v>2.72</v>
      </c>
      <c r="I93" s="95">
        <f t="shared" si="15"/>
        <v>3.28</v>
      </c>
      <c r="J93" s="95"/>
      <c r="K93" s="95">
        <f t="shared" si="12"/>
        <v>1.6385542168674696</v>
      </c>
      <c r="L93" s="95">
        <f t="shared" si="16"/>
        <v>6.8</v>
      </c>
      <c r="M93" s="95"/>
      <c r="N93" s="218">
        <v>0.8</v>
      </c>
      <c r="O93" s="95">
        <v>6</v>
      </c>
      <c r="P93" s="95"/>
      <c r="Q93" s="95"/>
      <c r="R93" s="95">
        <f t="shared" si="13"/>
        <v>6.8</v>
      </c>
    </row>
    <row r="94" spans="1:18" x14ac:dyDescent="0.25">
      <c r="A94" s="153" t="s">
        <v>595</v>
      </c>
      <c r="B94" s="175" t="s">
        <v>803</v>
      </c>
      <c r="C94" s="160" t="s">
        <v>804</v>
      </c>
      <c r="D94" s="189">
        <v>2019</v>
      </c>
      <c r="E94" s="189">
        <v>2020</v>
      </c>
      <c r="F94" s="95">
        <f t="shared" si="11"/>
        <v>10</v>
      </c>
      <c r="G94" s="95"/>
      <c r="H94" s="95">
        <f t="shared" si="14"/>
        <v>4</v>
      </c>
      <c r="I94" s="95">
        <f t="shared" si="15"/>
        <v>6</v>
      </c>
      <c r="J94" s="95"/>
      <c r="K94" s="95">
        <f t="shared" si="12"/>
        <v>2.4096385542168672</v>
      </c>
      <c r="L94" s="95">
        <f t="shared" si="16"/>
        <v>10</v>
      </c>
      <c r="M94" s="95"/>
      <c r="N94" s="218"/>
      <c r="O94" s="95">
        <v>5</v>
      </c>
      <c r="P94" s="95">
        <v>5</v>
      </c>
      <c r="Q94" s="95"/>
      <c r="R94" s="95">
        <f t="shared" si="13"/>
        <v>10</v>
      </c>
    </row>
    <row r="95" spans="1:18" x14ac:dyDescent="0.25">
      <c r="A95" s="153" t="s">
        <v>1238</v>
      </c>
      <c r="B95" s="175" t="s">
        <v>955</v>
      </c>
      <c r="C95" s="160" t="s">
        <v>956</v>
      </c>
      <c r="D95" s="189">
        <v>2020</v>
      </c>
      <c r="E95" s="189">
        <v>2021</v>
      </c>
      <c r="F95" s="95">
        <f t="shared" si="11"/>
        <v>3.7</v>
      </c>
      <c r="G95" s="95">
        <v>0.5</v>
      </c>
      <c r="H95" s="95">
        <f t="shared" si="14"/>
        <v>1.4800000000000002</v>
      </c>
      <c r="I95" s="95">
        <f t="shared" si="15"/>
        <v>1.72</v>
      </c>
      <c r="J95" s="95"/>
      <c r="K95" s="95">
        <f t="shared" si="12"/>
        <v>0.89156626506024095</v>
      </c>
      <c r="L95" s="95">
        <f t="shared" si="16"/>
        <v>3.7</v>
      </c>
      <c r="M95" s="95"/>
      <c r="N95" s="218"/>
      <c r="O95" s="95"/>
      <c r="P95" s="95">
        <v>0.5</v>
      </c>
      <c r="Q95" s="95">
        <v>3.2</v>
      </c>
      <c r="R95" s="95">
        <f t="shared" si="13"/>
        <v>3.7</v>
      </c>
    </row>
    <row r="96" spans="1:18" x14ac:dyDescent="0.25">
      <c r="A96" s="153" t="s">
        <v>597</v>
      </c>
      <c r="B96" s="165" t="s">
        <v>806</v>
      </c>
      <c r="C96" s="160" t="s">
        <v>807</v>
      </c>
      <c r="D96" s="189">
        <v>2019</v>
      </c>
      <c r="E96" s="189">
        <v>2021</v>
      </c>
      <c r="F96" s="95">
        <f t="shared" si="11"/>
        <v>15.600000000000001</v>
      </c>
      <c r="G96" s="95">
        <v>1.8000000000000003</v>
      </c>
      <c r="H96" s="95">
        <f t="shared" si="14"/>
        <v>6.2400000000000011</v>
      </c>
      <c r="I96" s="95">
        <f t="shared" si="15"/>
        <v>7.56</v>
      </c>
      <c r="J96" s="95"/>
      <c r="K96" s="95">
        <f t="shared" si="12"/>
        <v>3.7590361445783134</v>
      </c>
      <c r="L96" s="95">
        <f t="shared" si="16"/>
        <v>15.600000000000001</v>
      </c>
      <c r="M96" s="95"/>
      <c r="N96" s="218"/>
      <c r="O96" s="95">
        <v>1.8000000000000003</v>
      </c>
      <c r="P96" s="95">
        <v>1.8000000000000003</v>
      </c>
      <c r="Q96" s="95">
        <v>12</v>
      </c>
      <c r="R96" s="95">
        <f t="shared" si="13"/>
        <v>15.600000000000001</v>
      </c>
    </row>
    <row r="97" spans="1:18" x14ac:dyDescent="0.25">
      <c r="A97" s="153" t="s">
        <v>599</v>
      </c>
      <c r="B97" s="175" t="s">
        <v>811</v>
      </c>
      <c r="C97" s="160" t="s">
        <v>958</v>
      </c>
      <c r="D97" s="189">
        <v>2020</v>
      </c>
      <c r="E97" s="189">
        <v>2021</v>
      </c>
      <c r="F97" s="95">
        <f t="shared" si="11"/>
        <v>7</v>
      </c>
      <c r="G97" s="95">
        <v>0.5</v>
      </c>
      <c r="H97" s="95">
        <f t="shared" si="14"/>
        <v>2.8000000000000003</v>
      </c>
      <c r="I97" s="95">
        <f t="shared" si="15"/>
        <v>3.6999999999999997</v>
      </c>
      <c r="J97" s="95"/>
      <c r="K97" s="95">
        <f t="shared" si="12"/>
        <v>1.6867469879518071</v>
      </c>
      <c r="L97" s="95">
        <f t="shared" si="16"/>
        <v>7</v>
      </c>
      <c r="M97" s="95"/>
      <c r="N97" s="218"/>
      <c r="O97" s="95"/>
      <c r="P97" s="95">
        <v>0.5</v>
      </c>
      <c r="Q97" s="95">
        <v>6.5</v>
      </c>
      <c r="R97" s="95">
        <f t="shared" si="13"/>
        <v>7</v>
      </c>
    </row>
    <row r="98" spans="1:18" x14ac:dyDescent="0.25">
      <c r="A98" s="153" t="s">
        <v>602</v>
      </c>
      <c r="B98" s="175" t="s">
        <v>960</v>
      </c>
      <c r="C98" s="160" t="s">
        <v>961</v>
      </c>
      <c r="D98" s="189">
        <v>2020</v>
      </c>
      <c r="E98" s="189">
        <v>2021</v>
      </c>
      <c r="F98" s="95">
        <f t="shared" si="11"/>
        <v>6</v>
      </c>
      <c r="G98" s="95">
        <v>1</v>
      </c>
      <c r="H98" s="95">
        <f t="shared" si="14"/>
        <v>2.4000000000000004</v>
      </c>
      <c r="I98" s="95">
        <f t="shared" si="15"/>
        <v>2.5999999999999996</v>
      </c>
      <c r="J98" s="95"/>
      <c r="K98" s="95">
        <f t="shared" si="12"/>
        <v>1.4457831325301203</v>
      </c>
      <c r="L98" s="95">
        <f t="shared" si="16"/>
        <v>6</v>
      </c>
      <c r="M98" s="95"/>
      <c r="N98" s="218"/>
      <c r="O98" s="95"/>
      <c r="P98" s="95">
        <v>1</v>
      </c>
      <c r="Q98" s="95">
        <v>5</v>
      </c>
      <c r="R98" s="95">
        <f t="shared" si="13"/>
        <v>6</v>
      </c>
    </row>
    <row r="99" spans="1:18" x14ac:dyDescent="0.25">
      <c r="A99" s="153" t="s">
        <v>802</v>
      </c>
      <c r="B99" s="175" t="s">
        <v>523</v>
      </c>
      <c r="C99" s="160" t="s">
        <v>809</v>
      </c>
      <c r="D99" s="189">
        <v>2018</v>
      </c>
      <c r="E99" s="189">
        <v>2021</v>
      </c>
      <c r="F99" s="95">
        <f t="shared" si="11"/>
        <v>15</v>
      </c>
      <c r="G99" s="95"/>
      <c r="H99" s="95">
        <f t="shared" si="14"/>
        <v>6</v>
      </c>
      <c r="I99" s="95">
        <f t="shared" si="15"/>
        <v>9</v>
      </c>
      <c r="J99" s="95"/>
      <c r="K99" s="95">
        <f t="shared" si="12"/>
        <v>3.6144578313253009</v>
      </c>
      <c r="L99" s="95">
        <f t="shared" si="16"/>
        <v>15</v>
      </c>
      <c r="M99" s="95"/>
      <c r="N99" s="218"/>
      <c r="O99" s="95">
        <v>5</v>
      </c>
      <c r="P99" s="95">
        <v>5</v>
      </c>
      <c r="Q99" s="95">
        <v>5</v>
      </c>
      <c r="R99" s="95">
        <f t="shared" si="13"/>
        <v>15</v>
      </c>
    </row>
    <row r="100" spans="1:18" x14ac:dyDescent="0.25">
      <c r="A100" s="153" t="s">
        <v>954</v>
      </c>
      <c r="B100" s="172" t="s">
        <v>797</v>
      </c>
      <c r="C100" s="160" t="s">
        <v>963</v>
      </c>
      <c r="D100" s="189">
        <v>2020</v>
      </c>
      <c r="E100" s="189">
        <v>2021</v>
      </c>
      <c r="F100" s="95">
        <f t="shared" si="11"/>
        <v>7.8</v>
      </c>
      <c r="G100" s="95">
        <v>0.8</v>
      </c>
      <c r="H100" s="95">
        <f t="shared" si="14"/>
        <v>3.12</v>
      </c>
      <c r="I100" s="95">
        <f t="shared" si="15"/>
        <v>3.88</v>
      </c>
      <c r="J100" s="95"/>
      <c r="K100" s="95">
        <f t="shared" si="12"/>
        <v>1.8795180722891565</v>
      </c>
      <c r="L100" s="95">
        <f t="shared" si="16"/>
        <v>7.8</v>
      </c>
      <c r="M100" s="95"/>
      <c r="N100" s="218"/>
      <c r="O100" s="95"/>
      <c r="P100" s="95">
        <v>0.8</v>
      </c>
      <c r="Q100" s="95">
        <v>7</v>
      </c>
      <c r="R100" s="95">
        <f t="shared" si="13"/>
        <v>7.8</v>
      </c>
    </row>
    <row r="101" spans="1:18" ht="30" x14ac:dyDescent="0.25">
      <c r="A101" s="153" t="s">
        <v>805</v>
      </c>
      <c r="B101" s="175" t="s">
        <v>800</v>
      </c>
      <c r="C101" s="160" t="s">
        <v>965</v>
      </c>
      <c r="D101" s="189">
        <v>2020</v>
      </c>
      <c r="E101" s="189">
        <v>2021</v>
      </c>
      <c r="F101" s="95">
        <f t="shared" si="11"/>
        <v>0.4</v>
      </c>
      <c r="G101" s="95">
        <v>0.1</v>
      </c>
      <c r="H101" s="95">
        <f t="shared" si="14"/>
        <v>0.16000000000000003</v>
      </c>
      <c r="I101" s="95">
        <f t="shared" si="15"/>
        <v>0.14000000000000001</v>
      </c>
      <c r="J101" s="95"/>
      <c r="K101" s="95">
        <f t="shared" si="12"/>
        <v>9.638554216867469E-2</v>
      </c>
      <c r="L101" s="95">
        <f t="shared" si="16"/>
        <v>0.4</v>
      </c>
      <c r="M101" s="95"/>
      <c r="N101" s="218"/>
      <c r="O101" s="95"/>
      <c r="P101" s="95">
        <v>0.1</v>
      </c>
      <c r="Q101" s="95">
        <v>0.3</v>
      </c>
      <c r="R101" s="95">
        <f t="shared" si="13"/>
        <v>0.4</v>
      </c>
    </row>
    <row r="102" spans="1:18" x14ac:dyDescent="0.25">
      <c r="A102" s="156" t="s">
        <v>372</v>
      </c>
      <c r="B102" s="157" t="s">
        <v>373</v>
      </c>
      <c r="C102" s="156" t="s">
        <v>95</v>
      </c>
      <c r="D102" s="191"/>
      <c r="E102" s="191"/>
      <c r="F102" s="94">
        <f t="shared" si="11"/>
        <v>108.29847457627119</v>
      </c>
      <c r="G102" s="94">
        <f>SUM(G103:G120)</f>
        <v>8.2000000000000011</v>
      </c>
      <c r="H102" s="94">
        <f>SUM(H103:H120)</f>
        <v>41.399389830508476</v>
      </c>
      <c r="I102" s="94">
        <f>SUM(I103:I120)</f>
        <v>58.699084745762711</v>
      </c>
      <c r="J102" s="94"/>
      <c r="K102" s="94">
        <f t="shared" si="12"/>
        <v>26.096017970185827</v>
      </c>
      <c r="L102" s="94">
        <f t="shared" si="16"/>
        <v>108.29847457627119</v>
      </c>
      <c r="M102" s="94">
        <f>SUM(M103:M120)</f>
        <v>9.3084745762711858</v>
      </c>
      <c r="N102" s="217">
        <f>SUM(N103:N120)</f>
        <v>8.6000000000000014</v>
      </c>
      <c r="O102" s="94">
        <f>SUM(O103:O120)</f>
        <v>34.790000000000006</v>
      </c>
      <c r="P102" s="94">
        <f>SUM(P103:P120)</f>
        <v>26.8</v>
      </c>
      <c r="Q102" s="94">
        <f>SUM(Q103:Q120)</f>
        <v>28.800000000000004</v>
      </c>
      <c r="R102" s="94">
        <f t="shared" si="13"/>
        <v>108.29847457627119</v>
      </c>
    </row>
    <row r="103" spans="1:18" x14ac:dyDescent="0.25">
      <c r="A103" s="153" t="s">
        <v>1183</v>
      </c>
      <c r="B103" s="159" t="s">
        <v>375</v>
      </c>
      <c r="C103" s="160" t="s">
        <v>376</v>
      </c>
      <c r="D103" s="187">
        <v>2017</v>
      </c>
      <c r="E103" s="187">
        <v>2017</v>
      </c>
      <c r="F103" s="95">
        <f t="shared" si="11"/>
        <v>6.4610169491525422</v>
      </c>
      <c r="G103" s="95"/>
      <c r="H103" s="95">
        <f t="shared" si="14"/>
        <v>2.5844067796610171</v>
      </c>
      <c r="I103" s="95">
        <f t="shared" si="15"/>
        <v>3.8766101694915251</v>
      </c>
      <c r="J103" s="95"/>
      <c r="K103" s="95">
        <f t="shared" si="12"/>
        <v>1.5568715540126605</v>
      </c>
      <c r="L103" s="95">
        <f t="shared" si="16"/>
        <v>6.4610169491525422</v>
      </c>
      <c r="M103" s="95">
        <v>6.4610169491525422</v>
      </c>
      <c r="N103" s="218"/>
      <c r="O103" s="95"/>
      <c r="P103" s="95"/>
      <c r="Q103" s="95"/>
      <c r="R103" s="95">
        <f t="shared" si="13"/>
        <v>6.4610169491525422</v>
      </c>
    </row>
    <row r="104" spans="1:18" ht="47.25" x14ac:dyDescent="0.25">
      <c r="A104" s="153" t="s">
        <v>1184</v>
      </c>
      <c r="B104" s="159" t="s">
        <v>378</v>
      </c>
      <c r="C104" s="160" t="s">
        <v>379</v>
      </c>
      <c r="D104" s="187">
        <v>2017</v>
      </c>
      <c r="E104" s="187">
        <v>2017</v>
      </c>
      <c r="F104" s="95">
        <f t="shared" si="11"/>
        <v>2.847457627118644</v>
      </c>
      <c r="G104" s="95"/>
      <c r="H104" s="95">
        <f t="shared" si="14"/>
        <v>1.1389830508474577</v>
      </c>
      <c r="I104" s="95">
        <f t="shared" si="15"/>
        <v>1.7084745762711864</v>
      </c>
      <c r="J104" s="95"/>
      <c r="K104" s="95">
        <f t="shared" si="12"/>
        <v>0.68613436798039606</v>
      </c>
      <c r="L104" s="95">
        <f t="shared" si="16"/>
        <v>2.847457627118644</v>
      </c>
      <c r="M104" s="95">
        <v>2.847457627118644</v>
      </c>
      <c r="N104" s="218"/>
      <c r="O104" s="95"/>
      <c r="P104" s="95"/>
      <c r="Q104" s="95"/>
      <c r="R104" s="95">
        <f t="shared" si="13"/>
        <v>2.847457627118644</v>
      </c>
    </row>
    <row r="105" spans="1:18" ht="31.5" x14ac:dyDescent="0.25">
      <c r="A105" s="153" t="s">
        <v>1185</v>
      </c>
      <c r="B105" s="164" t="s">
        <v>606</v>
      </c>
      <c r="C105" s="160" t="s">
        <v>607</v>
      </c>
      <c r="D105" s="189">
        <v>2017</v>
      </c>
      <c r="E105" s="189">
        <v>2018</v>
      </c>
      <c r="F105" s="95">
        <f t="shared" si="11"/>
        <v>6.4</v>
      </c>
      <c r="G105" s="95"/>
      <c r="H105" s="95">
        <f t="shared" si="14"/>
        <v>2.5600000000000005</v>
      </c>
      <c r="I105" s="95">
        <f t="shared" si="15"/>
        <v>3.84</v>
      </c>
      <c r="J105" s="95"/>
      <c r="K105" s="95">
        <f t="shared" si="12"/>
        <v>1.542168674698795</v>
      </c>
      <c r="L105" s="95">
        <f t="shared" si="16"/>
        <v>6.4</v>
      </c>
      <c r="M105" s="95"/>
      <c r="N105" s="218">
        <v>6.4</v>
      </c>
      <c r="O105" s="95"/>
      <c r="P105" s="95"/>
      <c r="Q105" s="95"/>
      <c r="R105" s="95">
        <f t="shared" si="13"/>
        <v>6.4</v>
      </c>
    </row>
    <row r="106" spans="1:18" x14ac:dyDescent="0.25">
      <c r="A106" s="153" t="s">
        <v>1186</v>
      </c>
      <c r="B106" s="164" t="s">
        <v>609</v>
      </c>
      <c r="C106" s="160" t="s">
        <v>610</v>
      </c>
      <c r="D106" s="189">
        <v>2018</v>
      </c>
      <c r="E106" s="189">
        <v>2019</v>
      </c>
      <c r="F106" s="95">
        <f t="shared" si="11"/>
        <v>3.7</v>
      </c>
      <c r="G106" s="95">
        <v>0.2</v>
      </c>
      <c r="H106" s="95">
        <f t="shared" si="14"/>
        <v>1.4800000000000002</v>
      </c>
      <c r="I106" s="95">
        <f t="shared" si="15"/>
        <v>2.0199999999999996</v>
      </c>
      <c r="J106" s="95"/>
      <c r="K106" s="95">
        <f t="shared" si="12"/>
        <v>0.89156626506024095</v>
      </c>
      <c r="L106" s="95">
        <f t="shared" si="16"/>
        <v>3.7</v>
      </c>
      <c r="M106" s="95"/>
      <c r="N106" s="218">
        <v>0.2</v>
      </c>
      <c r="O106" s="95">
        <v>3.5</v>
      </c>
      <c r="P106" s="95"/>
      <c r="Q106" s="95"/>
      <c r="R106" s="95">
        <f t="shared" si="13"/>
        <v>3.7</v>
      </c>
    </row>
    <row r="107" spans="1:18" x14ac:dyDescent="0.25">
      <c r="A107" s="153" t="s">
        <v>374</v>
      </c>
      <c r="B107" s="164" t="s">
        <v>612</v>
      </c>
      <c r="C107" s="160" t="s">
        <v>613</v>
      </c>
      <c r="D107" s="189">
        <v>2018</v>
      </c>
      <c r="E107" s="189">
        <v>2019</v>
      </c>
      <c r="F107" s="95">
        <f t="shared" si="11"/>
        <v>4.7</v>
      </c>
      <c r="G107" s="95">
        <v>0.2</v>
      </c>
      <c r="H107" s="95">
        <f t="shared" si="14"/>
        <v>1.8800000000000001</v>
      </c>
      <c r="I107" s="95">
        <f t="shared" si="15"/>
        <v>2.62</v>
      </c>
      <c r="J107" s="95"/>
      <c r="K107" s="95">
        <f t="shared" si="12"/>
        <v>1.1325301204819276</v>
      </c>
      <c r="L107" s="95">
        <f t="shared" si="16"/>
        <v>4.7</v>
      </c>
      <c r="M107" s="95"/>
      <c r="N107" s="218">
        <v>0.2</v>
      </c>
      <c r="O107" s="95">
        <v>4.5</v>
      </c>
      <c r="P107" s="95"/>
      <c r="Q107" s="95"/>
      <c r="R107" s="95">
        <f t="shared" si="13"/>
        <v>4.7</v>
      </c>
    </row>
    <row r="108" spans="1:18" x14ac:dyDescent="0.25">
      <c r="A108" s="153" t="s">
        <v>377</v>
      </c>
      <c r="B108" s="175" t="s">
        <v>811</v>
      </c>
      <c r="C108" s="160" t="s">
        <v>812</v>
      </c>
      <c r="D108" s="189">
        <v>2019</v>
      </c>
      <c r="E108" s="189">
        <v>2019</v>
      </c>
      <c r="F108" s="95">
        <f t="shared" si="11"/>
        <v>5.2</v>
      </c>
      <c r="G108" s="95"/>
      <c r="H108" s="95">
        <f t="shared" si="14"/>
        <v>2.08</v>
      </c>
      <c r="I108" s="95">
        <f t="shared" si="15"/>
        <v>3.12</v>
      </c>
      <c r="J108" s="95"/>
      <c r="K108" s="95">
        <f t="shared" si="12"/>
        <v>1.2530120481927711</v>
      </c>
      <c r="L108" s="95">
        <f t="shared" si="16"/>
        <v>5.2</v>
      </c>
      <c r="M108" s="95"/>
      <c r="N108" s="218"/>
      <c r="O108" s="95">
        <v>5.2</v>
      </c>
      <c r="P108" s="95"/>
      <c r="Q108" s="95"/>
      <c r="R108" s="95">
        <f t="shared" si="13"/>
        <v>5.2</v>
      </c>
    </row>
    <row r="109" spans="1:18" x14ac:dyDescent="0.25">
      <c r="A109" s="153" t="s">
        <v>380</v>
      </c>
      <c r="B109" s="175" t="s">
        <v>814</v>
      </c>
      <c r="C109" s="160" t="s">
        <v>815</v>
      </c>
      <c r="D109" s="189">
        <v>2019</v>
      </c>
      <c r="E109" s="189">
        <v>2021</v>
      </c>
      <c r="F109" s="95">
        <f t="shared" si="11"/>
        <v>9</v>
      </c>
      <c r="G109" s="95"/>
      <c r="H109" s="95">
        <f t="shared" si="14"/>
        <v>3.6</v>
      </c>
      <c r="I109" s="95">
        <f t="shared" si="15"/>
        <v>5.4</v>
      </c>
      <c r="J109" s="95"/>
      <c r="K109" s="95">
        <f t="shared" si="12"/>
        <v>2.1686746987951806</v>
      </c>
      <c r="L109" s="95">
        <f t="shared" si="16"/>
        <v>9</v>
      </c>
      <c r="M109" s="95"/>
      <c r="N109" s="218"/>
      <c r="O109" s="95">
        <v>3</v>
      </c>
      <c r="P109" s="95">
        <v>3</v>
      </c>
      <c r="Q109" s="95">
        <v>3</v>
      </c>
      <c r="R109" s="95">
        <f t="shared" si="13"/>
        <v>9</v>
      </c>
    </row>
    <row r="110" spans="1:18" x14ac:dyDescent="0.25">
      <c r="A110" s="153" t="s">
        <v>1239</v>
      </c>
      <c r="B110" s="175" t="s">
        <v>367</v>
      </c>
      <c r="C110" s="160" t="s">
        <v>817</v>
      </c>
      <c r="D110" s="187">
        <v>2019</v>
      </c>
      <c r="E110" s="187">
        <v>2020</v>
      </c>
      <c r="F110" s="95">
        <f t="shared" si="11"/>
        <v>7.39</v>
      </c>
      <c r="G110" s="95"/>
      <c r="H110" s="95">
        <f t="shared" si="14"/>
        <v>2.956</v>
      </c>
      <c r="I110" s="95">
        <f t="shared" si="15"/>
        <v>4.4339999999999993</v>
      </c>
      <c r="J110" s="95"/>
      <c r="K110" s="95">
        <f t="shared" si="12"/>
        <v>1.7807228915662647</v>
      </c>
      <c r="L110" s="95">
        <f t="shared" si="16"/>
        <v>7.39</v>
      </c>
      <c r="M110" s="95"/>
      <c r="N110" s="218"/>
      <c r="O110" s="95">
        <v>3.3899999999999997</v>
      </c>
      <c r="P110" s="95">
        <v>4</v>
      </c>
      <c r="Q110" s="95"/>
      <c r="R110" s="95">
        <f t="shared" si="13"/>
        <v>7.39</v>
      </c>
    </row>
    <row r="111" spans="1:18" x14ac:dyDescent="0.25">
      <c r="A111" s="153" t="s">
        <v>605</v>
      </c>
      <c r="B111" s="172" t="s">
        <v>819</v>
      </c>
      <c r="C111" s="160" t="s">
        <v>820</v>
      </c>
      <c r="D111" s="189">
        <v>2019</v>
      </c>
      <c r="E111" s="189">
        <v>2019</v>
      </c>
      <c r="F111" s="95">
        <f t="shared" si="11"/>
        <v>5</v>
      </c>
      <c r="G111" s="95"/>
      <c r="H111" s="95">
        <f t="shared" si="14"/>
        <v>2</v>
      </c>
      <c r="I111" s="95">
        <f t="shared" si="15"/>
        <v>3</v>
      </c>
      <c r="J111" s="95"/>
      <c r="K111" s="95">
        <f t="shared" si="12"/>
        <v>1.2048192771084336</v>
      </c>
      <c r="L111" s="95">
        <f t="shared" si="16"/>
        <v>5</v>
      </c>
      <c r="M111" s="95"/>
      <c r="N111" s="218"/>
      <c r="O111" s="95">
        <v>5</v>
      </c>
      <c r="P111" s="95"/>
      <c r="Q111" s="95"/>
      <c r="R111" s="95">
        <f t="shared" si="13"/>
        <v>5</v>
      </c>
    </row>
    <row r="112" spans="1:18" x14ac:dyDescent="0.25">
      <c r="A112" s="153" t="s">
        <v>608</v>
      </c>
      <c r="B112" s="164" t="s">
        <v>806</v>
      </c>
      <c r="C112" s="160" t="s">
        <v>967</v>
      </c>
      <c r="D112" s="189">
        <v>2020</v>
      </c>
      <c r="E112" s="189">
        <v>2021</v>
      </c>
      <c r="F112" s="95">
        <f t="shared" si="11"/>
        <v>13.8</v>
      </c>
      <c r="G112" s="95"/>
      <c r="H112" s="95">
        <f t="shared" si="14"/>
        <v>5.5200000000000005</v>
      </c>
      <c r="I112" s="95">
        <f t="shared" si="15"/>
        <v>8.2800000000000011</v>
      </c>
      <c r="J112" s="95"/>
      <c r="K112" s="95">
        <f t="shared" si="12"/>
        <v>3.3253012048192772</v>
      </c>
      <c r="L112" s="95">
        <f t="shared" si="16"/>
        <v>13.8</v>
      </c>
      <c r="M112" s="95"/>
      <c r="N112" s="218"/>
      <c r="O112" s="95"/>
      <c r="P112" s="95">
        <v>1.8000000000000003</v>
      </c>
      <c r="Q112" s="95">
        <v>12</v>
      </c>
      <c r="R112" s="95">
        <f t="shared" si="13"/>
        <v>13.8</v>
      </c>
    </row>
    <row r="113" spans="1:18" x14ac:dyDescent="0.25">
      <c r="A113" s="153" t="s">
        <v>611</v>
      </c>
      <c r="B113" s="164" t="s">
        <v>1109</v>
      </c>
      <c r="C113" s="160" t="s">
        <v>1110</v>
      </c>
      <c r="D113" s="189">
        <v>2021</v>
      </c>
      <c r="E113" s="189">
        <v>2021</v>
      </c>
      <c r="F113" s="95">
        <f t="shared" si="11"/>
        <v>1.8000000000000003</v>
      </c>
      <c r="G113" s="95">
        <v>1.8000000000000003</v>
      </c>
      <c r="H113" s="95"/>
      <c r="I113" s="95"/>
      <c r="J113" s="95"/>
      <c r="K113" s="95">
        <f t="shared" si="12"/>
        <v>0.43373493975903615</v>
      </c>
      <c r="L113" s="95">
        <f t="shared" si="16"/>
        <v>1.8000000000000003</v>
      </c>
      <c r="M113" s="95"/>
      <c r="N113" s="218"/>
      <c r="O113" s="95"/>
      <c r="P113" s="95"/>
      <c r="Q113" s="95">
        <v>1.8000000000000003</v>
      </c>
      <c r="R113" s="95">
        <f t="shared" si="13"/>
        <v>1.8000000000000003</v>
      </c>
    </row>
    <row r="114" spans="1:18" ht="31.5" x14ac:dyDescent="0.25">
      <c r="A114" s="153" t="s">
        <v>810</v>
      </c>
      <c r="B114" s="164" t="s">
        <v>1112</v>
      </c>
      <c r="C114" s="160" t="s">
        <v>1113</v>
      </c>
      <c r="D114" s="189">
        <v>2021</v>
      </c>
      <c r="E114" s="189">
        <v>2021</v>
      </c>
      <c r="F114" s="95">
        <f t="shared" si="11"/>
        <v>1.6</v>
      </c>
      <c r="G114" s="95">
        <v>1.6</v>
      </c>
      <c r="H114" s="95"/>
      <c r="I114" s="95"/>
      <c r="J114" s="95"/>
      <c r="K114" s="95">
        <f t="shared" si="12"/>
        <v>0.38554216867469876</v>
      </c>
      <c r="L114" s="95">
        <f t="shared" si="16"/>
        <v>1.6</v>
      </c>
      <c r="M114" s="95"/>
      <c r="N114" s="218"/>
      <c r="O114" s="95"/>
      <c r="P114" s="95"/>
      <c r="Q114" s="95">
        <v>1.6</v>
      </c>
      <c r="R114" s="95">
        <f t="shared" si="13"/>
        <v>1.6</v>
      </c>
    </row>
    <row r="115" spans="1:18" ht="31.5" x14ac:dyDescent="0.25">
      <c r="A115" s="153" t="s">
        <v>813</v>
      </c>
      <c r="B115" s="164" t="s">
        <v>615</v>
      </c>
      <c r="C115" s="160" t="s">
        <v>616</v>
      </c>
      <c r="D115" s="189">
        <v>2018</v>
      </c>
      <c r="E115" s="189">
        <v>2021</v>
      </c>
      <c r="F115" s="95">
        <f t="shared" ref="F115:F165" si="17">R115</f>
        <v>28.8</v>
      </c>
      <c r="G115" s="95">
        <v>1.8</v>
      </c>
      <c r="H115" s="95">
        <f t="shared" si="14"/>
        <v>11.520000000000001</v>
      </c>
      <c r="I115" s="95">
        <f t="shared" si="15"/>
        <v>15.479999999999999</v>
      </c>
      <c r="J115" s="95"/>
      <c r="K115" s="95">
        <f t="shared" ref="K115:K165" si="18">L115/4.15</f>
        <v>6.9397590361445776</v>
      </c>
      <c r="L115" s="95">
        <f t="shared" si="16"/>
        <v>28.8</v>
      </c>
      <c r="M115" s="95"/>
      <c r="N115" s="218">
        <v>1.8000000000000003</v>
      </c>
      <c r="O115" s="95">
        <v>9</v>
      </c>
      <c r="P115" s="95">
        <v>9</v>
      </c>
      <c r="Q115" s="95">
        <v>9</v>
      </c>
      <c r="R115" s="95">
        <f t="shared" si="13"/>
        <v>28.8</v>
      </c>
    </row>
    <row r="116" spans="1:18" x14ac:dyDescent="0.25">
      <c r="A116" s="153" t="s">
        <v>1187</v>
      </c>
      <c r="B116" s="164" t="s">
        <v>1115</v>
      </c>
      <c r="C116" s="160" t="s">
        <v>1116</v>
      </c>
      <c r="D116" s="189">
        <v>2021</v>
      </c>
      <c r="E116" s="189">
        <v>2021</v>
      </c>
      <c r="F116" s="95">
        <f t="shared" si="17"/>
        <v>0.5</v>
      </c>
      <c r="G116" s="95">
        <v>0.5</v>
      </c>
      <c r="H116" s="95"/>
      <c r="I116" s="95"/>
      <c r="J116" s="95"/>
      <c r="K116" s="95">
        <f t="shared" si="18"/>
        <v>0.12048192771084336</v>
      </c>
      <c r="L116" s="95">
        <f t="shared" si="16"/>
        <v>0.5</v>
      </c>
      <c r="M116" s="95"/>
      <c r="N116" s="218"/>
      <c r="O116" s="95"/>
      <c r="P116" s="95"/>
      <c r="Q116" s="95">
        <v>0.5</v>
      </c>
      <c r="R116" s="95">
        <f t="shared" ref="R116:R166" si="19">N116+O116+P116+Q116+M116</f>
        <v>0.5</v>
      </c>
    </row>
    <row r="117" spans="1:18" ht="47.25" x14ac:dyDescent="0.25">
      <c r="A117" s="153" t="s">
        <v>816</v>
      </c>
      <c r="B117" s="172" t="s">
        <v>822</v>
      </c>
      <c r="C117" s="160" t="s">
        <v>823</v>
      </c>
      <c r="D117" s="189">
        <v>2019</v>
      </c>
      <c r="E117" s="189">
        <v>2020</v>
      </c>
      <c r="F117" s="95">
        <f t="shared" si="17"/>
        <v>4.2</v>
      </c>
      <c r="G117" s="95">
        <v>0.2</v>
      </c>
      <c r="H117" s="95">
        <f t="shared" si="14"/>
        <v>1.6800000000000002</v>
      </c>
      <c r="I117" s="95">
        <f t="shared" si="15"/>
        <v>2.3199999999999998</v>
      </c>
      <c r="J117" s="95"/>
      <c r="K117" s="95">
        <f t="shared" si="18"/>
        <v>1.0120481927710843</v>
      </c>
      <c r="L117" s="95">
        <f t="shared" si="16"/>
        <v>4.2</v>
      </c>
      <c r="M117" s="95"/>
      <c r="N117" s="218"/>
      <c r="O117" s="95">
        <v>0.2</v>
      </c>
      <c r="P117" s="95">
        <v>4</v>
      </c>
      <c r="Q117" s="95"/>
      <c r="R117" s="95">
        <f t="shared" si="19"/>
        <v>4.2</v>
      </c>
    </row>
    <row r="118" spans="1:18" x14ac:dyDescent="0.25">
      <c r="A118" s="153" t="s">
        <v>818</v>
      </c>
      <c r="B118" s="175" t="s">
        <v>582</v>
      </c>
      <c r="C118" s="160" t="s">
        <v>825</v>
      </c>
      <c r="D118" s="189">
        <v>2019</v>
      </c>
      <c r="E118" s="189">
        <v>2020</v>
      </c>
      <c r="F118" s="95">
        <f t="shared" si="17"/>
        <v>6</v>
      </c>
      <c r="G118" s="95">
        <v>1</v>
      </c>
      <c r="H118" s="95">
        <f t="shared" si="14"/>
        <v>2.4000000000000004</v>
      </c>
      <c r="I118" s="95">
        <f t="shared" si="15"/>
        <v>2.5999999999999996</v>
      </c>
      <c r="J118" s="95"/>
      <c r="K118" s="95">
        <f t="shared" si="18"/>
        <v>1.4457831325301203</v>
      </c>
      <c r="L118" s="95">
        <f t="shared" si="16"/>
        <v>6</v>
      </c>
      <c r="M118" s="95"/>
      <c r="N118" s="218"/>
      <c r="O118" s="95">
        <v>1</v>
      </c>
      <c r="P118" s="95">
        <v>5</v>
      </c>
      <c r="Q118" s="95"/>
      <c r="R118" s="95">
        <f t="shared" si="19"/>
        <v>6</v>
      </c>
    </row>
    <row r="119" spans="1:18" x14ac:dyDescent="0.25">
      <c r="A119" s="153" t="s">
        <v>966</v>
      </c>
      <c r="B119" s="172" t="s">
        <v>797</v>
      </c>
      <c r="C119" s="160" t="s">
        <v>1118</v>
      </c>
      <c r="D119" s="189">
        <v>2021</v>
      </c>
      <c r="E119" s="189">
        <v>2021</v>
      </c>
      <c r="F119" s="95">
        <f t="shared" si="17"/>
        <v>0.8</v>
      </c>
      <c r="G119" s="95">
        <v>0.8</v>
      </c>
      <c r="H119" s="95"/>
      <c r="I119" s="95"/>
      <c r="J119" s="95"/>
      <c r="K119" s="95">
        <f t="shared" si="18"/>
        <v>0.19277108433734938</v>
      </c>
      <c r="L119" s="95">
        <f t="shared" si="16"/>
        <v>0.8</v>
      </c>
      <c r="M119" s="95"/>
      <c r="N119" s="218"/>
      <c r="O119" s="95"/>
      <c r="P119" s="95"/>
      <c r="Q119" s="95">
        <v>0.8</v>
      </c>
      <c r="R119" s="95">
        <f t="shared" si="19"/>
        <v>0.8</v>
      </c>
    </row>
    <row r="120" spans="1:18" ht="30" x14ac:dyDescent="0.25">
      <c r="A120" s="153" t="s">
        <v>1108</v>
      </c>
      <c r="B120" s="175" t="s">
        <v>1091</v>
      </c>
      <c r="C120" s="160" t="s">
        <v>1120</v>
      </c>
      <c r="D120" s="189">
        <v>2021</v>
      </c>
      <c r="E120" s="189">
        <v>2021</v>
      </c>
      <c r="F120" s="95">
        <f t="shared" si="17"/>
        <v>0.1</v>
      </c>
      <c r="G120" s="95">
        <v>0.1</v>
      </c>
      <c r="H120" s="95"/>
      <c r="I120" s="95"/>
      <c r="J120" s="95"/>
      <c r="K120" s="95">
        <f t="shared" si="18"/>
        <v>2.4096385542168672E-2</v>
      </c>
      <c r="L120" s="95">
        <f t="shared" si="16"/>
        <v>0.1</v>
      </c>
      <c r="M120" s="95"/>
      <c r="N120" s="218"/>
      <c r="O120" s="95"/>
      <c r="P120" s="95"/>
      <c r="Q120" s="95">
        <v>0.1</v>
      </c>
      <c r="R120" s="95">
        <f t="shared" si="19"/>
        <v>0.1</v>
      </c>
    </row>
    <row r="121" spans="1:18" x14ac:dyDescent="0.25">
      <c r="A121" s="156" t="s">
        <v>383</v>
      </c>
      <c r="B121" s="157" t="s">
        <v>384</v>
      </c>
      <c r="C121" s="156" t="s">
        <v>95</v>
      </c>
      <c r="D121" s="191"/>
      <c r="E121" s="191"/>
      <c r="F121" s="94">
        <f t="shared" si="17"/>
        <v>134.91423728813561</v>
      </c>
      <c r="G121" s="94">
        <f>SUM(G122:G135)</f>
        <v>3.5</v>
      </c>
      <c r="H121" s="94">
        <f>SUM(H122:H135)</f>
        <v>53.96569491525424</v>
      </c>
      <c r="I121" s="94">
        <f>SUM(I122:I135)</f>
        <v>77.448542372881349</v>
      </c>
      <c r="J121" s="94"/>
      <c r="K121" s="94">
        <f t="shared" si="18"/>
        <v>32.509454768225446</v>
      </c>
      <c r="L121" s="94">
        <f t="shared" si="16"/>
        <v>134.91423728813561</v>
      </c>
      <c r="M121" s="94">
        <f>SUM(M122:M135)</f>
        <v>19.406779661016952</v>
      </c>
      <c r="N121" s="217">
        <f>SUM(N122:N135)</f>
        <v>17.060000000000002</v>
      </c>
      <c r="O121" s="94">
        <f>SUM(O122:O135)</f>
        <v>48</v>
      </c>
      <c r="P121" s="94">
        <f>SUM(P122:P135)</f>
        <v>41.047457627118646</v>
      </c>
      <c r="Q121" s="94">
        <f>SUM(Q122:Q135)</f>
        <v>9.4000000000000021</v>
      </c>
      <c r="R121" s="94">
        <f t="shared" si="19"/>
        <v>134.91423728813561</v>
      </c>
    </row>
    <row r="122" spans="1:18" x14ac:dyDescent="0.25">
      <c r="A122" s="153" t="s">
        <v>1188</v>
      </c>
      <c r="B122" s="154" t="s">
        <v>386</v>
      </c>
      <c r="C122" s="153" t="s">
        <v>387</v>
      </c>
      <c r="D122" s="187">
        <v>2016</v>
      </c>
      <c r="E122" s="187">
        <v>2018</v>
      </c>
      <c r="F122" s="95">
        <f t="shared" si="17"/>
        <v>12.3</v>
      </c>
      <c r="G122" s="95"/>
      <c r="H122" s="95">
        <f t="shared" ref="H122:H169" si="20">F122*0.4</f>
        <v>4.9200000000000008</v>
      </c>
      <c r="I122" s="95">
        <f t="shared" ref="I119:I169" si="21">F122-G122-H122</f>
        <v>7.38</v>
      </c>
      <c r="J122" s="95"/>
      <c r="K122" s="95">
        <f t="shared" si="18"/>
        <v>2.963855421686747</v>
      </c>
      <c r="L122" s="95">
        <f t="shared" si="16"/>
        <v>12.3</v>
      </c>
      <c r="M122" s="95"/>
      <c r="N122" s="218">
        <v>12.3</v>
      </c>
      <c r="O122" s="95"/>
      <c r="P122" s="95"/>
      <c r="Q122" s="95"/>
      <c r="R122" s="95">
        <f t="shared" si="19"/>
        <v>12.3</v>
      </c>
    </row>
    <row r="123" spans="1:18" ht="31.5" x14ac:dyDescent="0.25">
      <c r="A123" s="153" t="s">
        <v>1189</v>
      </c>
      <c r="B123" s="159" t="s">
        <v>389</v>
      </c>
      <c r="C123" s="160" t="s">
        <v>390</v>
      </c>
      <c r="D123" s="187">
        <v>2017</v>
      </c>
      <c r="E123" s="187">
        <v>2017</v>
      </c>
      <c r="F123" s="95">
        <f t="shared" si="17"/>
        <v>5.6694915254237293</v>
      </c>
      <c r="G123" s="95"/>
      <c r="H123" s="95">
        <f t="shared" si="20"/>
        <v>2.267796610169492</v>
      </c>
      <c r="I123" s="95">
        <f t="shared" si="21"/>
        <v>3.4016949152542373</v>
      </c>
      <c r="J123" s="95"/>
      <c r="K123" s="95">
        <f t="shared" si="18"/>
        <v>1.3661425362466817</v>
      </c>
      <c r="L123" s="95">
        <f t="shared" si="16"/>
        <v>5.6694915254237293</v>
      </c>
      <c r="M123" s="95">
        <v>5.6694915254237293</v>
      </c>
      <c r="N123" s="218"/>
      <c r="O123" s="95"/>
      <c r="P123" s="95"/>
      <c r="Q123" s="95"/>
      <c r="R123" s="95">
        <f t="shared" si="19"/>
        <v>5.6694915254237293</v>
      </c>
    </row>
    <row r="124" spans="1:18" x14ac:dyDescent="0.25">
      <c r="A124" s="153" t="s">
        <v>385</v>
      </c>
      <c r="B124" s="159" t="s">
        <v>392</v>
      </c>
      <c r="C124" s="160" t="s">
        <v>393</v>
      </c>
      <c r="D124" s="187">
        <v>2017</v>
      </c>
      <c r="E124" s="187">
        <v>2017</v>
      </c>
      <c r="F124" s="95">
        <f t="shared" si="17"/>
        <v>13.737288135593221</v>
      </c>
      <c r="G124" s="95"/>
      <c r="H124" s="95">
        <f t="shared" si="20"/>
        <v>5.4949152542372888</v>
      </c>
      <c r="I124" s="95">
        <f t="shared" si="21"/>
        <v>8.2423728813559336</v>
      </c>
      <c r="J124" s="95"/>
      <c r="K124" s="95">
        <f t="shared" si="18"/>
        <v>3.3101899121911376</v>
      </c>
      <c r="L124" s="95">
        <f t="shared" si="16"/>
        <v>13.737288135593221</v>
      </c>
      <c r="M124" s="95">
        <v>13.737288135593221</v>
      </c>
      <c r="N124" s="218"/>
      <c r="O124" s="95"/>
      <c r="P124" s="95"/>
      <c r="Q124" s="95"/>
      <c r="R124" s="95">
        <f t="shared" si="19"/>
        <v>13.737288135593221</v>
      </c>
    </row>
    <row r="125" spans="1:18" x14ac:dyDescent="0.25">
      <c r="A125" s="153" t="s">
        <v>1190</v>
      </c>
      <c r="B125" s="175" t="s">
        <v>618</v>
      </c>
      <c r="C125" s="160" t="s">
        <v>619</v>
      </c>
      <c r="D125" s="187">
        <v>2018</v>
      </c>
      <c r="E125" s="187">
        <v>2018</v>
      </c>
      <c r="F125" s="95">
        <f t="shared" si="17"/>
        <v>0.5</v>
      </c>
      <c r="G125" s="95"/>
      <c r="H125" s="95">
        <f t="shared" si="20"/>
        <v>0.2</v>
      </c>
      <c r="I125" s="95">
        <f t="shared" si="21"/>
        <v>0.3</v>
      </c>
      <c r="J125" s="95"/>
      <c r="K125" s="95">
        <f t="shared" si="18"/>
        <v>0.12048192771084336</v>
      </c>
      <c r="L125" s="95">
        <f t="shared" si="16"/>
        <v>0.5</v>
      </c>
      <c r="M125" s="95"/>
      <c r="N125" s="218">
        <v>0.5</v>
      </c>
      <c r="O125" s="95"/>
      <c r="P125" s="95"/>
      <c r="Q125" s="95"/>
      <c r="R125" s="95">
        <f t="shared" si="19"/>
        <v>0.5</v>
      </c>
    </row>
    <row r="126" spans="1:18" x14ac:dyDescent="0.25">
      <c r="A126" s="153" t="s">
        <v>388</v>
      </c>
      <c r="B126" s="172" t="s">
        <v>568</v>
      </c>
      <c r="C126" s="160" t="s">
        <v>827</v>
      </c>
      <c r="D126" s="189">
        <v>2019</v>
      </c>
      <c r="E126" s="189">
        <v>2019</v>
      </c>
      <c r="F126" s="95">
        <f t="shared" si="17"/>
        <v>6</v>
      </c>
      <c r="G126" s="95"/>
      <c r="H126" s="95">
        <f t="shared" si="20"/>
        <v>2.4000000000000004</v>
      </c>
      <c r="I126" s="95">
        <f t="shared" si="21"/>
        <v>3.5999999999999996</v>
      </c>
      <c r="J126" s="95"/>
      <c r="K126" s="95">
        <f t="shared" si="18"/>
        <v>1.4457831325301203</v>
      </c>
      <c r="L126" s="95">
        <f t="shared" si="16"/>
        <v>6</v>
      </c>
      <c r="M126" s="95"/>
      <c r="N126" s="218"/>
      <c r="O126" s="95">
        <v>6</v>
      </c>
      <c r="P126" s="95"/>
      <c r="Q126" s="95"/>
      <c r="R126" s="95">
        <f t="shared" si="19"/>
        <v>6</v>
      </c>
    </row>
    <row r="127" spans="1:18" x14ac:dyDescent="0.25">
      <c r="A127" s="153" t="s">
        <v>391</v>
      </c>
      <c r="B127" s="176" t="s">
        <v>621</v>
      </c>
      <c r="C127" s="160" t="s">
        <v>622</v>
      </c>
      <c r="D127" s="189">
        <v>2018</v>
      </c>
      <c r="E127" s="189">
        <v>2019</v>
      </c>
      <c r="F127" s="95">
        <f t="shared" si="17"/>
        <v>6.26</v>
      </c>
      <c r="G127" s="95"/>
      <c r="H127" s="95">
        <f t="shared" si="20"/>
        <v>2.504</v>
      </c>
      <c r="I127" s="95">
        <f t="shared" si="21"/>
        <v>3.7559999999999998</v>
      </c>
      <c r="J127" s="95"/>
      <c r="K127" s="95">
        <f t="shared" si="18"/>
        <v>1.508433734939759</v>
      </c>
      <c r="L127" s="95">
        <f t="shared" si="16"/>
        <v>6.26</v>
      </c>
      <c r="M127" s="95"/>
      <c r="N127" s="218">
        <v>3.26</v>
      </c>
      <c r="O127" s="95">
        <v>3</v>
      </c>
      <c r="P127" s="95"/>
      <c r="Q127" s="95"/>
      <c r="R127" s="95">
        <f t="shared" si="19"/>
        <v>6.26</v>
      </c>
    </row>
    <row r="128" spans="1:18" x14ac:dyDescent="0.25">
      <c r="A128" s="153" t="s">
        <v>1191</v>
      </c>
      <c r="B128" s="175" t="s">
        <v>582</v>
      </c>
      <c r="C128" s="160" t="s">
        <v>829</v>
      </c>
      <c r="D128" s="189">
        <v>2019</v>
      </c>
      <c r="E128" s="189">
        <v>2020</v>
      </c>
      <c r="F128" s="95">
        <f t="shared" si="17"/>
        <v>6</v>
      </c>
      <c r="G128" s="95">
        <v>1</v>
      </c>
      <c r="H128" s="95">
        <f t="shared" si="20"/>
        <v>2.4000000000000004</v>
      </c>
      <c r="I128" s="95">
        <f t="shared" si="21"/>
        <v>2.5999999999999996</v>
      </c>
      <c r="J128" s="95"/>
      <c r="K128" s="95">
        <f t="shared" si="18"/>
        <v>1.4457831325301203</v>
      </c>
      <c r="L128" s="95">
        <f t="shared" si="16"/>
        <v>6</v>
      </c>
      <c r="M128" s="95"/>
      <c r="N128" s="218"/>
      <c r="O128" s="95">
        <v>1</v>
      </c>
      <c r="P128" s="95">
        <v>5</v>
      </c>
      <c r="Q128" s="95"/>
      <c r="R128" s="95">
        <f t="shared" si="19"/>
        <v>6</v>
      </c>
    </row>
    <row r="129" spans="1:18" ht="30" x14ac:dyDescent="0.25">
      <c r="A129" s="153" t="s">
        <v>1240</v>
      </c>
      <c r="B129" s="175" t="s">
        <v>624</v>
      </c>
      <c r="C129" s="160" t="s">
        <v>625</v>
      </c>
      <c r="D129" s="189">
        <v>2018</v>
      </c>
      <c r="E129" s="189">
        <v>2020</v>
      </c>
      <c r="F129" s="95">
        <f t="shared" si="17"/>
        <v>51</v>
      </c>
      <c r="G129" s="95">
        <v>1</v>
      </c>
      <c r="H129" s="95">
        <f t="shared" si="20"/>
        <v>20.400000000000002</v>
      </c>
      <c r="I129" s="95">
        <f t="shared" si="21"/>
        <v>29.599999999999998</v>
      </c>
      <c r="J129" s="95"/>
      <c r="K129" s="95">
        <f t="shared" si="18"/>
        <v>12.289156626506022</v>
      </c>
      <c r="L129" s="95">
        <f t="shared" si="16"/>
        <v>51</v>
      </c>
      <c r="M129" s="95"/>
      <c r="N129" s="218">
        <v>1</v>
      </c>
      <c r="O129" s="95">
        <v>30</v>
      </c>
      <c r="P129" s="95">
        <v>20</v>
      </c>
      <c r="Q129" s="95"/>
      <c r="R129" s="95">
        <f t="shared" si="19"/>
        <v>51</v>
      </c>
    </row>
    <row r="130" spans="1:18" x14ac:dyDescent="0.25">
      <c r="A130" s="153" t="s">
        <v>617</v>
      </c>
      <c r="B130" s="175" t="s">
        <v>969</v>
      </c>
      <c r="C130" s="160" t="s">
        <v>970</v>
      </c>
      <c r="D130" s="189">
        <v>2020</v>
      </c>
      <c r="E130" s="189">
        <v>2020</v>
      </c>
      <c r="F130" s="95">
        <f t="shared" si="17"/>
        <v>1.5</v>
      </c>
      <c r="G130" s="95"/>
      <c r="H130" s="95">
        <f t="shared" si="20"/>
        <v>0.60000000000000009</v>
      </c>
      <c r="I130" s="95">
        <f t="shared" si="21"/>
        <v>0.89999999999999991</v>
      </c>
      <c r="J130" s="95"/>
      <c r="K130" s="95">
        <f t="shared" si="18"/>
        <v>0.36144578313253006</v>
      </c>
      <c r="L130" s="95">
        <f t="shared" si="16"/>
        <v>1.5</v>
      </c>
      <c r="M130" s="95"/>
      <c r="N130" s="218"/>
      <c r="O130" s="95"/>
      <c r="P130" s="95">
        <v>1.5</v>
      </c>
      <c r="Q130" s="95"/>
      <c r="R130" s="95">
        <f t="shared" si="19"/>
        <v>1.5</v>
      </c>
    </row>
    <row r="131" spans="1:18" x14ac:dyDescent="0.25">
      <c r="A131" s="153" t="s">
        <v>826</v>
      </c>
      <c r="B131" s="175" t="s">
        <v>831</v>
      </c>
      <c r="C131" s="160" t="s">
        <v>832</v>
      </c>
      <c r="D131" s="189">
        <v>2019</v>
      </c>
      <c r="E131" s="189">
        <v>2021</v>
      </c>
      <c r="F131" s="95">
        <f t="shared" si="17"/>
        <v>21.400000000000002</v>
      </c>
      <c r="G131" s="95"/>
      <c r="H131" s="95">
        <f t="shared" si="20"/>
        <v>8.56</v>
      </c>
      <c r="I131" s="95">
        <f t="shared" si="21"/>
        <v>12.840000000000002</v>
      </c>
      <c r="J131" s="95"/>
      <c r="K131" s="95">
        <f t="shared" si="18"/>
        <v>5.1566265060240966</v>
      </c>
      <c r="L131" s="95">
        <f t="shared" si="16"/>
        <v>21.400000000000002</v>
      </c>
      <c r="M131" s="95"/>
      <c r="N131" s="218"/>
      <c r="O131" s="95">
        <v>7</v>
      </c>
      <c r="P131" s="95">
        <v>7.2000000000000011</v>
      </c>
      <c r="Q131" s="95">
        <v>7.2000000000000011</v>
      </c>
      <c r="R131" s="95">
        <f t="shared" si="19"/>
        <v>21.400000000000002</v>
      </c>
    </row>
    <row r="132" spans="1:18" x14ac:dyDescent="0.25">
      <c r="A132" s="153" t="s">
        <v>620</v>
      </c>
      <c r="B132" s="175" t="s">
        <v>972</v>
      </c>
      <c r="C132" s="160" t="s">
        <v>973</v>
      </c>
      <c r="D132" s="189">
        <v>2020</v>
      </c>
      <c r="E132" s="189">
        <v>2021</v>
      </c>
      <c r="F132" s="95">
        <f t="shared" si="17"/>
        <v>2.7</v>
      </c>
      <c r="G132" s="95">
        <v>0.5</v>
      </c>
      <c r="H132" s="95">
        <f t="shared" si="20"/>
        <v>1.08</v>
      </c>
      <c r="I132" s="95">
        <f t="shared" si="21"/>
        <v>1.1200000000000001</v>
      </c>
      <c r="J132" s="95"/>
      <c r="K132" s="95">
        <f t="shared" si="18"/>
        <v>0.6506024096385542</v>
      </c>
      <c r="L132" s="95">
        <f t="shared" si="16"/>
        <v>2.7</v>
      </c>
      <c r="M132" s="95"/>
      <c r="N132" s="218"/>
      <c r="O132" s="95"/>
      <c r="P132" s="95">
        <v>0.5</v>
      </c>
      <c r="Q132" s="95">
        <v>2.2000000000000002</v>
      </c>
      <c r="R132" s="95">
        <f t="shared" si="19"/>
        <v>2.7</v>
      </c>
    </row>
    <row r="133" spans="1:18" x14ac:dyDescent="0.25">
      <c r="A133" s="153" t="s">
        <v>828</v>
      </c>
      <c r="B133" s="175" t="s">
        <v>834</v>
      </c>
      <c r="C133" s="160" t="s">
        <v>835</v>
      </c>
      <c r="D133" s="189">
        <v>2019</v>
      </c>
      <c r="E133" s="189">
        <v>2020</v>
      </c>
      <c r="F133" s="95">
        <f t="shared" si="17"/>
        <v>2.5</v>
      </c>
      <c r="G133" s="95">
        <v>0.5</v>
      </c>
      <c r="H133" s="95">
        <f t="shared" si="20"/>
        <v>1</v>
      </c>
      <c r="I133" s="95">
        <f t="shared" si="21"/>
        <v>1</v>
      </c>
      <c r="J133" s="95"/>
      <c r="K133" s="95">
        <f t="shared" si="18"/>
        <v>0.60240963855421681</v>
      </c>
      <c r="L133" s="95">
        <f t="shared" si="16"/>
        <v>2.5</v>
      </c>
      <c r="M133" s="95"/>
      <c r="N133" s="218"/>
      <c r="O133" s="95">
        <v>0.5</v>
      </c>
      <c r="P133" s="95">
        <v>2</v>
      </c>
      <c r="Q133" s="95"/>
      <c r="R133" s="95">
        <f t="shared" si="19"/>
        <v>2.5</v>
      </c>
    </row>
    <row r="134" spans="1:18" x14ac:dyDescent="0.25">
      <c r="A134" s="153" t="s">
        <v>623</v>
      </c>
      <c r="B134" s="175" t="s">
        <v>837</v>
      </c>
      <c r="C134" s="160" t="s">
        <v>838</v>
      </c>
      <c r="D134" s="189">
        <v>2019</v>
      </c>
      <c r="E134" s="189">
        <v>2020</v>
      </c>
      <c r="F134" s="95">
        <f t="shared" si="17"/>
        <v>4.5</v>
      </c>
      <c r="G134" s="95">
        <v>0.5</v>
      </c>
      <c r="H134" s="95">
        <f t="shared" si="20"/>
        <v>1.8</v>
      </c>
      <c r="I134" s="95">
        <f t="shared" si="21"/>
        <v>2.2000000000000002</v>
      </c>
      <c r="J134" s="95"/>
      <c r="K134" s="95">
        <f t="shared" si="18"/>
        <v>1.0843373493975903</v>
      </c>
      <c r="L134" s="95">
        <f t="shared" si="16"/>
        <v>4.5</v>
      </c>
      <c r="M134" s="95"/>
      <c r="N134" s="218"/>
      <c r="O134" s="95">
        <v>0.5</v>
      </c>
      <c r="P134" s="95">
        <v>4</v>
      </c>
      <c r="Q134" s="95"/>
      <c r="R134" s="95">
        <f t="shared" si="19"/>
        <v>4.5</v>
      </c>
    </row>
    <row r="135" spans="1:18" x14ac:dyDescent="0.25">
      <c r="A135" s="153" t="s">
        <v>968</v>
      </c>
      <c r="B135" s="175" t="s">
        <v>975</v>
      </c>
      <c r="C135" s="160" t="s">
        <v>976</v>
      </c>
      <c r="D135" s="189">
        <v>2020</v>
      </c>
      <c r="E135" s="189">
        <v>2020</v>
      </c>
      <c r="F135" s="95">
        <f t="shared" si="17"/>
        <v>0.84745762711864414</v>
      </c>
      <c r="G135" s="95"/>
      <c r="H135" s="95">
        <f t="shared" si="20"/>
        <v>0.33898305084745767</v>
      </c>
      <c r="I135" s="95">
        <f t="shared" si="21"/>
        <v>0.50847457627118642</v>
      </c>
      <c r="J135" s="95"/>
      <c r="K135" s="95">
        <f t="shared" si="18"/>
        <v>0.20420665713702266</v>
      </c>
      <c r="L135" s="95">
        <f t="shared" si="16"/>
        <v>0.84745762711864414</v>
      </c>
      <c r="M135" s="95"/>
      <c r="N135" s="218"/>
      <c r="O135" s="95"/>
      <c r="P135" s="95">
        <v>0.84745762711864414</v>
      </c>
      <c r="Q135" s="95"/>
      <c r="R135" s="95">
        <f t="shared" si="19"/>
        <v>0.84745762711864414</v>
      </c>
    </row>
    <row r="136" spans="1:18" x14ac:dyDescent="0.25">
      <c r="A136" s="156" t="s">
        <v>394</v>
      </c>
      <c r="B136" s="157" t="s">
        <v>395</v>
      </c>
      <c r="C136" s="156" t="s">
        <v>95</v>
      </c>
      <c r="D136" s="191"/>
      <c r="E136" s="191"/>
      <c r="F136" s="94">
        <f t="shared" si="17"/>
        <v>90.763745762711864</v>
      </c>
      <c r="G136" s="94">
        <f>SUM(G137:G151)</f>
        <v>5.6999999999999993</v>
      </c>
      <c r="H136" s="94">
        <f>SUM(H137:H151)</f>
        <v>35.625498305084747</v>
      </c>
      <c r="I136" s="94">
        <f>SUM(I137:I151)</f>
        <v>49.438247457627121</v>
      </c>
      <c r="J136" s="94"/>
      <c r="K136" s="94">
        <f t="shared" si="18"/>
        <v>21.870782111496833</v>
      </c>
      <c r="L136" s="94">
        <f t="shared" si="16"/>
        <v>90.763745762711864</v>
      </c>
      <c r="M136" s="94">
        <f>SUM(M137:M151)</f>
        <v>7.9847457627118654</v>
      </c>
      <c r="N136" s="217">
        <f>SUM(N137:N151)</f>
        <v>11.6</v>
      </c>
      <c r="O136" s="94">
        <f>SUM(O137:O151)</f>
        <v>28.078999999999997</v>
      </c>
      <c r="P136" s="94">
        <f>SUM(P137:P151)</f>
        <v>28.2</v>
      </c>
      <c r="Q136" s="94">
        <f>SUM(Q137:Q151)</f>
        <v>14.899999999999999</v>
      </c>
      <c r="R136" s="94">
        <f t="shared" si="19"/>
        <v>90.763745762711864</v>
      </c>
    </row>
    <row r="137" spans="1:18" x14ac:dyDescent="0.25">
      <c r="A137" s="153" t="s">
        <v>396</v>
      </c>
      <c r="B137" s="159" t="s">
        <v>397</v>
      </c>
      <c r="C137" s="153" t="s">
        <v>398</v>
      </c>
      <c r="D137" s="187">
        <v>2016</v>
      </c>
      <c r="E137" s="187">
        <v>2017</v>
      </c>
      <c r="F137" s="95">
        <f t="shared" si="17"/>
        <v>11.794745762711866</v>
      </c>
      <c r="G137" s="95"/>
      <c r="H137" s="95">
        <f t="shared" si="20"/>
        <v>4.7178983050847467</v>
      </c>
      <c r="I137" s="95">
        <f t="shared" si="21"/>
        <v>7.0768474576271192</v>
      </c>
      <c r="J137" s="95"/>
      <c r="K137" s="95">
        <f t="shared" si="18"/>
        <v>2.8421074127016541</v>
      </c>
      <c r="L137" s="95">
        <f t="shared" si="16"/>
        <v>11.794745762711866</v>
      </c>
      <c r="M137" s="95">
        <v>7.9847457627118654</v>
      </c>
      <c r="N137" s="218"/>
      <c r="O137" s="95">
        <v>3.81</v>
      </c>
      <c r="P137" s="95"/>
      <c r="Q137" s="95"/>
      <c r="R137" s="95">
        <f t="shared" si="19"/>
        <v>11.794745762711866</v>
      </c>
    </row>
    <row r="138" spans="1:18" x14ac:dyDescent="0.25">
      <c r="A138" s="153" t="s">
        <v>399</v>
      </c>
      <c r="B138" s="154" t="s">
        <v>627</v>
      </c>
      <c r="C138" s="153" t="s">
        <v>628</v>
      </c>
      <c r="D138" s="187">
        <v>2017</v>
      </c>
      <c r="E138" s="187">
        <v>2016</v>
      </c>
      <c r="F138" s="95">
        <f t="shared" si="17"/>
        <v>2.5</v>
      </c>
      <c r="G138" s="95">
        <v>0.3</v>
      </c>
      <c r="H138" s="95">
        <f t="shared" si="20"/>
        <v>1</v>
      </c>
      <c r="I138" s="95">
        <f t="shared" si="21"/>
        <v>1.2000000000000002</v>
      </c>
      <c r="J138" s="95"/>
      <c r="K138" s="95">
        <f t="shared" si="18"/>
        <v>0.60240963855421681</v>
      </c>
      <c r="L138" s="95">
        <f t="shared" si="16"/>
        <v>2.5</v>
      </c>
      <c r="M138" s="95"/>
      <c r="N138" s="218">
        <v>0.3</v>
      </c>
      <c r="O138" s="95">
        <v>2.2000000000000002</v>
      </c>
      <c r="P138" s="95"/>
      <c r="Q138" s="95"/>
      <c r="R138" s="95">
        <f t="shared" si="19"/>
        <v>2.5</v>
      </c>
    </row>
    <row r="139" spans="1:18" x14ac:dyDescent="0.25">
      <c r="A139" s="153" t="s">
        <v>626</v>
      </c>
      <c r="B139" s="164" t="s">
        <v>585</v>
      </c>
      <c r="C139" s="160" t="s">
        <v>630</v>
      </c>
      <c r="D139" s="187">
        <v>2017</v>
      </c>
      <c r="E139" s="187">
        <v>2018</v>
      </c>
      <c r="F139" s="95">
        <f t="shared" si="17"/>
        <v>7.8</v>
      </c>
      <c r="G139" s="95"/>
      <c r="H139" s="95">
        <f t="shared" si="20"/>
        <v>3.12</v>
      </c>
      <c r="I139" s="95">
        <f t="shared" si="21"/>
        <v>4.68</v>
      </c>
      <c r="J139" s="95"/>
      <c r="K139" s="95">
        <f t="shared" si="18"/>
        <v>1.8795180722891565</v>
      </c>
      <c r="L139" s="95">
        <f t="shared" si="16"/>
        <v>7.8</v>
      </c>
      <c r="M139" s="95"/>
      <c r="N139" s="218">
        <v>7.8</v>
      </c>
      <c r="O139" s="95"/>
      <c r="P139" s="95"/>
      <c r="Q139" s="95"/>
      <c r="R139" s="95">
        <f t="shared" si="19"/>
        <v>7.8</v>
      </c>
    </row>
    <row r="140" spans="1:18" ht="30" x14ac:dyDescent="0.25">
      <c r="A140" s="153" t="s">
        <v>1241</v>
      </c>
      <c r="B140" s="175" t="s">
        <v>840</v>
      </c>
      <c r="C140" s="160" t="s">
        <v>841</v>
      </c>
      <c r="D140" s="189">
        <v>2019</v>
      </c>
      <c r="E140" s="189">
        <v>2019</v>
      </c>
      <c r="F140" s="95">
        <f t="shared" si="17"/>
        <v>5</v>
      </c>
      <c r="G140" s="95"/>
      <c r="H140" s="95">
        <f t="shared" si="20"/>
        <v>2</v>
      </c>
      <c r="I140" s="95">
        <f t="shared" si="21"/>
        <v>3</v>
      </c>
      <c r="J140" s="95"/>
      <c r="K140" s="95">
        <f t="shared" si="18"/>
        <v>1.2048192771084336</v>
      </c>
      <c r="L140" s="95">
        <f t="shared" si="16"/>
        <v>5</v>
      </c>
      <c r="M140" s="95"/>
      <c r="N140" s="218"/>
      <c r="O140" s="95">
        <v>5</v>
      </c>
      <c r="P140" s="95"/>
      <c r="Q140" s="95"/>
      <c r="R140" s="95">
        <f t="shared" si="19"/>
        <v>5</v>
      </c>
    </row>
    <row r="141" spans="1:18" x14ac:dyDescent="0.25">
      <c r="A141" s="153" t="s">
        <v>629</v>
      </c>
      <c r="B141" s="175" t="s">
        <v>367</v>
      </c>
      <c r="C141" s="160" t="s">
        <v>632</v>
      </c>
      <c r="D141" s="189">
        <v>2018</v>
      </c>
      <c r="E141" s="189">
        <v>2019</v>
      </c>
      <c r="F141" s="95">
        <f t="shared" si="17"/>
        <v>7</v>
      </c>
      <c r="G141" s="95"/>
      <c r="H141" s="95">
        <f t="shared" si="20"/>
        <v>2.8000000000000003</v>
      </c>
      <c r="I141" s="95">
        <f t="shared" si="21"/>
        <v>4.1999999999999993</v>
      </c>
      <c r="J141" s="95"/>
      <c r="K141" s="95">
        <f t="shared" si="18"/>
        <v>1.6867469879518071</v>
      </c>
      <c r="L141" s="95">
        <f t="shared" si="16"/>
        <v>7</v>
      </c>
      <c r="M141" s="95"/>
      <c r="N141" s="218">
        <v>3.5</v>
      </c>
      <c r="O141" s="95">
        <v>3.5</v>
      </c>
      <c r="P141" s="95"/>
      <c r="Q141" s="95"/>
      <c r="R141" s="95">
        <f t="shared" si="19"/>
        <v>7</v>
      </c>
    </row>
    <row r="142" spans="1:18" x14ac:dyDescent="0.25">
      <c r="A142" s="153" t="s">
        <v>1192</v>
      </c>
      <c r="B142" s="176" t="s">
        <v>831</v>
      </c>
      <c r="C142" s="160" t="s">
        <v>843</v>
      </c>
      <c r="D142" s="189">
        <v>2019</v>
      </c>
      <c r="E142" s="189">
        <v>2020</v>
      </c>
      <c r="F142" s="95">
        <f t="shared" si="17"/>
        <v>19.768999999999998</v>
      </c>
      <c r="G142" s="95"/>
      <c r="H142" s="95">
        <f t="shared" si="20"/>
        <v>7.9075999999999995</v>
      </c>
      <c r="I142" s="95">
        <f t="shared" si="21"/>
        <v>11.8614</v>
      </c>
      <c r="J142" s="95"/>
      <c r="K142" s="95">
        <f t="shared" si="18"/>
        <v>4.7636144578313244</v>
      </c>
      <c r="L142" s="95">
        <f t="shared" si="16"/>
        <v>19.768999999999998</v>
      </c>
      <c r="M142" s="95"/>
      <c r="N142" s="218"/>
      <c r="O142" s="95">
        <f>15.179-3.81</f>
        <v>11.369</v>
      </c>
      <c r="P142" s="95">
        <v>8.4</v>
      </c>
      <c r="Q142" s="95"/>
      <c r="R142" s="95">
        <f t="shared" si="19"/>
        <v>19.768999999999998</v>
      </c>
    </row>
    <row r="143" spans="1:18" x14ac:dyDescent="0.25">
      <c r="A143" s="153" t="s">
        <v>839</v>
      </c>
      <c r="B143" s="164" t="s">
        <v>576</v>
      </c>
      <c r="C143" s="160" t="s">
        <v>845</v>
      </c>
      <c r="D143" s="189">
        <v>2019</v>
      </c>
      <c r="E143" s="189">
        <v>2021</v>
      </c>
      <c r="F143" s="95">
        <f t="shared" si="17"/>
        <v>15.7</v>
      </c>
      <c r="G143" s="95">
        <v>1.2</v>
      </c>
      <c r="H143" s="95">
        <f t="shared" si="20"/>
        <v>6.28</v>
      </c>
      <c r="I143" s="95">
        <f t="shared" si="21"/>
        <v>8.2199999999999989</v>
      </c>
      <c r="J143" s="95"/>
      <c r="K143" s="95">
        <f t="shared" si="18"/>
        <v>3.7831325301204815</v>
      </c>
      <c r="L143" s="95">
        <f t="shared" si="16"/>
        <v>15.7</v>
      </c>
      <c r="M143" s="95"/>
      <c r="N143" s="218"/>
      <c r="O143" s="95">
        <v>1.2</v>
      </c>
      <c r="P143" s="95">
        <v>10.5</v>
      </c>
      <c r="Q143" s="95">
        <v>4</v>
      </c>
      <c r="R143" s="95">
        <f t="shared" si="19"/>
        <v>15.7</v>
      </c>
    </row>
    <row r="144" spans="1:18" x14ac:dyDescent="0.25">
      <c r="A144" s="153" t="s">
        <v>631</v>
      </c>
      <c r="B144" s="175" t="s">
        <v>978</v>
      </c>
      <c r="C144" s="160" t="s">
        <v>979</v>
      </c>
      <c r="D144" s="189">
        <v>2020</v>
      </c>
      <c r="E144" s="189">
        <v>2020</v>
      </c>
      <c r="F144" s="95">
        <f t="shared" si="17"/>
        <v>2</v>
      </c>
      <c r="G144" s="95"/>
      <c r="H144" s="95">
        <f t="shared" si="20"/>
        <v>0.8</v>
      </c>
      <c r="I144" s="95">
        <f t="shared" si="21"/>
        <v>1.2</v>
      </c>
      <c r="J144" s="95"/>
      <c r="K144" s="95">
        <f t="shared" si="18"/>
        <v>0.48192771084337344</v>
      </c>
      <c r="L144" s="95">
        <f t="shared" si="16"/>
        <v>2</v>
      </c>
      <c r="M144" s="95"/>
      <c r="N144" s="218"/>
      <c r="O144" s="95"/>
      <c r="P144" s="95">
        <v>2</v>
      </c>
      <c r="Q144" s="95"/>
      <c r="R144" s="95">
        <f t="shared" si="19"/>
        <v>2</v>
      </c>
    </row>
    <row r="145" spans="1:18" x14ac:dyDescent="0.25">
      <c r="A145" s="153" t="s">
        <v>842</v>
      </c>
      <c r="B145" s="175" t="s">
        <v>981</v>
      </c>
      <c r="C145" s="160" t="s">
        <v>982</v>
      </c>
      <c r="D145" s="189">
        <v>2020</v>
      </c>
      <c r="E145" s="189">
        <v>2020</v>
      </c>
      <c r="F145" s="95">
        <f t="shared" si="17"/>
        <v>0.8</v>
      </c>
      <c r="G145" s="95">
        <v>0.8</v>
      </c>
      <c r="H145" s="95"/>
      <c r="I145" s="95"/>
      <c r="J145" s="95"/>
      <c r="K145" s="95">
        <f t="shared" si="18"/>
        <v>0.19277108433734938</v>
      </c>
      <c r="L145" s="95">
        <f t="shared" si="16"/>
        <v>0.8</v>
      </c>
      <c r="M145" s="95"/>
      <c r="N145" s="218"/>
      <c r="O145" s="95"/>
      <c r="P145" s="95">
        <v>0.8</v>
      </c>
      <c r="Q145" s="95"/>
      <c r="R145" s="95">
        <f t="shared" si="19"/>
        <v>0.8</v>
      </c>
    </row>
    <row r="146" spans="1:18" x14ac:dyDescent="0.25">
      <c r="A146" s="153" t="s">
        <v>844</v>
      </c>
      <c r="B146" s="175" t="s">
        <v>582</v>
      </c>
      <c r="C146" s="160" t="s">
        <v>847</v>
      </c>
      <c r="D146" s="189">
        <v>2019</v>
      </c>
      <c r="E146" s="189">
        <v>2020</v>
      </c>
      <c r="F146" s="95">
        <f t="shared" si="17"/>
        <v>6</v>
      </c>
      <c r="G146" s="95">
        <v>1</v>
      </c>
      <c r="H146" s="95">
        <f t="shared" si="20"/>
        <v>2.4000000000000004</v>
      </c>
      <c r="I146" s="95">
        <f t="shared" si="21"/>
        <v>2.5999999999999996</v>
      </c>
      <c r="J146" s="95"/>
      <c r="K146" s="95">
        <f t="shared" si="18"/>
        <v>1.4457831325301203</v>
      </c>
      <c r="L146" s="95">
        <f t="shared" si="16"/>
        <v>6</v>
      </c>
      <c r="M146" s="95"/>
      <c r="N146" s="218"/>
      <c r="O146" s="95">
        <v>1</v>
      </c>
      <c r="P146" s="95">
        <v>5</v>
      </c>
      <c r="Q146" s="95"/>
      <c r="R146" s="95">
        <f t="shared" si="19"/>
        <v>6</v>
      </c>
    </row>
    <row r="147" spans="1:18" x14ac:dyDescent="0.25">
      <c r="A147" s="153" t="s">
        <v>1193</v>
      </c>
      <c r="B147" s="175" t="s">
        <v>1122</v>
      </c>
      <c r="C147" s="160" t="s">
        <v>1123</v>
      </c>
      <c r="D147" s="189">
        <v>2021</v>
      </c>
      <c r="E147" s="189">
        <v>2021</v>
      </c>
      <c r="F147" s="95">
        <f t="shared" si="17"/>
        <v>0.1</v>
      </c>
      <c r="G147" s="95">
        <v>0.1</v>
      </c>
      <c r="H147" s="95"/>
      <c r="I147" s="95"/>
      <c r="J147" s="95"/>
      <c r="K147" s="95">
        <f t="shared" si="18"/>
        <v>2.4096385542168672E-2</v>
      </c>
      <c r="L147" s="95">
        <f t="shared" ref="L147:L210" si="22">R147</f>
        <v>0.1</v>
      </c>
      <c r="M147" s="95"/>
      <c r="N147" s="218"/>
      <c r="O147" s="95"/>
      <c r="P147" s="95"/>
      <c r="Q147" s="95">
        <v>0.1</v>
      </c>
      <c r="R147" s="95">
        <f t="shared" si="19"/>
        <v>0.1</v>
      </c>
    </row>
    <row r="148" spans="1:18" x14ac:dyDescent="0.25">
      <c r="A148" s="153" t="s">
        <v>977</v>
      </c>
      <c r="B148" s="172" t="s">
        <v>797</v>
      </c>
      <c r="C148" s="160" t="s">
        <v>1125</v>
      </c>
      <c r="D148" s="189">
        <v>2021</v>
      </c>
      <c r="E148" s="189">
        <v>2021</v>
      </c>
      <c r="F148" s="95">
        <f t="shared" si="17"/>
        <v>0.7</v>
      </c>
      <c r="G148" s="95">
        <v>0.7</v>
      </c>
      <c r="H148" s="95"/>
      <c r="I148" s="95"/>
      <c r="J148" s="95"/>
      <c r="K148" s="95">
        <f t="shared" si="18"/>
        <v>0.16867469879518071</v>
      </c>
      <c r="L148" s="95">
        <f t="shared" si="22"/>
        <v>0.7</v>
      </c>
      <c r="M148" s="95"/>
      <c r="N148" s="218"/>
      <c r="O148" s="95"/>
      <c r="P148" s="95"/>
      <c r="Q148" s="95">
        <v>0.7</v>
      </c>
      <c r="R148" s="95">
        <f t="shared" si="19"/>
        <v>0.7</v>
      </c>
    </row>
    <row r="149" spans="1:18" ht="30" x14ac:dyDescent="0.25">
      <c r="A149" s="153" t="s">
        <v>980</v>
      </c>
      <c r="B149" s="175" t="s">
        <v>1091</v>
      </c>
      <c r="C149" s="160" t="s">
        <v>1127</v>
      </c>
      <c r="D149" s="189">
        <v>2021</v>
      </c>
      <c r="E149" s="189">
        <v>2021</v>
      </c>
      <c r="F149" s="95">
        <f t="shared" si="17"/>
        <v>0.1</v>
      </c>
      <c r="G149" s="95">
        <v>0.1</v>
      </c>
      <c r="H149" s="95"/>
      <c r="I149" s="95"/>
      <c r="J149" s="95"/>
      <c r="K149" s="95">
        <f t="shared" si="18"/>
        <v>2.4096385542168672E-2</v>
      </c>
      <c r="L149" s="95">
        <f t="shared" si="22"/>
        <v>0.1</v>
      </c>
      <c r="M149" s="95"/>
      <c r="N149" s="218"/>
      <c r="O149" s="95"/>
      <c r="P149" s="95"/>
      <c r="Q149" s="95">
        <v>0.1</v>
      </c>
      <c r="R149" s="95">
        <f t="shared" si="19"/>
        <v>0.1</v>
      </c>
    </row>
    <row r="150" spans="1:18" x14ac:dyDescent="0.25">
      <c r="A150" s="153" t="s">
        <v>846</v>
      </c>
      <c r="B150" s="175" t="s">
        <v>984</v>
      </c>
      <c r="C150" s="160" t="s">
        <v>985</v>
      </c>
      <c r="D150" s="189">
        <v>2020</v>
      </c>
      <c r="E150" s="189">
        <v>2021</v>
      </c>
      <c r="F150" s="95">
        <f t="shared" si="17"/>
        <v>6</v>
      </c>
      <c r="G150" s="95">
        <v>1</v>
      </c>
      <c r="H150" s="95">
        <f t="shared" si="20"/>
        <v>2.4000000000000004</v>
      </c>
      <c r="I150" s="95">
        <f t="shared" si="21"/>
        <v>2.5999999999999996</v>
      </c>
      <c r="J150" s="95"/>
      <c r="K150" s="95">
        <f t="shared" si="18"/>
        <v>1.4457831325301203</v>
      </c>
      <c r="L150" s="95">
        <f t="shared" si="22"/>
        <v>6</v>
      </c>
      <c r="M150" s="95"/>
      <c r="N150" s="218"/>
      <c r="O150" s="95"/>
      <c r="P150" s="95">
        <v>1</v>
      </c>
      <c r="Q150" s="95">
        <v>5</v>
      </c>
      <c r="R150" s="95">
        <f t="shared" si="19"/>
        <v>6</v>
      </c>
    </row>
    <row r="151" spans="1:18" x14ac:dyDescent="0.25">
      <c r="A151" s="153" t="s">
        <v>1121</v>
      </c>
      <c r="B151" s="175" t="s">
        <v>987</v>
      </c>
      <c r="C151" s="160" t="s">
        <v>988</v>
      </c>
      <c r="D151" s="189">
        <v>2020</v>
      </c>
      <c r="E151" s="189">
        <v>2021</v>
      </c>
      <c r="F151" s="95">
        <f t="shared" si="17"/>
        <v>5.5</v>
      </c>
      <c r="G151" s="95">
        <v>0.5</v>
      </c>
      <c r="H151" s="95">
        <f t="shared" si="20"/>
        <v>2.2000000000000002</v>
      </c>
      <c r="I151" s="95">
        <f t="shared" si="21"/>
        <v>2.8</v>
      </c>
      <c r="J151" s="95"/>
      <c r="K151" s="95">
        <f t="shared" si="18"/>
        <v>1.3253012048192769</v>
      </c>
      <c r="L151" s="95">
        <f t="shared" si="22"/>
        <v>5.5</v>
      </c>
      <c r="M151" s="95"/>
      <c r="N151" s="218"/>
      <c r="O151" s="95"/>
      <c r="P151" s="95">
        <v>0.5</v>
      </c>
      <c r="Q151" s="95">
        <v>5</v>
      </c>
      <c r="R151" s="95">
        <f t="shared" si="19"/>
        <v>5.5</v>
      </c>
    </row>
    <row r="152" spans="1:18" x14ac:dyDescent="0.25">
      <c r="A152" s="156" t="s">
        <v>402</v>
      </c>
      <c r="B152" s="157" t="s">
        <v>403</v>
      </c>
      <c r="C152" s="156" t="s">
        <v>95</v>
      </c>
      <c r="D152" s="191"/>
      <c r="E152" s="191"/>
      <c r="F152" s="94">
        <f t="shared" si="17"/>
        <v>94.554237288135596</v>
      </c>
      <c r="G152" s="94">
        <f>SUM(G153:G164)</f>
        <v>3.0000000000000004</v>
      </c>
      <c r="H152" s="94">
        <f>SUM(H153:H164)</f>
        <v>37.501694915254241</v>
      </c>
      <c r="I152" s="94">
        <f>SUM(I153:I164)</f>
        <v>54.052542372881362</v>
      </c>
      <c r="J152" s="94"/>
      <c r="K152" s="94">
        <f t="shared" si="18"/>
        <v>22.784153563406164</v>
      </c>
      <c r="L152" s="94">
        <f t="shared" si="22"/>
        <v>94.554237288135596</v>
      </c>
      <c r="M152" s="94">
        <f>SUM(M153:M164)</f>
        <v>0.50423728813559321</v>
      </c>
      <c r="N152" s="217">
        <f>SUM(N153:N164)</f>
        <v>11.1</v>
      </c>
      <c r="O152" s="94">
        <f>SUM(O153:O164)</f>
        <v>34</v>
      </c>
      <c r="P152" s="94">
        <f>SUM(P153:P164)</f>
        <v>32.900000000000006</v>
      </c>
      <c r="Q152" s="94">
        <f>SUM(Q153:Q164)</f>
        <v>16.05</v>
      </c>
      <c r="R152" s="94">
        <f t="shared" si="19"/>
        <v>94.554237288135596</v>
      </c>
    </row>
    <row r="153" spans="1:18" x14ac:dyDescent="0.25">
      <c r="A153" s="153" t="s">
        <v>1194</v>
      </c>
      <c r="B153" s="164" t="s">
        <v>634</v>
      </c>
      <c r="C153" s="160" t="s">
        <v>635</v>
      </c>
      <c r="D153" s="189">
        <v>2018</v>
      </c>
      <c r="E153" s="189">
        <v>2018</v>
      </c>
      <c r="F153" s="95">
        <f t="shared" si="17"/>
        <v>2.5042372881355934</v>
      </c>
      <c r="G153" s="95"/>
      <c r="H153" s="95">
        <f t="shared" si="20"/>
        <v>1.0016949152542374</v>
      </c>
      <c r="I153" s="95">
        <f t="shared" si="21"/>
        <v>1.5025423728813561</v>
      </c>
      <c r="J153" s="95"/>
      <c r="K153" s="95">
        <f t="shared" si="18"/>
        <v>0.60343067183990196</v>
      </c>
      <c r="L153" s="95">
        <f t="shared" si="22"/>
        <v>2.5042372881355934</v>
      </c>
      <c r="M153" s="95">
        <v>0.50423728813559321</v>
      </c>
      <c r="N153" s="218">
        <v>2</v>
      </c>
      <c r="O153" s="95"/>
      <c r="P153" s="95"/>
      <c r="Q153" s="95"/>
      <c r="R153" s="95">
        <f t="shared" si="19"/>
        <v>2.5042372881355934</v>
      </c>
    </row>
    <row r="154" spans="1:18" ht="31.5" x14ac:dyDescent="0.25">
      <c r="A154" s="153" t="s">
        <v>1195</v>
      </c>
      <c r="B154" s="164" t="s">
        <v>637</v>
      </c>
      <c r="C154" s="160" t="s">
        <v>638</v>
      </c>
      <c r="D154" s="189">
        <v>2018</v>
      </c>
      <c r="E154" s="189">
        <v>2019</v>
      </c>
      <c r="F154" s="95">
        <f t="shared" si="17"/>
        <v>7.5</v>
      </c>
      <c r="G154" s="95">
        <v>0.5</v>
      </c>
      <c r="H154" s="95">
        <f t="shared" si="20"/>
        <v>3</v>
      </c>
      <c r="I154" s="95">
        <f t="shared" si="21"/>
        <v>4</v>
      </c>
      <c r="J154" s="95"/>
      <c r="K154" s="95">
        <f t="shared" si="18"/>
        <v>1.8072289156626504</v>
      </c>
      <c r="L154" s="95">
        <f t="shared" si="22"/>
        <v>7.5</v>
      </c>
      <c r="M154" s="95"/>
      <c r="N154" s="218">
        <v>0.5</v>
      </c>
      <c r="O154" s="95">
        <v>7</v>
      </c>
      <c r="P154" s="95"/>
      <c r="Q154" s="95"/>
      <c r="R154" s="95">
        <f t="shared" si="19"/>
        <v>7.5</v>
      </c>
    </row>
    <row r="155" spans="1:18" x14ac:dyDescent="0.25">
      <c r="A155" s="153" t="s">
        <v>1196</v>
      </c>
      <c r="B155" s="172" t="s">
        <v>640</v>
      </c>
      <c r="C155" s="160" t="s">
        <v>641</v>
      </c>
      <c r="D155" s="189">
        <v>2018</v>
      </c>
      <c r="E155" s="189">
        <v>2019</v>
      </c>
      <c r="F155" s="95">
        <f t="shared" si="17"/>
        <v>4.5</v>
      </c>
      <c r="G155" s="95">
        <v>0.5</v>
      </c>
      <c r="H155" s="95">
        <f t="shared" si="20"/>
        <v>1.8</v>
      </c>
      <c r="I155" s="95">
        <f t="shared" si="21"/>
        <v>2.2000000000000002</v>
      </c>
      <c r="J155" s="95"/>
      <c r="K155" s="95">
        <f t="shared" si="18"/>
        <v>1.0843373493975903</v>
      </c>
      <c r="L155" s="95">
        <f t="shared" si="22"/>
        <v>4.5</v>
      </c>
      <c r="M155" s="95"/>
      <c r="N155" s="218">
        <v>0.5</v>
      </c>
      <c r="O155" s="95">
        <v>4</v>
      </c>
      <c r="P155" s="95"/>
      <c r="Q155" s="95"/>
      <c r="R155" s="95">
        <f t="shared" si="19"/>
        <v>4.5</v>
      </c>
    </row>
    <row r="156" spans="1:18" x14ac:dyDescent="0.25">
      <c r="A156" s="153" t="s">
        <v>404</v>
      </c>
      <c r="B156" s="175" t="s">
        <v>643</v>
      </c>
      <c r="C156" s="160" t="s">
        <v>644</v>
      </c>
      <c r="D156" s="189">
        <v>2018</v>
      </c>
      <c r="E156" s="189">
        <v>2018</v>
      </c>
      <c r="F156" s="95">
        <f t="shared" si="17"/>
        <v>2.8</v>
      </c>
      <c r="G156" s="95"/>
      <c r="H156" s="95">
        <f t="shared" si="20"/>
        <v>1.1199999999999999</v>
      </c>
      <c r="I156" s="95">
        <f t="shared" si="21"/>
        <v>1.68</v>
      </c>
      <c r="J156" s="95"/>
      <c r="K156" s="95">
        <f t="shared" si="18"/>
        <v>0.67469879518072284</v>
      </c>
      <c r="L156" s="95">
        <f t="shared" si="22"/>
        <v>2.8</v>
      </c>
      <c r="M156" s="95"/>
      <c r="N156" s="218">
        <v>2.8</v>
      </c>
      <c r="O156" s="95"/>
      <c r="P156" s="95"/>
      <c r="Q156" s="95"/>
      <c r="R156" s="95">
        <f t="shared" si="19"/>
        <v>2.8</v>
      </c>
    </row>
    <row r="157" spans="1:18" x14ac:dyDescent="0.25">
      <c r="A157" s="153" t="s">
        <v>633</v>
      </c>
      <c r="B157" s="164" t="s">
        <v>1129</v>
      </c>
      <c r="C157" s="160" t="s">
        <v>1130</v>
      </c>
      <c r="D157" s="189">
        <v>2021</v>
      </c>
      <c r="E157" s="189">
        <v>2021</v>
      </c>
      <c r="F157" s="95">
        <f t="shared" si="17"/>
        <v>0.5</v>
      </c>
      <c r="G157" s="95"/>
      <c r="H157" s="95">
        <f t="shared" si="20"/>
        <v>0.2</v>
      </c>
      <c r="I157" s="95">
        <f t="shared" si="21"/>
        <v>0.3</v>
      </c>
      <c r="J157" s="95"/>
      <c r="K157" s="95">
        <f t="shared" si="18"/>
        <v>0.12048192771084336</v>
      </c>
      <c r="L157" s="95">
        <f t="shared" si="22"/>
        <v>0.5</v>
      </c>
      <c r="M157" s="95"/>
      <c r="N157" s="218"/>
      <c r="O157" s="95"/>
      <c r="P157" s="95"/>
      <c r="Q157" s="95">
        <v>0.5</v>
      </c>
      <c r="R157" s="95">
        <f t="shared" si="19"/>
        <v>0.5</v>
      </c>
    </row>
    <row r="158" spans="1:18" x14ac:dyDescent="0.25">
      <c r="A158" s="153" t="s">
        <v>636</v>
      </c>
      <c r="B158" s="175" t="s">
        <v>579</v>
      </c>
      <c r="C158" s="160" t="s">
        <v>646</v>
      </c>
      <c r="D158" s="189">
        <v>2018</v>
      </c>
      <c r="E158" s="189">
        <v>2019</v>
      </c>
      <c r="F158" s="95">
        <f t="shared" si="17"/>
        <v>2.5</v>
      </c>
      <c r="G158" s="95">
        <v>0.3</v>
      </c>
      <c r="H158" s="95">
        <f t="shared" si="20"/>
        <v>1</v>
      </c>
      <c r="I158" s="95">
        <f t="shared" si="21"/>
        <v>1.2000000000000002</v>
      </c>
      <c r="J158" s="95"/>
      <c r="K158" s="95">
        <f t="shared" si="18"/>
        <v>0.60240963855421681</v>
      </c>
      <c r="L158" s="95">
        <f t="shared" si="22"/>
        <v>2.5</v>
      </c>
      <c r="M158" s="95"/>
      <c r="N158" s="218">
        <v>0.3</v>
      </c>
      <c r="O158" s="95">
        <v>2.2000000000000002</v>
      </c>
      <c r="P158" s="95"/>
      <c r="Q158" s="95"/>
      <c r="R158" s="95">
        <f t="shared" si="19"/>
        <v>2.5</v>
      </c>
    </row>
    <row r="159" spans="1:18" x14ac:dyDescent="0.25">
      <c r="A159" s="153" t="s">
        <v>639</v>
      </c>
      <c r="B159" s="175" t="s">
        <v>648</v>
      </c>
      <c r="C159" s="160" t="s">
        <v>649</v>
      </c>
      <c r="D159" s="189">
        <v>2018</v>
      </c>
      <c r="E159" s="189">
        <v>2020</v>
      </c>
      <c r="F159" s="95">
        <f t="shared" si="17"/>
        <v>25</v>
      </c>
      <c r="G159" s="95"/>
      <c r="H159" s="95">
        <f t="shared" si="20"/>
        <v>10</v>
      </c>
      <c r="I159" s="95">
        <f t="shared" si="21"/>
        <v>15</v>
      </c>
      <c r="J159" s="95"/>
      <c r="K159" s="95">
        <f t="shared" si="18"/>
        <v>6.0240963855421681</v>
      </c>
      <c r="L159" s="95">
        <f t="shared" si="22"/>
        <v>25</v>
      </c>
      <c r="M159" s="95"/>
      <c r="N159" s="218">
        <v>5</v>
      </c>
      <c r="O159" s="95">
        <v>8</v>
      </c>
      <c r="P159" s="95">
        <v>12</v>
      </c>
      <c r="Q159" s="95"/>
      <c r="R159" s="95">
        <f t="shared" si="19"/>
        <v>25</v>
      </c>
    </row>
    <row r="160" spans="1:18" x14ac:dyDescent="0.25">
      <c r="A160" s="153" t="s">
        <v>642</v>
      </c>
      <c r="B160" s="175" t="s">
        <v>849</v>
      </c>
      <c r="C160" s="160" t="s">
        <v>850</v>
      </c>
      <c r="D160" s="190">
        <v>2019</v>
      </c>
      <c r="E160" s="190">
        <v>2021</v>
      </c>
      <c r="F160" s="95">
        <f t="shared" si="17"/>
        <v>28.8</v>
      </c>
      <c r="G160" s="95"/>
      <c r="H160" s="95">
        <f t="shared" si="20"/>
        <v>11.520000000000001</v>
      </c>
      <c r="I160" s="95">
        <f t="shared" si="21"/>
        <v>17.28</v>
      </c>
      <c r="J160" s="95"/>
      <c r="K160" s="95">
        <f t="shared" si="18"/>
        <v>6.9397590361445776</v>
      </c>
      <c r="L160" s="95">
        <f t="shared" si="22"/>
        <v>28.8</v>
      </c>
      <c r="M160" s="95"/>
      <c r="N160" s="218"/>
      <c r="O160" s="95">
        <v>12</v>
      </c>
      <c r="P160" s="95">
        <v>12</v>
      </c>
      <c r="Q160" s="95">
        <v>4.8</v>
      </c>
      <c r="R160" s="95">
        <f t="shared" si="19"/>
        <v>28.8</v>
      </c>
    </row>
    <row r="161" spans="1:18" x14ac:dyDescent="0.25">
      <c r="A161" s="153" t="s">
        <v>1128</v>
      </c>
      <c r="B161" s="175" t="s">
        <v>990</v>
      </c>
      <c r="C161" s="160" t="s">
        <v>991</v>
      </c>
      <c r="D161" s="189">
        <v>2020</v>
      </c>
      <c r="E161" s="189">
        <v>2021</v>
      </c>
      <c r="F161" s="95">
        <f t="shared" si="17"/>
        <v>1.25</v>
      </c>
      <c r="G161" s="95">
        <v>0.1</v>
      </c>
      <c r="H161" s="95">
        <f t="shared" si="20"/>
        <v>0.5</v>
      </c>
      <c r="I161" s="95">
        <f t="shared" si="21"/>
        <v>0.64999999999999991</v>
      </c>
      <c r="J161" s="95"/>
      <c r="K161" s="95">
        <f t="shared" si="18"/>
        <v>0.3012048192771084</v>
      </c>
      <c r="L161" s="95">
        <f t="shared" si="22"/>
        <v>1.25</v>
      </c>
      <c r="M161" s="95"/>
      <c r="N161" s="218"/>
      <c r="O161" s="95"/>
      <c r="P161" s="95">
        <v>0.1</v>
      </c>
      <c r="Q161" s="95">
        <v>1.1499999999999999</v>
      </c>
      <c r="R161" s="95">
        <f t="shared" si="19"/>
        <v>1.25</v>
      </c>
    </row>
    <row r="162" spans="1:18" x14ac:dyDescent="0.25">
      <c r="A162" s="153" t="s">
        <v>645</v>
      </c>
      <c r="B162" s="175" t="s">
        <v>852</v>
      </c>
      <c r="C162" s="160" t="s">
        <v>853</v>
      </c>
      <c r="D162" s="189">
        <v>2019</v>
      </c>
      <c r="E162" s="189">
        <v>2021</v>
      </c>
      <c r="F162" s="95">
        <f t="shared" si="17"/>
        <v>18.400000000000002</v>
      </c>
      <c r="G162" s="95">
        <v>0.8</v>
      </c>
      <c r="H162" s="95">
        <f t="shared" si="20"/>
        <v>7.3600000000000012</v>
      </c>
      <c r="I162" s="95">
        <f t="shared" si="21"/>
        <v>10.24</v>
      </c>
      <c r="J162" s="95"/>
      <c r="K162" s="95">
        <f t="shared" si="18"/>
        <v>4.4337349397590362</v>
      </c>
      <c r="L162" s="95">
        <f t="shared" si="22"/>
        <v>18.400000000000002</v>
      </c>
      <c r="M162" s="95"/>
      <c r="N162" s="218"/>
      <c r="O162" s="95">
        <v>0.8</v>
      </c>
      <c r="P162" s="95">
        <v>8.8000000000000007</v>
      </c>
      <c r="Q162" s="95">
        <v>8.8000000000000007</v>
      </c>
      <c r="R162" s="95">
        <f t="shared" si="19"/>
        <v>18.400000000000002</v>
      </c>
    </row>
    <row r="163" spans="1:18" x14ac:dyDescent="0.25">
      <c r="A163" s="153" t="s">
        <v>647</v>
      </c>
      <c r="B163" s="175" t="s">
        <v>1088</v>
      </c>
      <c r="C163" s="160" t="s">
        <v>1132</v>
      </c>
      <c r="D163" s="189">
        <v>2021</v>
      </c>
      <c r="E163" s="189">
        <v>2021</v>
      </c>
      <c r="F163" s="95">
        <f t="shared" si="17"/>
        <v>0.7</v>
      </c>
      <c r="G163" s="95">
        <v>0.7</v>
      </c>
      <c r="H163" s="95"/>
      <c r="I163" s="95"/>
      <c r="J163" s="95"/>
      <c r="K163" s="95">
        <f t="shared" si="18"/>
        <v>0.16867469879518071</v>
      </c>
      <c r="L163" s="95">
        <f t="shared" si="22"/>
        <v>0.7</v>
      </c>
      <c r="M163" s="95"/>
      <c r="N163" s="218"/>
      <c r="O163" s="95"/>
      <c r="P163" s="95"/>
      <c r="Q163" s="95">
        <v>0.7</v>
      </c>
      <c r="R163" s="95">
        <f t="shared" si="19"/>
        <v>0.7</v>
      </c>
    </row>
    <row r="164" spans="1:18" ht="30" x14ac:dyDescent="0.25">
      <c r="A164" s="153" t="s">
        <v>848</v>
      </c>
      <c r="B164" s="175" t="s">
        <v>1091</v>
      </c>
      <c r="C164" s="160" t="s">
        <v>1134</v>
      </c>
      <c r="D164" s="189">
        <v>2021</v>
      </c>
      <c r="E164" s="189">
        <v>2021</v>
      </c>
      <c r="F164" s="95">
        <f t="shared" si="17"/>
        <v>0.1</v>
      </c>
      <c r="G164" s="95">
        <v>0.1</v>
      </c>
      <c r="H164" s="95"/>
      <c r="I164" s="95"/>
      <c r="J164" s="95"/>
      <c r="K164" s="95">
        <f t="shared" si="18"/>
        <v>2.4096385542168672E-2</v>
      </c>
      <c r="L164" s="95">
        <f t="shared" si="22"/>
        <v>0.1</v>
      </c>
      <c r="M164" s="95"/>
      <c r="N164" s="218"/>
      <c r="O164" s="95"/>
      <c r="P164" s="95"/>
      <c r="Q164" s="95">
        <v>0.1</v>
      </c>
      <c r="R164" s="95">
        <f t="shared" si="19"/>
        <v>0.1</v>
      </c>
    </row>
    <row r="165" spans="1:18" x14ac:dyDescent="0.25">
      <c r="A165" s="156" t="s">
        <v>407</v>
      </c>
      <c r="B165" s="157" t="s">
        <v>408</v>
      </c>
      <c r="C165" s="156" t="s">
        <v>95</v>
      </c>
      <c r="D165" s="191"/>
      <c r="E165" s="191"/>
      <c r="F165" s="94">
        <f t="shared" si="17"/>
        <v>55.103389830508483</v>
      </c>
      <c r="G165" s="94">
        <f>SUM(G166:G175)</f>
        <v>2.1</v>
      </c>
      <c r="H165" s="94">
        <f>SUM(H166:H175)</f>
        <v>22.041355932203395</v>
      </c>
      <c r="I165" s="94">
        <f>SUM(I166:I175)</f>
        <v>30.962033898305084</v>
      </c>
      <c r="J165" s="94"/>
      <c r="K165" s="94">
        <f t="shared" si="18"/>
        <v>13.277925260363489</v>
      </c>
      <c r="L165" s="94">
        <f t="shared" si="22"/>
        <v>55.103389830508483</v>
      </c>
      <c r="M165" s="94"/>
      <c r="N165" s="217">
        <f>SUM(N166:N175)</f>
        <v>10.303389830508475</v>
      </c>
      <c r="O165" s="94">
        <f>SUM(O166:O175)</f>
        <v>16.900000000000002</v>
      </c>
      <c r="P165" s="94">
        <f>SUM(P166:P175)</f>
        <v>7.2</v>
      </c>
      <c r="Q165" s="94">
        <f>SUM(Q166:Q175)</f>
        <v>20.700000000000003</v>
      </c>
      <c r="R165" s="94">
        <f t="shared" si="19"/>
        <v>55.103389830508483</v>
      </c>
    </row>
    <row r="166" spans="1:18" x14ac:dyDescent="0.25">
      <c r="A166" s="153" t="s">
        <v>409</v>
      </c>
      <c r="B166" s="175" t="s">
        <v>855</v>
      </c>
      <c r="C166" s="160" t="s">
        <v>856</v>
      </c>
      <c r="D166" s="187">
        <v>2018</v>
      </c>
      <c r="E166" s="187">
        <v>2019</v>
      </c>
      <c r="F166" s="95">
        <f t="shared" ref="F166:F220" si="23">R166</f>
        <v>2.6</v>
      </c>
      <c r="G166" s="95"/>
      <c r="H166" s="95">
        <f t="shared" si="20"/>
        <v>1.04</v>
      </c>
      <c r="I166" s="95">
        <f t="shared" si="21"/>
        <v>1.56</v>
      </c>
      <c r="J166" s="95"/>
      <c r="K166" s="95">
        <f t="shared" ref="K166:K220" si="24">L166/4.15</f>
        <v>0.62650602409638556</v>
      </c>
      <c r="L166" s="95">
        <f t="shared" si="22"/>
        <v>2.6</v>
      </c>
      <c r="M166" s="95"/>
      <c r="N166" s="218"/>
      <c r="O166" s="95">
        <v>2.6</v>
      </c>
      <c r="P166" s="95"/>
      <c r="Q166" s="95"/>
      <c r="R166" s="95">
        <f t="shared" si="19"/>
        <v>2.6</v>
      </c>
    </row>
    <row r="167" spans="1:18" x14ac:dyDescent="0.25">
      <c r="A167" s="153" t="s">
        <v>1197</v>
      </c>
      <c r="B167" s="175" t="s">
        <v>643</v>
      </c>
      <c r="C167" s="160" t="s">
        <v>651</v>
      </c>
      <c r="D167" s="189">
        <v>2018</v>
      </c>
      <c r="E167" s="189">
        <v>2018</v>
      </c>
      <c r="F167" s="95">
        <f t="shared" si="23"/>
        <v>2.8</v>
      </c>
      <c r="G167" s="95"/>
      <c r="H167" s="95">
        <f t="shared" si="20"/>
        <v>1.1199999999999999</v>
      </c>
      <c r="I167" s="95">
        <f t="shared" si="21"/>
        <v>1.68</v>
      </c>
      <c r="J167" s="95"/>
      <c r="K167" s="95">
        <f t="shared" si="24"/>
        <v>0.67469879518072284</v>
      </c>
      <c r="L167" s="95">
        <f t="shared" si="22"/>
        <v>2.8</v>
      </c>
      <c r="M167" s="95"/>
      <c r="N167" s="218">
        <v>2.8</v>
      </c>
      <c r="O167" s="95"/>
      <c r="P167" s="95"/>
      <c r="Q167" s="95"/>
      <c r="R167" s="95">
        <f t="shared" ref="R167:R221" si="25">N167+O167+P167+Q167+M167</f>
        <v>2.8</v>
      </c>
    </row>
    <row r="168" spans="1:18" x14ac:dyDescent="0.25">
      <c r="A168" s="153" t="s">
        <v>854</v>
      </c>
      <c r="B168" s="175" t="s">
        <v>579</v>
      </c>
      <c r="C168" s="160" t="s">
        <v>653</v>
      </c>
      <c r="D168" s="189">
        <v>2018</v>
      </c>
      <c r="E168" s="189">
        <v>2019</v>
      </c>
      <c r="F168" s="95">
        <f t="shared" si="23"/>
        <v>2.5</v>
      </c>
      <c r="G168" s="95">
        <v>0.3</v>
      </c>
      <c r="H168" s="95">
        <f t="shared" si="20"/>
        <v>1</v>
      </c>
      <c r="I168" s="95">
        <f t="shared" si="21"/>
        <v>1.2000000000000002</v>
      </c>
      <c r="J168" s="95"/>
      <c r="K168" s="95">
        <f t="shared" si="24"/>
        <v>0.60240963855421681</v>
      </c>
      <c r="L168" s="95">
        <f t="shared" si="22"/>
        <v>2.5</v>
      </c>
      <c r="M168" s="95"/>
      <c r="N168" s="218">
        <v>0.3</v>
      </c>
      <c r="O168" s="95">
        <v>2.2000000000000002</v>
      </c>
      <c r="P168" s="95"/>
      <c r="Q168" s="95"/>
      <c r="R168" s="95">
        <f t="shared" si="25"/>
        <v>2.5</v>
      </c>
    </row>
    <row r="169" spans="1:18" x14ac:dyDescent="0.25">
      <c r="A169" s="153" t="s">
        <v>1242</v>
      </c>
      <c r="B169" s="164" t="s">
        <v>858</v>
      </c>
      <c r="C169" s="160" t="s">
        <v>859</v>
      </c>
      <c r="D169" s="189">
        <v>2020</v>
      </c>
      <c r="E169" s="189">
        <v>2021</v>
      </c>
      <c r="F169" s="95">
        <f t="shared" si="23"/>
        <v>6</v>
      </c>
      <c r="G169" s="95">
        <v>0.5</v>
      </c>
      <c r="H169" s="95">
        <f t="shared" si="20"/>
        <v>2.4000000000000004</v>
      </c>
      <c r="I169" s="95">
        <f t="shared" si="21"/>
        <v>3.0999999999999996</v>
      </c>
      <c r="J169" s="95"/>
      <c r="K169" s="95">
        <f t="shared" si="24"/>
        <v>1.4457831325301203</v>
      </c>
      <c r="L169" s="95">
        <f t="shared" si="22"/>
        <v>6</v>
      </c>
      <c r="M169" s="95"/>
      <c r="N169" s="218"/>
      <c r="O169" s="95">
        <v>0.5</v>
      </c>
      <c r="P169" s="95">
        <v>3</v>
      </c>
      <c r="Q169" s="95">
        <v>2.5</v>
      </c>
      <c r="R169" s="95">
        <f t="shared" si="25"/>
        <v>6</v>
      </c>
    </row>
    <row r="170" spans="1:18" x14ac:dyDescent="0.25">
      <c r="A170" s="153" t="s">
        <v>650</v>
      </c>
      <c r="B170" s="175" t="s">
        <v>655</v>
      </c>
      <c r="C170" s="160" t="s">
        <v>656</v>
      </c>
      <c r="D170" s="189">
        <v>2018</v>
      </c>
      <c r="E170" s="189">
        <v>2019</v>
      </c>
      <c r="F170" s="95">
        <f t="shared" si="23"/>
        <v>15.203389830508474</v>
      </c>
      <c r="G170" s="95"/>
      <c r="H170" s="95">
        <f t="shared" ref="H170:H222" si="26">F170*0.4</f>
        <v>6.0813559322033903</v>
      </c>
      <c r="I170" s="95">
        <f t="shared" ref="I170:I223" si="27">F170-G170-H170</f>
        <v>9.1220338983050837</v>
      </c>
      <c r="J170" s="95"/>
      <c r="K170" s="95">
        <f t="shared" si="24"/>
        <v>3.6634674290381861</v>
      </c>
      <c r="L170" s="95">
        <f t="shared" si="22"/>
        <v>15.203389830508474</v>
      </c>
      <c r="M170" s="95"/>
      <c r="N170" s="218">
        <v>7.2033898305084749</v>
      </c>
      <c r="O170" s="95">
        <v>8</v>
      </c>
      <c r="P170" s="95"/>
      <c r="Q170" s="95"/>
      <c r="R170" s="95">
        <f t="shared" si="25"/>
        <v>15.203389830508474</v>
      </c>
    </row>
    <row r="171" spans="1:18" x14ac:dyDescent="0.25">
      <c r="A171" s="153" t="s">
        <v>652</v>
      </c>
      <c r="B171" s="172" t="s">
        <v>861</v>
      </c>
      <c r="C171" s="160" t="s">
        <v>862</v>
      </c>
      <c r="D171" s="189">
        <v>2019</v>
      </c>
      <c r="E171" s="189">
        <v>2019</v>
      </c>
      <c r="F171" s="95">
        <f t="shared" si="23"/>
        <v>3</v>
      </c>
      <c r="G171" s="95"/>
      <c r="H171" s="95">
        <f t="shared" si="26"/>
        <v>1.2000000000000002</v>
      </c>
      <c r="I171" s="95">
        <f t="shared" si="27"/>
        <v>1.7999999999999998</v>
      </c>
      <c r="J171" s="95"/>
      <c r="K171" s="95">
        <f t="shared" si="24"/>
        <v>0.72289156626506013</v>
      </c>
      <c r="L171" s="95">
        <f t="shared" si="22"/>
        <v>3</v>
      </c>
      <c r="M171" s="95"/>
      <c r="N171" s="218"/>
      <c r="O171" s="95">
        <v>3</v>
      </c>
      <c r="P171" s="95"/>
      <c r="Q171" s="95"/>
      <c r="R171" s="95">
        <f t="shared" si="25"/>
        <v>3</v>
      </c>
    </row>
    <row r="172" spans="1:18" x14ac:dyDescent="0.25">
      <c r="A172" s="153" t="s">
        <v>857</v>
      </c>
      <c r="B172" s="175" t="s">
        <v>993</v>
      </c>
      <c r="C172" s="160" t="s">
        <v>994</v>
      </c>
      <c r="D172" s="189">
        <v>2020</v>
      </c>
      <c r="E172" s="189">
        <v>2021</v>
      </c>
      <c r="F172" s="95">
        <f t="shared" si="23"/>
        <v>4.2</v>
      </c>
      <c r="G172" s="95">
        <v>0.2</v>
      </c>
      <c r="H172" s="95">
        <f t="shared" si="26"/>
        <v>1.6800000000000002</v>
      </c>
      <c r="I172" s="95">
        <f t="shared" si="27"/>
        <v>2.3199999999999998</v>
      </c>
      <c r="J172" s="95"/>
      <c r="K172" s="95">
        <f t="shared" si="24"/>
        <v>1.0120481927710843</v>
      </c>
      <c r="L172" s="95">
        <f t="shared" si="22"/>
        <v>4.2</v>
      </c>
      <c r="M172" s="95"/>
      <c r="N172" s="218"/>
      <c r="O172" s="95"/>
      <c r="P172" s="95">
        <v>0.2</v>
      </c>
      <c r="Q172" s="95">
        <v>4</v>
      </c>
      <c r="R172" s="95">
        <f t="shared" si="25"/>
        <v>4.2</v>
      </c>
    </row>
    <row r="173" spans="1:18" x14ac:dyDescent="0.25">
      <c r="A173" s="153" t="s">
        <v>1243</v>
      </c>
      <c r="B173" s="172" t="s">
        <v>673</v>
      </c>
      <c r="C173" s="160" t="s">
        <v>864</v>
      </c>
      <c r="D173" s="189">
        <v>2019</v>
      </c>
      <c r="E173" s="189">
        <v>2020</v>
      </c>
      <c r="F173" s="95">
        <f t="shared" si="23"/>
        <v>4.0999999999999996</v>
      </c>
      <c r="G173" s="95">
        <v>0.6</v>
      </c>
      <c r="H173" s="95">
        <f t="shared" si="26"/>
        <v>1.64</v>
      </c>
      <c r="I173" s="95">
        <f t="shared" si="27"/>
        <v>1.8599999999999997</v>
      </c>
      <c r="J173" s="95"/>
      <c r="K173" s="95">
        <f t="shared" si="24"/>
        <v>0.98795180722891551</v>
      </c>
      <c r="L173" s="95">
        <f t="shared" si="22"/>
        <v>4.0999999999999996</v>
      </c>
      <c r="M173" s="95"/>
      <c r="N173" s="218"/>
      <c r="O173" s="95">
        <v>0.6</v>
      </c>
      <c r="P173" s="95">
        <v>3.5</v>
      </c>
      <c r="Q173" s="95"/>
      <c r="R173" s="95">
        <f t="shared" si="25"/>
        <v>4.0999999999999996</v>
      </c>
    </row>
    <row r="174" spans="1:18" x14ac:dyDescent="0.25">
      <c r="A174" s="153" t="s">
        <v>654</v>
      </c>
      <c r="B174" s="172" t="s">
        <v>568</v>
      </c>
      <c r="C174" s="160" t="s">
        <v>996</v>
      </c>
      <c r="D174" s="189">
        <v>2020</v>
      </c>
      <c r="E174" s="189">
        <v>2021</v>
      </c>
      <c r="F174" s="95">
        <f t="shared" si="23"/>
        <v>7.5</v>
      </c>
      <c r="G174" s="95">
        <v>0.5</v>
      </c>
      <c r="H174" s="95">
        <f t="shared" si="26"/>
        <v>3</v>
      </c>
      <c r="I174" s="95">
        <f t="shared" si="27"/>
        <v>4</v>
      </c>
      <c r="J174" s="95"/>
      <c r="K174" s="95">
        <f t="shared" si="24"/>
        <v>1.8072289156626504</v>
      </c>
      <c r="L174" s="95">
        <f t="shared" si="22"/>
        <v>7.5</v>
      </c>
      <c r="M174" s="95"/>
      <c r="N174" s="218"/>
      <c r="O174" s="95"/>
      <c r="P174" s="95">
        <v>0.5</v>
      </c>
      <c r="Q174" s="95">
        <v>7</v>
      </c>
      <c r="R174" s="95">
        <f t="shared" si="25"/>
        <v>7.5</v>
      </c>
    </row>
    <row r="175" spans="1:18" ht="30" x14ac:dyDescent="0.25">
      <c r="A175" s="153" t="s">
        <v>860</v>
      </c>
      <c r="B175" s="175" t="s">
        <v>1136</v>
      </c>
      <c r="C175" s="160" t="s">
        <v>1137</v>
      </c>
      <c r="D175" s="189">
        <v>2021</v>
      </c>
      <c r="E175" s="189">
        <v>2021</v>
      </c>
      <c r="F175" s="95">
        <f t="shared" si="23"/>
        <v>7.2000000000000011</v>
      </c>
      <c r="G175" s="95"/>
      <c r="H175" s="95">
        <f t="shared" si="26"/>
        <v>2.8800000000000008</v>
      </c>
      <c r="I175" s="95">
        <f t="shared" si="27"/>
        <v>4.32</v>
      </c>
      <c r="J175" s="95"/>
      <c r="K175" s="95">
        <f t="shared" si="24"/>
        <v>1.7349397590361446</v>
      </c>
      <c r="L175" s="95">
        <f t="shared" si="22"/>
        <v>7.2000000000000011</v>
      </c>
      <c r="M175" s="95"/>
      <c r="N175" s="218"/>
      <c r="O175" s="95"/>
      <c r="P175" s="95"/>
      <c r="Q175" s="95">
        <v>7.2000000000000011</v>
      </c>
      <c r="R175" s="95">
        <f t="shared" si="25"/>
        <v>7.2000000000000011</v>
      </c>
    </row>
    <row r="176" spans="1:18" x14ac:dyDescent="0.25">
      <c r="A176" s="156" t="s">
        <v>412</v>
      </c>
      <c r="B176" s="157" t="s">
        <v>413</v>
      </c>
      <c r="C176" s="156" t="s">
        <v>95</v>
      </c>
      <c r="D176" s="191"/>
      <c r="E176" s="191"/>
      <c r="F176" s="94">
        <f t="shared" si="23"/>
        <v>65.601694915254242</v>
      </c>
      <c r="G176" s="94">
        <f>SUM(G177:G186)</f>
        <v>1.9</v>
      </c>
      <c r="H176" s="94">
        <f>SUM(H177:H186)</f>
        <v>26.2406779661017</v>
      </c>
      <c r="I176" s="94">
        <f>SUM(I177:I186)</f>
        <v>37.461016949152544</v>
      </c>
      <c r="J176" s="94"/>
      <c r="K176" s="94">
        <f t="shared" si="24"/>
        <v>15.807637328976924</v>
      </c>
      <c r="L176" s="94">
        <f t="shared" si="22"/>
        <v>65.601694915254242</v>
      </c>
      <c r="M176" s="94">
        <f>SUM(M177:M186)</f>
        <v>4.8694915254237285</v>
      </c>
      <c r="N176" s="217">
        <f>SUM(N177:N186)</f>
        <v>7.933898305084746</v>
      </c>
      <c r="O176" s="94">
        <f>SUM(O177:O186)</f>
        <v>17.40169491525424</v>
      </c>
      <c r="P176" s="94">
        <f>SUM(P177:P186)</f>
        <v>31.096610169491527</v>
      </c>
      <c r="Q176" s="94">
        <f>SUM(Q177:Q186)</f>
        <v>4.3</v>
      </c>
      <c r="R176" s="94">
        <f t="shared" si="25"/>
        <v>65.601694915254242</v>
      </c>
    </row>
    <row r="177" spans="1:18" x14ac:dyDescent="0.25">
      <c r="A177" s="153" t="s">
        <v>414</v>
      </c>
      <c r="B177" s="159" t="s">
        <v>415</v>
      </c>
      <c r="C177" s="160" t="s">
        <v>416</v>
      </c>
      <c r="D177" s="187">
        <v>2017</v>
      </c>
      <c r="E177" s="187">
        <v>2017</v>
      </c>
      <c r="F177" s="95">
        <f t="shared" si="23"/>
        <v>4.6449152542372882</v>
      </c>
      <c r="G177" s="95"/>
      <c r="H177" s="95">
        <f t="shared" si="26"/>
        <v>1.8579661016949154</v>
      </c>
      <c r="I177" s="95">
        <f t="shared" si="27"/>
        <v>2.7869491525423729</v>
      </c>
      <c r="J177" s="95"/>
      <c r="K177" s="95">
        <f t="shared" si="24"/>
        <v>1.1192566877680212</v>
      </c>
      <c r="L177" s="95">
        <f t="shared" si="22"/>
        <v>4.6449152542372882</v>
      </c>
      <c r="M177" s="95">
        <v>4.6449152542372882</v>
      </c>
      <c r="N177" s="218"/>
      <c r="O177" s="95"/>
      <c r="P177" s="95"/>
      <c r="Q177" s="95"/>
      <c r="R177" s="95">
        <f t="shared" si="25"/>
        <v>4.6449152542372882</v>
      </c>
    </row>
    <row r="178" spans="1:18" ht="31.5" x14ac:dyDescent="0.25">
      <c r="A178" s="153" t="s">
        <v>1198</v>
      </c>
      <c r="B178" s="159" t="s">
        <v>1199</v>
      </c>
      <c r="C178" s="160" t="s">
        <v>1200</v>
      </c>
      <c r="D178" s="187">
        <v>2017</v>
      </c>
      <c r="E178" s="187" t="s">
        <v>1229</v>
      </c>
      <c r="F178" s="95">
        <f t="shared" si="23"/>
        <v>0.22457627118644069</v>
      </c>
      <c r="G178" s="95"/>
      <c r="H178" s="95">
        <f t="shared" si="26"/>
        <v>8.9830508474576284E-2</v>
      </c>
      <c r="I178" s="95">
        <f t="shared" si="27"/>
        <v>0.13474576271186439</v>
      </c>
      <c r="J178" s="95"/>
      <c r="K178" s="95">
        <f t="shared" si="24"/>
        <v>5.4114764141311007E-2</v>
      </c>
      <c r="L178" s="95">
        <f t="shared" si="22"/>
        <v>0.22457627118644069</v>
      </c>
      <c r="M178" s="95">
        <v>0.22457627118644069</v>
      </c>
      <c r="N178" s="218"/>
      <c r="O178" s="95"/>
      <c r="P178" s="95"/>
      <c r="Q178" s="95"/>
      <c r="R178" s="95">
        <f t="shared" si="25"/>
        <v>0.22457627118644069</v>
      </c>
    </row>
    <row r="179" spans="1:18" x14ac:dyDescent="0.25">
      <c r="A179" s="153" t="s">
        <v>657</v>
      </c>
      <c r="B179" s="175" t="s">
        <v>658</v>
      </c>
      <c r="C179" s="160" t="s">
        <v>659</v>
      </c>
      <c r="D179" s="187">
        <v>2017</v>
      </c>
      <c r="E179" s="187">
        <v>2020</v>
      </c>
      <c r="F179" s="95">
        <f t="shared" si="23"/>
        <v>20.432203389830509</v>
      </c>
      <c r="G179" s="95"/>
      <c r="H179" s="95">
        <f t="shared" si="26"/>
        <v>8.1728813559322031</v>
      </c>
      <c r="I179" s="95">
        <f t="shared" si="27"/>
        <v>12.259322033898306</v>
      </c>
      <c r="J179" s="95"/>
      <c r="K179" s="95">
        <f t="shared" si="24"/>
        <v>4.9234225035736161</v>
      </c>
      <c r="L179" s="95">
        <f t="shared" si="22"/>
        <v>20.432203389830509</v>
      </c>
      <c r="M179" s="95"/>
      <c r="N179" s="218">
        <v>2.0338983050847457</v>
      </c>
      <c r="O179" s="95">
        <v>7.6016949152542379</v>
      </c>
      <c r="P179" s="95">
        <v>10.796610169491526</v>
      </c>
      <c r="Q179" s="95"/>
      <c r="R179" s="95">
        <f t="shared" si="25"/>
        <v>20.432203389830509</v>
      </c>
    </row>
    <row r="180" spans="1:18" x14ac:dyDescent="0.25">
      <c r="A180" s="153" t="s">
        <v>1201</v>
      </c>
      <c r="B180" s="175" t="s">
        <v>661</v>
      </c>
      <c r="C180" s="160" t="s">
        <v>662</v>
      </c>
      <c r="D180" s="189">
        <v>2018</v>
      </c>
      <c r="E180" s="189">
        <v>2018</v>
      </c>
      <c r="F180" s="95">
        <f t="shared" si="23"/>
        <v>3.2</v>
      </c>
      <c r="G180" s="95"/>
      <c r="H180" s="95">
        <f t="shared" si="26"/>
        <v>1.2800000000000002</v>
      </c>
      <c r="I180" s="95">
        <f t="shared" si="27"/>
        <v>1.92</v>
      </c>
      <c r="J180" s="95"/>
      <c r="K180" s="95">
        <f t="shared" si="24"/>
        <v>0.77108433734939752</v>
      </c>
      <c r="L180" s="95">
        <f t="shared" si="22"/>
        <v>3.2</v>
      </c>
      <c r="M180" s="95"/>
      <c r="N180" s="218">
        <v>3.2</v>
      </c>
      <c r="O180" s="95"/>
      <c r="P180" s="95"/>
      <c r="Q180" s="95"/>
      <c r="R180" s="95">
        <f t="shared" si="25"/>
        <v>3.2</v>
      </c>
    </row>
    <row r="181" spans="1:18" x14ac:dyDescent="0.25">
      <c r="A181" s="153" t="s">
        <v>1202</v>
      </c>
      <c r="B181" s="175" t="s">
        <v>367</v>
      </c>
      <c r="C181" s="160" t="s">
        <v>664</v>
      </c>
      <c r="D181" s="189">
        <v>2018</v>
      </c>
      <c r="E181" s="189">
        <v>2020</v>
      </c>
      <c r="F181" s="95">
        <f t="shared" si="23"/>
        <v>10</v>
      </c>
      <c r="G181" s="95"/>
      <c r="H181" s="95">
        <f t="shared" si="26"/>
        <v>4</v>
      </c>
      <c r="I181" s="95">
        <f t="shared" si="27"/>
        <v>6</v>
      </c>
      <c r="J181" s="95"/>
      <c r="K181" s="95">
        <f t="shared" si="24"/>
        <v>2.4096385542168672</v>
      </c>
      <c r="L181" s="95">
        <f t="shared" si="22"/>
        <v>10</v>
      </c>
      <c r="M181" s="95"/>
      <c r="N181" s="218">
        <v>2.7</v>
      </c>
      <c r="O181" s="95">
        <v>3.6000000000000005</v>
      </c>
      <c r="P181" s="95">
        <v>3.6999999999999997</v>
      </c>
      <c r="Q181" s="95"/>
      <c r="R181" s="95">
        <f t="shared" si="25"/>
        <v>10</v>
      </c>
    </row>
    <row r="182" spans="1:18" x14ac:dyDescent="0.25">
      <c r="A182" s="153" t="s">
        <v>660</v>
      </c>
      <c r="B182" s="175" t="s">
        <v>831</v>
      </c>
      <c r="C182" s="160" t="s">
        <v>866</v>
      </c>
      <c r="D182" s="189">
        <v>2019</v>
      </c>
      <c r="E182" s="189">
        <v>2021</v>
      </c>
      <c r="F182" s="95">
        <f t="shared" si="23"/>
        <v>12.899999999999999</v>
      </c>
      <c r="G182" s="95"/>
      <c r="H182" s="95">
        <f t="shared" si="26"/>
        <v>5.16</v>
      </c>
      <c r="I182" s="95">
        <f t="shared" si="27"/>
        <v>7.7399999999999984</v>
      </c>
      <c r="J182" s="95"/>
      <c r="K182" s="95">
        <f t="shared" si="24"/>
        <v>3.1084337349397586</v>
      </c>
      <c r="L182" s="95">
        <f t="shared" si="22"/>
        <v>12.899999999999999</v>
      </c>
      <c r="M182" s="95"/>
      <c r="N182" s="218"/>
      <c r="O182" s="95">
        <v>4.3</v>
      </c>
      <c r="P182" s="95">
        <v>4.3</v>
      </c>
      <c r="Q182" s="95">
        <v>4.3</v>
      </c>
      <c r="R182" s="95">
        <f t="shared" si="25"/>
        <v>12.899999999999999</v>
      </c>
    </row>
    <row r="183" spans="1:18" x14ac:dyDescent="0.25">
      <c r="A183" s="153" t="s">
        <v>417</v>
      </c>
      <c r="B183" s="172" t="s">
        <v>868</v>
      </c>
      <c r="C183" s="160" t="s">
        <v>869</v>
      </c>
      <c r="D183" s="189">
        <v>2019</v>
      </c>
      <c r="E183" s="189">
        <v>2020</v>
      </c>
      <c r="F183" s="95">
        <f t="shared" si="23"/>
        <v>2.1</v>
      </c>
      <c r="G183" s="95">
        <v>0.1</v>
      </c>
      <c r="H183" s="95">
        <f t="shared" si="26"/>
        <v>0.84000000000000008</v>
      </c>
      <c r="I183" s="95">
        <f t="shared" si="27"/>
        <v>1.1599999999999999</v>
      </c>
      <c r="J183" s="95"/>
      <c r="K183" s="95">
        <f t="shared" si="24"/>
        <v>0.50602409638554213</v>
      </c>
      <c r="L183" s="95">
        <f t="shared" si="22"/>
        <v>2.1</v>
      </c>
      <c r="M183" s="95"/>
      <c r="N183" s="218"/>
      <c r="O183" s="95">
        <v>0.1</v>
      </c>
      <c r="P183" s="95">
        <v>2</v>
      </c>
      <c r="Q183" s="95"/>
      <c r="R183" s="95">
        <f t="shared" si="25"/>
        <v>2.1</v>
      </c>
    </row>
    <row r="184" spans="1:18" x14ac:dyDescent="0.25">
      <c r="A184" s="153" t="s">
        <v>1245</v>
      </c>
      <c r="B184" s="172" t="s">
        <v>797</v>
      </c>
      <c r="C184" s="160" t="s">
        <v>871</v>
      </c>
      <c r="D184" s="189">
        <v>2019</v>
      </c>
      <c r="E184" s="189">
        <v>2020</v>
      </c>
      <c r="F184" s="95">
        <f t="shared" si="23"/>
        <v>5.7</v>
      </c>
      <c r="G184" s="95">
        <v>0.7</v>
      </c>
      <c r="H184" s="95">
        <f t="shared" si="26"/>
        <v>2.2800000000000002</v>
      </c>
      <c r="I184" s="95">
        <f t="shared" si="27"/>
        <v>2.7199999999999998</v>
      </c>
      <c r="J184" s="95"/>
      <c r="K184" s="95">
        <f t="shared" si="24"/>
        <v>1.3734939759036144</v>
      </c>
      <c r="L184" s="95">
        <f t="shared" si="22"/>
        <v>5.7</v>
      </c>
      <c r="M184" s="95"/>
      <c r="N184" s="218"/>
      <c r="O184" s="95">
        <v>0.7</v>
      </c>
      <c r="P184" s="95">
        <v>5</v>
      </c>
      <c r="Q184" s="95"/>
      <c r="R184" s="95">
        <f t="shared" si="25"/>
        <v>5.7</v>
      </c>
    </row>
    <row r="185" spans="1:18" ht="30" x14ac:dyDescent="0.25">
      <c r="A185" s="153" t="s">
        <v>1246</v>
      </c>
      <c r="B185" s="175" t="s">
        <v>800</v>
      </c>
      <c r="C185" s="160" t="s">
        <v>873</v>
      </c>
      <c r="D185" s="189">
        <v>2019</v>
      </c>
      <c r="E185" s="189">
        <v>2020</v>
      </c>
      <c r="F185" s="95">
        <f t="shared" si="23"/>
        <v>0.4</v>
      </c>
      <c r="G185" s="95">
        <v>0.1</v>
      </c>
      <c r="H185" s="95">
        <f t="shared" si="26"/>
        <v>0.16000000000000003</v>
      </c>
      <c r="I185" s="95">
        <f t="shared" si="27"/>
        <v>0.14000000000000001</v>
      </c>
      <c r="J185" s="95"/>
      <c r="K185" s="95">
        <f t="shared" si="24"/>
        <v>9.638554216867469E-2</v>
      </c>
      <c r="L185" s="95">
        <f t="shared" si="22"/>
        <v>0.4</v>
      </c>
      <c r="M185" s="95"/>
      <c r="N185" s="218"/>
      <c r="O185" s="95">
        <v>0.1</v>
      </c>
      <c r="P185" s="95">
        <v>0.3</v>
      </c>
      <c r="Q185" s="95"/>
      <c r="R185" s="95">
        <f t="shared" si="25"/>
        <v>0.4</v>
      </c>
    </row>
    <row r="186" spans="1:18" x14ac:dyDescent="0.25">
      <c r="A186" s="153" t="s">
        <v>663</v>
      </c>
      <c r="B186" s="172" t="s">
        <v>875</v>
      </c>
      <c r="C186" s="160" t="s">
        <v>876</v>
      </c>
      <c r="D186" s="189">
        <v>2019</v>
      </c>
      <c r="E186" s="189">
        <v>2020</v>
      </c>
      <c r="F186" s="95">
        <f t="shared" si="23"/>
        <v>6</v>
      </c>
      <c r="G186" s="95">
        <v>1</v>
      </c>
      <c r="H186" s="95">
        <f t="shared" si="26"/>
        <v>2.4000000000000004</v>
      </c>
      <c r="I186" s="95">
        <f t="shared" si="27"/>
        <v>2.5999999999999996</v>
      </c>
      <c r="J186" s="95"/>
      <c r="K186" s="95">
        <f t="shared" si="24"/>
        <v>1.4457831325301203</v>
      </c>
      <c r="L186" s="95">
        <f t="shared" si="22"/>
        <v>6</v>
      </c>
      <c r="M186" s="95"/>
      <c r="N186" s="218"/>
      <c r="O186" s="95">
        <v>1</v>
      </c>
      <c r="P186" s="95">
        <v>5</v>
      </c>
      <c r="Q186" s="95"/>
      <c r="R186" s="95">
        <f t="shared" si="25"/>
        <v>6</v>
      </c>
    </row>
    <row r="187" spans="1:18" x14ac:dyDescent="0.25">
      <c r="A187" s="156" t="s">
        <v>420</v>
      </c>
      <c r="B187" s="157" t="s">
        <v>421</v>
      </c>
      <c r="C187" s="156" t="s">
        <v>95</v>
      </c>
      <c r="D187" s="191"/>
      <c r="E187" s="191"/>
      <c r="F187" s="94">
        <f t="shared" si="23"/>
        <v>145.84745762711864</v>
      </c>
      <c r="G187" s="94">
        <f>SUM(G188:G207)</f>
        <v>9.1</v>
      </c>
      <c r="H187" s="94">
        <f>SUM(H188:H207)</f>
        <v>57.618983050847454</v>
      </c>
      <c r="I187" s="94">
        <f>SUM(I188:I207)</f>
        <v>79.128474576271174</v>
      </c>
      <c r="J187" s="94"/>
      <c r="K187" s="94">
        <f t="shared" si="24"/>
        <v>35.143965693281601</v>
      </c>
      <c r="L187" s="94">
        <f t="shared" si="22"/>
        <v>145.84745762711864</v>
      </c>
      <c r="M187" s="94">
        <f>SUM(M188:M207)</f>
        <v>2.9457627118644067</v>
      </c>
      <c r="N187" s="217">
        <f>SUM(N188:N207)</f>
        <v>9.1</v>
      </c>
      <c r="O187" s="94">
        <f>SUM(O188:O207)</f>
        <v>20.701694915254237</v>
      </c>
      <c r="P187" s="94">
        <f>SUM(P188:P207)</f>
        <v>32.700000000000003</v>
      </c>
      <c r="Q187" s="94">
        <f>SUM(Q188:Q207)</f>
        <v>80.399999999999991</v>
      </c>
      <c r="R187" s="94">
        <f t="shared" si="25"/>
        <v>145.84745762711864</v>
      </c>
    </row>
    <row r="188" spans="1:18" x14ac:dyDescent="0.25">
      <c r="A188" s="153" t="s">
        <v>422</v>
      </c>
      <c r="B188" s="154" t="s">
        <v>423</v>
      </c>
      <c r="C188" s="153" t="s">
        <v>424</v>
      </c>
      <c r="D188" s="187">
        <v>2016</v>
      </c>
      <c r="E188" s="187">
        <v>2020</v>
      </c>
      <c r="F188" s="95">
        <f t="shared" si="23"/>
        <v>12.898305084745763</v>
      </c>
      <c r="G188" s="95">
        <v>1.2966101694915255</v>
      </c>
      <c r="H188" s="95">
        <f t="shared" si="26"/>
        <v>5.1593220338983059</v>
      </c>
      <c r="I188" s="95">
        <f t="shared" si="27"/>
        <v>6.4423728813559311</v>
      </c>
      <c r="J188" s="95"/>
      <c r="K188" s="95">
        <f t="shared" si="24"/>
        <v>3.1080253216254849</v>
      </c>
      <c r="L188" s="95">
        <f t="shared" si="22"/>
        <v>12.898305084745763</v>
      </c>
      <c r="M188" s="95"/>
      <c r="N188" s="218">
        <v>1.2966101694915255</v>
      </c>
      <c r="O188" s="95">
        <v>7.6016949152542379</v>
      </c>
      <c r="P188" s="95">
        <v>4</v>
      </c>
      <c r="Q188" s="95"/>
      <c r="R188" s="95">
        <f t="shared" si="25"/>
        <v>12.898305084745763</v>
      </c>
    </row>
    <row r="189" spans="1:18" ht="31.5" x14ac:dyDescent="0.25">
      <c r="A189" s="153" t="s">
        <v>425</v>
      </c>
      <c r="B189" s="159" t="s">
        <v>426</v>
      </c>
      <c r="C189" s="160" t="s">
        <v>427</v>
      </c>
      <c r="D189" s="187">
        <v>2017</v>
      </c>
      <c r="E189" s="187">
        <v>2017</v>
      </c>
      <c r="F189" s="95">
        <f t="shared" si="23"/>
        <v>2.9457627118644067</v>
      </c>
      <c r="G189" s="95"/>
      <c r="H189" s="95">
        <f t="shared" si="26"/>
        <v>1.1783050847457628</v>
      </c>
      <c r="I189" s="95">
        <f t="shared" si="27"/>
        <v>1.767457627118644</v>
      </c>
      <c r="J189" s="95"/>
      <c r="K189" s="95">
        <f t="shared" si="24"/>
        <v>0.70982234020829071</v>
      </c>
      <c r="L189" s="95">
        <f t="shared" si="22"/>
        <v>2.9457627118644067</v>
      </c>
      <c r="M189" s="95">
        <v>2.9457627118644067</v>
      </c>
      <c r="N189" s="218"/>
      <c r="O189" s="95"/>
      <c r="P189" s="95"/>
      <c r="Q189" s="95"/>
      <c r="R189" s="95">
        <f t="shared" si="25"/>
        <v>2.9457627118644067</v>
      </c>
    </row>
    <row r="190" spans="1:18" x14ac:dyDescent="0.25">
      <c r="A190" s="153" t="s">
        <v>1138</v>
      </c>
      <c r="B190" s="164" t="s">
        <v>1029</v>
      </c>
      <c r="C190" s="160" t="s">
        <v>1139</v>
      </c>
      <c r="D190" s="189">
        <v>2018</v>
      </c>
      <c r="E190" s="189">
        <v>2021</v>
      </c>
      <c r="F190" s="95">
        <f t="shared" si="23"/>
        <v>1.8000000000000003</v>
      </c>
      <c r="G190" s="95">
        <v>1.8000000000000003</v>
      </c>
      <c r="H190" s="95"/>
      <c r="I190" s="95"/>
      <c r="J190" s="95"/>
      <c r="K190" s="95">
        <f t="shared" si="24"/>
        <v>0.43373493975903615</v>
      </c>
      <c r="L190" s="95">
        <f t="shared" si="22"/>
        <v>1.8000000000000003</v>
      </c>
      <c r="M190" s="95"/>
      <c r="N190" s="218"/>
      <c r="O190" s="95"/>
      <c r="P190" s="95"/>
      <c r="Q190" s="95">
        <v>1.8000000000000003</v>
      </c>
      <c r="R190" s="95">
        <f t="shared" si="25"/>
        <v>1.8000000000000003</v>
      </c>
    </row>
    <row r="191" spans="1:18" x14ac:dyDescent="0.25">
      <c r="A191" s="153" t="s">
        <v>665</v>
      </c>
      <c r="B191" s="164" t="s">
        <v>585</v>
      </c>
      <c r="C191" s="160" t="s">
        <v>666</v>
      </c>
      <c r="D191" s="189">
        <v>2017</v>
      </c>
      <c r="E191" s="189">
        <v>2018</v>
      </c>
      <c r="F191" s="95">
        <f t="shared" si="23"/>
        <v>3.5</v>
      </c>
      <c r="G191" s="95">
        <v>0.4</v>
      </c>
      <c r="H191" s="95">
        <f t="shared" si="26"/>
        <v>1.4000000000000001</v>
      </c>
      <c r="I191" s="95">
        <f t="shared" si="27"/>
        <v>1.7</v>
      </c>
      <c r="J191" s="95"/>
      <c r="K191" s="95">
        <f t="shared" si="24"/>
        <v>0.84337349397590355</v>
      </c>
      <c r="L191" s="95">
        <f t="shared" si="22"/>
        <v>3.5</v>
      </c>
      <c r="M191" s="95"/>
      <c r="N191" s="218">
        <v>3.5</v>
      </c>
      <c r="O191" s="95"/>
      <c r="P191" s="95"/>
      <c r="Q191" s="95"/>
      <c r="R191" s="95">
        <f t="shared" si="25"/>
        <v>3.5</v>
      </c>
    </row>
    <row r="192" spans="1:18" x14ac:dyDescent="0.25">
      <c r="A192" s="153" t="s">
        <v>667</v>
      </c>
      <c r="B192" s="164" t="s">
        <v>576</v>
      </c>
      <c r="C192" s="160" t="s">
        <v>668</v>
      </c>
      <c r="D192" s="189">
        <v>2016</v>
      </c>
      <c r="E192" s="189">
        <v>2021</v>
      </c>
      <c r="F192" s="95">
        <f t="shared" si="23"/>
        <v>13.6</v>
      </c>
      <c r="G192" s="95"/>
      <c r="H192" s="95">
        <f t="shared" si="26"/>
        <v>5.44</v>
      </c>
      <c r="I192" s="95">
        <f t="shared" si="27"/>
        <v>8.16</v>
      </c>
      <c r="J192" s="95"/>
      <c r="K192" s="95">
        <f t="shared" si="24"/>
        <v>3.2771084337349392</v>
      </c>
      <c r="L192" s="95">
        <f t="shared" si="22"/>
        <v>13.6</v>
      </c>
      <c r="M192" s="95"/>
      <c r="N192" s="218">
        <v>0.4</v>
      </c>
      <c r="O192" s="95">
        <v>3.2</v>
      </c>
      <c r="P192" s="95">
        <v>4</v>
      </c>
      <c r="Q192" s="95">
        <v>6</v>
      </c>
      <c r="R192" s="95">
        <f t="shared" si="25"/>
        <v>13.6</v>
      </c>
    </row>
    <row r="193" spans="1:18" x14ac:dyDescent="0.25">
      <c r="A193" s="153" t="s">
        <v>669</v>
      </c>
      <c r="B193" s="164" t="s">
        <v>670</v>
      </c>
      <c r="C193" s="160" t="s">
        <v>671</v>
      </c>
      <c r="D193" s="189">
        <v>2017</v>
      </c>
      <c r="E193" s="189">
        <v>2018</v>
      </c>
      <c r="F193" s="95">
        <f t="shared" si="23"/>
        <v>1.5</v>
      </c>
      <c r="G193" s="95"/>
      <c r="H193" s="95">
        <f t="shared" si="26"/>
        <v>0.60000000000000009</v>
      </c>
      <c r="I193" s="95">
        <f t="shared" si="27"/>
        <v>0.89999999999999991</v>
      </c>
      <c r="J193" s="95"/>
      <c r="K193" s="95">
        <f t="shared" si="24"/>
        <v>0.36144578313253006</v>
      </c>
      <c r="L193" s="95">
        <f t="shared" si="22"/>
        <v>1.5</v>
      </c>
      <c r="M193" s="95"/>
      <c r="N193" s="218">
        <v>1.5</v>
      </c>
      <c r="O193" s="95"/>
      <c r="P193" s="95"/>
      <c r="Q193" s="95"/>
      <c r="R193" s="95">
        <f t="shared" si="25"/>
        <v>1.5</v>
      </c>
    </row>
    <row r="194" spans="1:18" x14ac:dyDescent="0.25">
      <c r="A194" s="153" t="s">
        <v>672</v>
      </c>
      <c r="B194" s="164" t="s">
        <v>673</v>
      </c>
      <c r="C194" s="160" t="s">
        <v>674</v>
      </c>
      <c r="D194" s="189">
        <v>2018</v>
      </c>
      <c r="E194" s="189">
        <v>2019</v>
      </c>
      <c r="F194" s="95">
        <f t="shared" si="23"/>
        <v>3.8516949152542375</v>
      </c>
      <c r="G194" s="95">
        <v>0.35169491525423729</v>
      </c>
      <c r="H194" s="95">
        <f t="shared" si="26"/>
        <v>1.5406779661016952</v>
      </c>
      <c r="I194" s="95">
        <f t="shared" si="27"/>
        <v>1.9593220338983048</v>
      </c>
      <c r="J194" s="95"/>
      <c r="K194" s="95">
        <f t="shared" si="24"/>
        <v>0.92811925668776796</v>
      </c>
      <c r="L194" s="95">
        <f t="shared" si="22"/>
        <v>3.8516949152542375</v>
      </c>
      <c r="M194" s="95"/>
      <c r="N194" s="218">
        <v>0.35169491525423729</v>
      </c>
      <c r="O194" s="95">
        <v>3.5</v>
      </c>
      <c r="P194" s="95"/>
      <c r="Q194" s="95"/>
      <c r="R194" s="95">
        <f t="shared" si="25"/>
        <v>3.8516949152542375</v>
      </c>
    </row>
    <row r="195" spans="1:18" x14ac:dyDescent="0.25">
      <c r="A195" s="153" t="s">
        <v>1247</v>
      </c>
      <c r="B195" s="175" t="s">
        <v>878</v>
      </c>
      <c r="C195" s="160" t="s">
        <v>879</v>
      </c>
      <c r="D195" s="187">
        <v>2019</v>
      </c>
      <c r="E195" s="187">
        <v>2021</v>
      </c>
      <c r="F195" s="95">
        <f t="shared" si="23"/>
        <v>41</v>
      </c>
      <c r="G195" s="95">
        <v>0.35169491525423729</v>
      </c>
      <c r="H195" s="95">
        <f t="shared" si="26"/>
        <v>16.400000000000002</v>
      </c>
      <c r="I195" s="95">
        <f t="shared" si="27"/>
        <v>24.248305084745763</v>
      </c>
      <c r="J195" s="95"/>
      <c r="K195" s="95">
        <f t="shared" si="24"/>
        <v>9.8795180722891551</v>
      </c>
      <c r="L195" s="95">
        <f t="shared" si="22"/>
        <v>41</v>
      </c>
      <c r="M195" s="95"/>
      <c r="N195" s="218"/>
      <c r="O195" s="95">
        <v>1</v>
      </c>
      <c r="P195" s="95">
        <v>15</v>
      </c>
      <c r="Q195" s="95">
        <v>25</v>
      </c>
      <c r="R195" s="95">
        <f t="shared" si="25"/>
        <v>41</v>
      </c>
    </row>
    <row r="196" spans="1:18" x14ac:dyDescent="0.25">
      <c r="A196" s="153" t="s">
        <v>877</v>
      </c>
      <c r="B196" s="175" t="s">
        <v>676</v>
      </c>
      <c r="C196" s="160" t="s">
        <v>677</v>
      </c>
      <c r="D196" s="189">
        <v>2018</v>
      </c>
      <c r="E196" s="189">
        <v>2019</v>
      </c>
      <c r="F196" s="95">
        <f t="shared" si="23"/>
        <v>2.9</v>
      </c>
      <c r="G196" s="95"/>
      <c r="H196" s="95">
        <f t="shared" si="26"/>
        <v>1.1599999999999999</v>
      </c>
      <c r="I196" s="95">
        <f t="shared" si="27"/>
        <v>1.74</v>
      </c>
      <c r="J196" s="95"/>
      <c r="K196" s="95">
        <f t="shared" si="24"/>
        <v>0.69879518072289148</v>
      </c>
      <c r="L196" s="95">
        <f t="shared" si="22"/>
        <v>2.9</v>
      </c>
      <c r="M196" s="95"/>
      <c r="N196" s="218">
        <v>1.7</v>
      </c>
      <c r="O196" s="95">
        <v>1.2</v>
      </c>
      <c r="P196" s="95"/>
      <c r="Q196" s="95"/>
      <c r="R196" s="95">
        <f t="shared" si="25"/>
        <v>2.9</v>
      </c>
    </row>
    <row r="197" spans="1:18" x14ac:dyDescent="0.25">
      <c r="A197" s="153" t="s">
        <v>675</v>
      </c>
      <c r="B197" s="172" t="s">
        <v>640</v>
      </c>
      <c r="C197" s="160" t="s">
        <v>679</v>
      </c>
      <c r="D197" s="189">
        <v>2018</v>
      </c>
      <c r="E197" s="189">
        <v>2019</v>
      </c>
      <c r="F197" s="95">
        <f t="shared" si="23"/>
        <v>4.351694915254237</v>
      </c>
      <c r="G197" s="95"/>
      <c r="H197" s="95">
        <f t="shared" si="26"/>
        <v>1.7406779661016949</v>
      </c>
      <c r="I197" s="95">
        <f t="shared" si="27"/>
        <v>2.6110169491525421</v>
      </c>
      <c r="J197" s="95"/>
      <c r="K197" s="95">
        <f t="shared" si="24"/>
        <v>1.0486011843986112</v>
      </c>
      <c r="L197" s="95">
        <f t="shared" si="22"/>
        <v>4.351694915254237</v>
      </c>
      <c r="M197" s="95"/>
      <c r="N197" s="218">
        <v>0.35169491525423729</v>
      </c>
      <c r="O197" s="95">
        <v>4</v>
      </c>
      <c r="P197" s="95"/>
      <c r="Q197" s="95"/>
      <c r="R197" s="95">
        <f t="shared" si="25"/>
        <v>4.351694915254237</v>
      </c>
    </row>
    <row r="198" spans="1:18" x14ac:dyDescent="0.25">
      <c r="A198" s="153" t="s">
        <v>678</v>
      </c>
      <c r="B198" s="164" t="s">
        <v>998</v>
      </c>
      <c r="C198" s="160" t="s">
        <v>999</v>
      </c>
      <c r="D198" s="189">
        <v>2019</v>
      </c>
      <c r="E198" s="189">
        <v>2021</v>
      </c>
      <c r="F198" s="95">
        <f t="shared" si="23"/>
        <v>13.8</v>
      </c>
      <c r="G198" s="95">
        <v>1.8000000000000003</v>
      </c>
      <c r="H198" s="95">
        <f t="shared" si="26"/>
        <v>5.5200000000000005</v>
      </c>
      <c r="I198" s="95">
        <f t="shared" si="27"/>
        <v>6.4799999999999995</v>
      </c>
      <c r="J198" s="95"/>
      <c r="K198" s="95">
        <f t="shared" si="24"/>
        <v>3.3253012048192772</v>
      </c>
      <c r="L198" s="95">
        <f t="shared" si="22"/>
        <v>13.8</v>
      </c>
      <c r="M198" s="95"/>
      <c r="N198" s="218"/>
      <c r="O198" s="95"/>
      <c r="P198" s="95">
        <v>1.8000000000000003</v>
      </c>
      <c r="Q198" s="95">
        <v>12</v>
      </c>
      <c r="R198" s="95">
        <f t="shared" si="25"/>
        <v>13.8</v>
      </c>
    </row>
    <row r="199" spans="1:18" x14ac:dyDescent="0.25">
      <c r="A199" s="153" t="s">
        <v>997</v>
      </c>
      <c r="B199" s="172" t="s">
        <v>568</v>
      </c>
      <c r="C199" s="160" t="s">
        <v>881</v>
      </c>
      <c r="D199" s="189">
        <v>2019</v>
      </c>
      <c r="E199" s="189">
        <v>2020</v>
      </c>
      <c r="F199" s="95">
        <f t="shared" si="23"/>
        <v>5.2</v>
      </c>
      <c r="G199" s="95">
        <v>0.2</v>
      </c>
      <c r="H199" s="95">
        <f t="shared" si="26"/>
        <v>2.08</v>
      </c>
      <c r="I199" s="95">
        <f t="shared" si="27"/>
        <v>2.92</v>
      </c>
      <c r="J199" s="95"/>
      <c r="K199" s="95">
        <f t="shared" si="24"/>
        <v>1.2530120481927711</v>
      </c>
      <c r="L199" s="95">
        <f t="shared" si="22"/>
        <v>5.2</v>
      </c>
      <c r="M199" s="95"/>
      <c r="N199" s="218"/>
      <c r="O199" s="95">
        <v>0.2</v>
      </c>
      <c r="P199" s="95">
        <v>5</v>
      </c>
      <c r="Q199" s="95"/>
      <c r="R199" s="95">
        <f t="shared" si="25"/>
        <v>5.2</v>
      </c>
    </row>
    <row r="200" spans="1:18" x14ac:dyDescent="0.25">
      <c r="A200" s="153" t="s">
        <v>1248</v>
      </c>
      <c r="B200" s="172" t="s">
        <v>797</v>
      </c>
      <c r="C200" s="160" t="s">
        <v>1001</v>
      </c>
      <c r="D200" s="189">
        <v>2020</v>
      </c>
      <c r="E200" s="189">
        <v>2021</v>
      </c>
      <c r="F200" s="95">
        <f t="shared" si="23"/>
        <v>6.8</v>
      </c>
      <c r="G200" s="95">
        <v>0.8</v>
      </c>
      <c r="H200" s="95">
        <f t="shared" si="26"/>
        <v>2.72</v>
      </c>
      <c r="I200" s="95">
        <f t="shared" si="27"/>
        <v>3.28</v>
      </c>
      <c r="J200" s="95"/>
      <c r="K200" s="95">
        <f t="shared" si="24"/>
        <v>1.6385542168674696</v>
      </c>
      <c r="L200" s="95">
        <f t="shared" si="22"/>
        <v>6.8</v>
      </c>
      <c r="M200" s="95"/>
      <c r="N200" s="218"/>
      <c r="O200" s="95"/>
      <c r="P200" s="95">
        <v>0.8</v>
      </c>
      <c r="Q200" s="95">
        <v>6</v>
      </c>
      <c r="R200" s="95">
        <f t="shared" si="25"/>
        <v>6.8</v>
      </c>
    </row>
    <row r="201" spans="1:18" ht="30" x14ac:dyDescent="0.25">
      <c r="A201" s="153" t="s">
        <v>1249</v>
      </c>
      <c r="B201" s="175" t="s">
        <v>800</v>
      </c>
      <c r="C201" s="160" t="s">
        <v>1003</v>
      </c>
      <c r="D201" s="189">
        <v>2020</v>
      </c>
      <c r="E201" s="189">
        <v>2021</v>
      </c>
      <c r="F201" s="95">
        <f t="shared" si="23"/>
        <v>0.4</v>
      </c>
      <c r="G201" s="95">
        <v>0.1</v>
      </c>
      <c r="H201" s="95">
        <f t="shared" si="26"/>
        <v>0.16000000000000003</v>
      </c>
      <c r="I201" s="95">
        <f t="shared" si="27"/>
        <v>0.14000000000000001</v>
      </c>
      <c r="J201" s="95"/>
      <c r="K201" s="95">
        <f t="shared" si="24"/>
        <v>9.638554216867469E-2</v>
      </c>
      <c r="L201" s="95">
        <f t="shared" si="22"/>
        <v>0.4</v>
      </c>
      <c r="M201" s="95"/>
      <c r="N201" s="218"/>
      <c r="O201" s="95"/>
      <c r="P201" s="95">
        <v>0.1</v>
      </c>
      <c r="Q201" s="95">
        <v>0.3</v>
      </c>
      <c r="R201" s="95">
        <f t="shared" si="25"/>
        <v>0.4</v>
      </c>
    </row>
    <row r="202" spans="1:18" x14ac:dyDescent="0.25">
      <c r="A202" s="153" t="s">
        <v>1203</v>
      </c>
      <c r="B202" s="172" t="s">
        <v>1005</v>
      </c>
      <c r="C202" s="160" t="s">
        <v>1006</v>
      </c>
      <c r="D202" s="189">
        <v>2020</v>
      </c>
      <c r="E202" s="189">
        <v>2021</v>
      </c>
      <c r="F202" s="95">
        <f t="shared" si="23"/>
        <v>5.5</v>
      </c>
      <c r="G202" s="95">
        <v>0.5</v>
      </c>
      <c r="H202" s="95">
        <f t="shared" si="26"/>
        <v>2.2000000000000002</v>
      </c>
      <c r="I202" s="95">
        <f t="shared" si="27"/>
        <v>2.8</v>
      </c>
      <c r="J202" s="95"/>
      <c r="K202" s="95">
        <f t="shared" si="24"/>
        <v>1.3253012048192769</v>
      </c>
      <c r="L202" s="95">
        <f t="shared" si="22"/>
        <v>5.5</v>
      </c>
      <c r="M202" s="95"/>
      <c r="N202" s="218"/>
      <c r="O202" s="95"/>
      <c r="P202" s="95">
        <v>0.5</v>
      </c>
      <c r="Q202" s="95">
        <v>5</v>
      </c>
      <c r="R202" s="95">
        <f t="shared" si="25"/>
        <v>5.5</v>
      </c>
    </row>
    <row r="203" spans="1:18" x14ac:dyDescent="0.25">
      <c r="A203" s="153" t="s">
        <v>880</v>
      </c>
      <c r="B203" s="175" t="s">
        <v>1141</v>
      </c>
      <c r="C203" s="160" t="s">
        <v>1142</v>
      </c>
      <c r="D203" s="189">
        <v>2021</v>
      </c>
      <c r="E203" s="189">
        <v>2021</v>
      </c>
      <c r="F203" s="95">
        <f t="shared" si="23"/>
        <v>0.5</v>
      </c>
      <c r="G203" s="95"/>
      <c r="H203" s="95">
        <f t="shared" si="26"/>
        <v>0.2</v>
      </c>
      <c r="I203" s="95">
        <f t="shared" si="27"/>
        <v>0.3</v>
      </c>
      <c r="J203" s="95"/>
      <c r="K203" s="95">
        <f t="shared" si="24"/>
        <v>0.12048192771084336</v>
      </c>
      <c r="L203" s="95">
        <f t="shared" si="22"/>
        <v>0.5</v>
      </c>
      <c r="M203" s="95"/>
      <c r="N203" s="218"/>
      <c r="O203" s="95"/>
      <c r="P203" s="95"/>
      <c r="Q203" s="95">
        <v>0.5</v>
      </c>
      <c r="R203" s="95">
        <f t="shared" si="25"/>
        <v>0.5</v>
      </c>
    </row>
    <row r="204" spans="1:18" x14ac:dyDescent="0.25">
      <c r="A204" s="153" t="s">
        <v>1000</v>
      </c>
      <c r="B204" s="175" t="s">
        <v>1144</v>
      </c>
      <c r="C204" s="160" t="s">
        <v>1145</v>
      </c>
      <c r="D204" s="189">
        <v>2021</v>
      </c>
      <c r="E204" s="189">
        <v>2021</v>
      </c>
      <c r="F204" s="95">
        <f t="shared" si="23"/>
        <v>6.8</v>
      </c>
      <c r="G204" s="95"/>
      <c r="H204" s="95">
        <f t="shared" si="26"/>
        <v>2.72</v>
      </c>
      <c r="I204" s="95">
        <f t="shared" si="27"/>
        <v>4.08</v>
      </c>
      <c r="J204" s="95"/>
      <c r="K204" s="95">
        <f t="shared" si="24"/>
        <v>1.6385542168674696</v>
      </c>
      <c r="L204" s="95">
        <f t="shared" si="22"/>
        <v>6.8</v>
      </c>
      <c r="M204" s="95"/>
      <c r="N204" s="218"/>
      <c r="O204" s="95"/>
      <c r="P204" s="95"/>
      <c r="Q204" s="95">
        <v>6.8</v>
      </c>
      <c r="R204" s="95">
        <f t="shared" si="25"/>
        <v>6.8</v>
      </c>
    </row>
    <row r="205" spans="1:18" x14ac:dyDescent="0.25">
      <c r="A205" s="153" t="s">
        <v>1002</v>
      </c>
      <c r="B205" s="175" t="s">
        <v>523</v>
      </c>
      <c r="C205" s="160" t="s">
        <v>1008</v>
      </c>
      <c r="D205" s="189">
        <v>2020</v>
      </c>
      <c r="E205" s="189">
        <v>2021</v>
      </c>
      <c r="F205" s="95">
        <f t="shared" si="23"/>
        <v>2.5</v>
      </c>
      <c r="G205" s="95">
        <v>0.5</v>
      </c>
      <c r="H205" s="95">
        <f t="shared" si="26"/>
        <v>1</v>
      </c>
      <c r="I205" s="95">
        <f t="shared" si="27"/>
        <v>1</v>
      </c>
      <c r="J205" s="95"/>
      <c r="K205" s="95">
        <f t="shared" si="24"/>
        <v>0.60240963855421681</v>
      </c>
      <c r="L205" s="95">
        <f t="shared" si="22"/>
        <v>2.5</v>
      </c>
      <c r="M205" s="95"/>
      <c r="N205" s="218"/>
      <c r="O205" s="95"/>
      <c r="P205" s="95">
        <v>0.5</v>
      </c>
      <c r="Q205" s="95">
        <v>2</v>
      </c>
      <c r="R205" s="95">
        <f t="shared" si="25"/>
        <v>2.5</v>
      </c>
    </row>
    <row r="206" spans="1:18" x14ac:dyDescent="0.25">
      <c r="A206" s="153" t="s">
        <v>1004</v>
      </c>
      <c r="B206" s="175" t="s">
        <v>1010</v>
      </c>
      <c r="C206" s="160" t="s">
        <v>1011</v>
      </c>
      <c r="D206" s="189">
        <v>2020</v>
      </c>
      <c r="E206" s="189">
        <v>2021</v>
      </c>
      <c r="F206" s="95">
        <f t="shared" si="23"/>
        <v>15</v>
      </c>
      <c r="G206" s="95">
        <v>1</v>
      </c>
      <c r="H206" s="95">
        <f t="shared" si="26"/>
        <v>6</v>
      </c>
      <c r="I206" s="95">
        <f t="shared" si="27"/>
        <v>8</v>
      </c>
      <c r="J206" s="95"/>
      <c r="K206" s="95">
        <f t="shared" si="24"/>
        <v>3.6144578313253009</v>
      </c>
      <c r="L206" s="95">
        <f t="shared" si="22"/>
        <v>15</v>
      </c>
      <c r="M206" s="95"/>
      <c r="N206" s="218"/>
      <c r="O206" s="95"/>
      <c r="P206" s="95">
        <v>1</v>
      </c>
      <c r="Q206" s="95">
        <v>14</v>
      </c>
      <c r="R206" s="95">
        <f t="shared" si="25"/>
        <v>15</v>
      </c>
    </row>
    <row r="207" spans="1:18" x14ac:dyDescent="0.25">
      <c r="A207" s="153" t="s">
        <v>1140</v>
      </c>
      <c r="B207" s="175" t="s">
        <v>1147</v>
      </c>
      <c r="C207" s="160" t="s">
        <v>1148</v>
      </c>
      <c r="D207" s="189">
        <v>2021</v>
      </c>
      <c r="E207" s="189">
        <v>2021</v>
      </c>
      <c r="F207" s="95">
        <f t="shared" si="23"/>
        <v>1</v>
      </c>
      <c r="G207" s="95"/>
      <c r="H207" s="95">
        <f t="shared" si="26"/>
        <v>0.4</v>
      </c>
      <c r="I207" s="95">
        <f t="shared" si="27"/>
        <v>0.6</v>
      </c>
      <c r="J207" s="95"/>
      <c r="K207" s="95">
        <f t="shared" si="24"/>
        <v>0.24096385542168672</v>
      </c>
      <c r="L207" s="95">
        <f t="shared" si="22"/>
        <v>1</v>
      </c>
      <c r="M207" s="95"/>
      <c r="N207" s="218"/>
      <c r="O207" s="95"/>
      <c r="P207" s="95"/>
      <c r="Q207" s="95">
        <v>1</v>
      </c>
      <c r="R207" s="95">
        <f t="shared" si="25"/>
        <v>1</v>
      </c>
    </row>
    <row r="208" spans="1:18" x14ac:dyDescent="0.25">
      <c r="A208" s="156" t="s">
        <v>428</v>
      </c>
      <c r="B208" s="157" t="s">
        <v>429</v>
      </c>
      <c r="C208" s="156" t="s">
        <v>95</v>
      </c>
      <c r="D208" s="191"/>
      <c r="E208" s="191"/>
      <c r="F208" s="94">
        <f t="shared" si="23"/>
        <v>88.547457627118646</v>
      </c>
      <c r="G208" s="94">
        <f>SUM(G209:G223)</f>
        <v>5.8</v>
      </c>
      <c r="H208" s="94">
        <f>SUM(H209:H223)</f>
        <v>34.818983050847464</v>
      </c>
      <c r="I208" s="94">
        <f>SUM(I209:I223)</f>
        <v>47.928474576271178</v>
      </c>
      <c r="J208" s="94"/>
      <c r="K208" s="94">
        <f t="shared" si="24"/>
        <v>21.336736777618949</v>
      </c>
      <c r="L208" s="94">
        <f t="shared" si="22"/>
        <v>88.547457627118646</v>
      </c>
      <c r="M208" s="94">
        <f>SUM(M209:M223)</f>
        <v>9.3118644067796605</v>
      </c>
      <c r="N208" s="217">
        <f>SUM(N209:N223)</f>
        <v>8.1</v>
      </c>
      <c r="O208" s="94">
        <f>SUM(O209:O223)</f>
        <v>10.3</v>
      </c>
      <c r="P208" s="94">
        <f>SUM(P209:P223)</f>
        <v>30.035593220338985</v>
      </c>
      <c r="Q208" s="94">
        <f>SUM(Q209:Q223)</f>
        <v>30.8</v>
      </c>
      <c r="R208" s="94">
        <f t="shared" si="25"/>
        <v>88.547457627118646</v>
      </c>
    </row>
    <row r="209" spans="1:18" ht="31.5" x14ac:dyDescent="0.25">
      <c r="A209" s="153" t="s">
        <v>1204</v>
      </c>
      <c r="B209" s="159" t="s">
        <v>431</v>
      </c>
      <c r="C209" s="160" t="s">
        <v>432</v>
      </c>
      <c r="D209" s="189">
        <v>2018</v>
      </c>
      <c r="E209" s="189">
        <v>2018</v>
      </c>
      <c r="F209" s="95">
        <f t="shared" si="23"/>
        <v>13.511864406779662</v>
      </c>
      <c r="G209" s="95"/>
      <c r="H209" s="95">
        <f t="shared" si="26"/>
        <v>5.4047457627118654</v>
      </c>
      <c r="I209" s="95">
        <f t="shared" si="27"/>
        <v>8.1071186440677963</v>
      </c>
      <c r="J209" s="95"/>
      <c r="K209" s="95">
        <f t="shared" si="24"/>
        <v>3.2558709413926894</v>
      </c>
      <c r="L209" s="95">
        <f t="shared" si="22"/>
        <v>13.511864406779662</v>
      </c>
      <c r="M209" s="95">
        <v>9.3118644067796605</v>
      </c>
      <c r="N209" s="218">
        <v>4.2</v>
      </c>
      <c r="O209" s="95"/>
      <c r="P209" s="95"/>
      <c r="Q209" s="95"/>
      <c r="R209" s="95">
        <f t="shared" si="25"/>
        <v>13.511864406779662</v>
      </c>
    </row>
    <row r="210" spans="1:18" x14ac:dyDescent="0.25">
      <c r="A210" s="153" t="s">
        <v>1205</v>
      </c>
      <c r="B210" s="175" t="s">
        <v>681</v>
      </c>
      <c r="C210" s="160" t="s">
        <v>682</v>
      </c>
      <c r="D210" s="189">
        <v>2018</v>
      </c>
      <c r="E210" s="189">
        <v>2019</v>
      </c>
      <c r="F210" s="95">
        <f t="shared" si="23"/>
        <v>2.7</v>
      </c>
      <c r="G210" s="95">
        <v>0.2</v>
      </c>
      <c r="H210" s="95">
        <f t="shared" si="26"/>
        <v>1.08</v>
      </c>
      <c r="I210" s="95">
        <f t="shared" si="27"/>
        <v>1.42</v>
      </c>
      <c r="J210" s="95"/>
      <c r="K210" s="95">
        <f t="shared" si="24"/>
        <v>0.6506024096385542</v>
      </c>
      <c r="L210" s="95">
        <f t="shared" si="22"/>
        <v>2.7</v>
      </c>
      <c r="M210" s="95"/>
      <c r="N210" s="218">
        <v>0.2</v>
      </c>
      <c r="O210" s="95">
        <v>2.5</v>
      </c>
      <c r="P210" s="95"/>
      <c r="Q210" s="95"/>
      <c r="R210" s="95">
        <f t="shared" si="25"/>
        <v>2.7</v>
      </c>
    </row>
    <row r="211" spans="1:18" x14ac:dyDescent="0.25">
      <c r="A211" s="153" t="s">
        <v>1206</v>
      </c>
      <c r="B211" s="175" t="s">
        <v>576</v>
      </c>
      <c r="C211" s="160" t="s">
        <v>684</v>
      </c>
      <c r="D211" s="189">
        <v>2018</v>
      </c>
      <c r="E211" s="189">
        <v>2021</v>
      </c>
      <c r="F211" s="95">
        <f t="shared" si="23"/>
        <v>18.7</v>
      </c>
      <c r="G211" s="95"/>
      <c r="H211" s="95">
        <f t="shared" si="26"/>
        <v>7.48</v>
      </c>
      <c r="I211" s="95">
        <f t="shared" si="27"/>
        <v>11.219999999999999</v>
      </c>
      <c r="J211" s="95"/>
      <c r="K211" s="95">
        <f t="shared" si="24"/>
        <v>4.5060240963855414</v>
      </c>
      <c r="L211" s="95">
        <f t="shared" ref="L211:L274" si="28">R211</f>
        <v>18.7</v>
      </c>
      <c r="M211" s="95"/>
      <c r="N211" s="218">
        <v>3.6999999999999997</v>
      </c>
      <c r="O211" s="95">
        <v>5</v>
      </c>
      <c r="P211" s="95">
        <v>5</v>
      </c>
      <c r="Q211" s="95">
        <v>5</v>
      </c>
      <c r="R211" s="95">
        <f t="shared" si="25"/>
        <v>18.7</v>
      </c>
    </row>
    <row r="212" spans="1:18" x14ac:dyDescent="0.25">
      <c r="A212" s="153" t="s">
        <v>430</v>
      </c>
      <c r="B212" s="175" t="s">
        <v>806</v>
      </c>
      <c r="C212" s="160" t="s">
        <v>883</v>
      </c>
      <c r="D212" s="189">
        <v>2019</v>
      </c>
      <c r="E212" s="189">
        <v>2021</v>
      </c>
      <c r="F212" s="95">
        <f t="shared" si="23"/>
        <v>13.8</v>
      </c>
      <c r="G212" s="95">
        <v>1.8000000000000003</v>
      </c>
      <c r="H212" s="95">
        <f t="shared" si="26"/>
        <v>5.5200000000000005</v>
      </c>
      <c r="I212" s="95">
        <f t="shared" si="27"/>
        <v>6.4799999999999995</v>
      </c>
      <c r="J212" s="95"/>
      <c r="K212" s="95">
        <f t="shared" si="24"/>
        <v>3.3253012048192772</v>
      </c>
      <c r="L212" s="95">
        <f t="shared" si="28"/>
        <v>13.8</v>
      </c>
      <c r="M212" s="95"/>
      <c r="N212" s="218"/>
      <c r="O212" s="95">
        <v>1.8000000000000003</v>
      </c>
      <c r="P212" s="95"/>
      <c r="Q212" s="95">
        <v>12</v>
      </c>
      <c r="R212" s="95">
        <f t="shared" si="25"/>
        <v>13.8</v>
      </c>
    </row>
    <row r="213" spans="1:18" x14ac:dyDescent="0.25">
      <c r="A213" s="153" t="s">
        <v>1207</v>
      </c>
      <c r="B213" s="175" t="s">
        <v>1013</v>
      </c>
      <c r="C213" s="160" t="s">
        <v>1014</v>
      </c>
      <c r="D213" s="189">
        <v>2020</v>
      </c>
      <c r="E213" s="189">
        <v>2020</v>
      </c>
      <c r="F213" s="95">
        <f t="shared" si="23"/>
        <v>6</v>
      </c>
      <c r="G213" s="95"/>
      <c r="H213" s="95">
        <f t="shared" si="26"/>
        <v>2.4000000000000004</v>
      </c>
      <c r="I213" s="95">
        <f t="shared" si="27"/>
        <v>3.5999999999999996</v>
      </c>
      <c r="J213" s="95"/>
      <c r="K213" s="95">
        <f t="shared" si="24"/>
        <v>1.4457831325301203</v>
      </c>
      <c r="L213" s="95">
        <f t="shared" si="28"/>
        <v>6</v>
      </c>
      <c r="M213" s="95"/>
      <c r="N213" s="218"/>
      <c r="O213" s="95"/>
      <c r="P213" s="95">
        <v>6</v>
      </c>
      <c r="Q213" s="95"/>
      <c r="R213" s="95">
        <f t="shared" si="25"/>
        <v>6</v>
      </c>
    </row>
    <row r="214" spans="1:18" x14ac:dyDescent="0.25">
      <c r="A214" s="153" t="s">
        <v>680</v>
      </c>
      <c r="B214" s="175" t="s">
        <v>1016</v>
      </c>
      <c r="C214" s="160" t="s">
        <v>1017</v>
      </c>
      <c r="D214" s="189">
        <v>2020</v>
      </c>
      <c r="E214" s="189">
        <v>2021</v>
      </c>
      <c r="F214" s="95">
        <f t="shared" si="23"/>
        <v>7.5</v>
      </c>
      <c r="G214" s="95">
        <v>0.5</v>
      </c>
      <c r="H214" s="95">
        <f t="shared" si="26"/>
        <v>3</v>
      </c>
      <c r="I214" s="95">
        <f t="shared" si="27"/>
        <v>4</v>
      </c>
      <c r="J214" s="95"/>
      <c r="K214" s="95">
        <f t="shared" si="24"/>
        <v>1.8072289156626504</v>
      </c>
      <c r="L214" s="95">
        <f t="shared" si="28"/>
        <v>7.5</v>
      </c>
      <c r="M214" s="95"/>
      <c r="N214" s="218"/>
      <c r="O214" s="95"/>
      <c r="P214" s="95">
        <v>0.5</v>
      </c>
      <c r="Q214" s="95">
        <v>7</v>
      </c>
      <c r="R214" s="95">
        <f t="shared" si="25"/>
        <v>7.5</v>
      </c>
    </row>
    <row r="215" spans="1:18" x14ac:dyDescent="0.25">
      <c r="A215" s="153" t="s">
        <v>683</v>
      </c>
      <c r="B215" s="175" t="s">
        <v>1019</v>
      </c>
      <c r="C215" s="160" t="s">
        <v>1020</v>
      </c>
      <c r="D215" s="189">
        <v>2020</v>
      </c>
      <c r="E215" s="189">
        <v>2020</v>
      </c>
      <c r="F215" s="95">
        <f t="shared" si="23"/>
        <v>1</v>
      </c>
      <c r="G215" s="95">
        <v>1</v>
      </c>
      <c r="H215" s="95"/>
      <c r="I215" s="95"/>
      <c r="J215" s="95"/>
      <c r="K215" s="95">
        <f t="shared" si="24"/>
        <v>0.24096385542168672</v>
      </c>
      <c r="L215" s="95">
        <f t="shared" si="28"/>
        <v>1</v>
      </c>
      <c r="M215" s="95"/>
      <c r="N215" s="218"/>
      <c r="O215" s="95"/>
      <c r="P215" s="95">
        <v>1</v>
      </c>
      <c r="Q215" s="95"/>
      <c r="R215" s="95">
        <f t="shared" si="25"/>
        <v>1</v>
      </c>
    </row>
    <row r="216" spans="1:18" ht="45" x14ac:dyDescent="0.25">
      <c r="A216" s="153" t="s">
        <v>882</v>
      </c>
      <c r="B216" s="175" t="s">
        <v>1022</v>
      </c>
      <c r="C216" s="160" t="s">
        <v>1023</v>
      </c>
      <c r="D216" s="189">
        <v>2020</v>
      </c>
      <c r="E216" s="189">
        <v>2020</v>
      </c>
      <c r="F216" s="95">
        <f t="shared" si="23"/>
        <v>3</v>
      </c>
      <c r="G216" s="95"/>
      <c r="H216" s="95">
        <f t="shared" si="26"/>
        <v>1.2000000000000002</v>
      </c>
      <c r="I216" s="95">
        <f t="shared" si="27"/>
        <v>1.7999999999999998</v>
      </c>
      <c r="J216" s="95"/>
      <c r="K216" s="95">
        <f t="shared" si="24"/>
        <v>0.72289156626506013</v>
      </c>
      <c r="L216" s="95">
        <f t="shared" si="28"/>
        <v>3</v>
      </c>
      <c r="M216" s="95"/>
      <c r="N216" s="218"/>
      <c r="O216" s="95"/>
      <c r="P216" s="95">
        <v>3</v>
      </c>
      <c r="Q216" s="95"/>
      <c r="R216" s="95">
        <f t="shared" si="25"/>
        <v>3</v>
      </c>
    </row>
    <row r="217" spans="1:18" x14ac:dyDescent="0.25">
      <c r="A217" s="153" t="s">
        <v>1208</v>
      </c>
      <c r="B217" s="175" t="s">
        <v>582</v>
      </c>
      <c r="C217" s="160" t="s">
        <v>885</v>
      </c>
      <c r="D217" s="189">
        <v>2019</v>
      </c>
      <c r="E217" s="189">
        <v>2020</v>
      </c>
      <c r="F217" s="95">
        <f t="shared" si="23"/>
        <v>6</v>
      </c>
      <c r="G217" s="95">
        <v>1</v>
      </c>
      <c r="H217" s="95">
        <f t="shared" si="26"/>
        <v>2.4000000000000004</v>
      </c>
      <c r="I217" s="95">
        <f t="shared" si="27"/>
        <v>2.5999999999999996</v>
      </c>
      <c r="J217" s="95"/>
      <c r="K217" s="95">
        <f t="shared" si="24"/>
        <v>1.4457831325301203</v>
      </c>
      <c r="L217" s="95">
        <f t="shared" si="28"/>
        <v>6</v>
      </c>
      <c r="M217" s="95"/>
      <c r="N217" s="218"/>
      <c r="O217" s="95">
        <v>1</v>
      </c>
      <c r="P217" s="95">
        <v>5</v>
      </c>
      <c r="Q217" s="95"/>
      <c r="R217" s="95">
        <f t="shared" si="25"/>
        <v>6</v>
      </c>
    </row>
    <row r="218" spans="1:18" x14ac:dyDescent="0.25">
      <c r="A218" s="153" t="s">
        <v>1012</v>
      </c>
      <c r="B218" s="172" t="s">
        <v>797</v>
      </c>
      <c r="C218" s="160" t="s">
        <v>1025</v>
      </c>
      <c r="D218" s="189">
        <v>2020</v>
      </c>
      <c r="E218" s="189">
        <v>2021</v>
      </c>
      <c r="F218" s="95">
        <f t="shared" si="23"/>
        <v>6.7</v>
      </c>
      <c r="G218" s="95">
        <v>0.7</v>
      </c>
      <c r="H218" s="95">
        <f t="shared" si="26"/>
        <v>2.68</v>
      </c>
      <c r="I218" s="95">
        <f t="shared" si="27"/>
        <v>3.32</v>
      </c>
      <c r="J218" s="95"/>
      <c r="K218" s="95">
        <f t="shared" si="24"/>
        <v>1.6144578313253011</v>
      </c>
      <c r="L218" s="95">
        <f t="shared" si="28"/>
        <v>6.7</v>
      </c>
      <c r="M218" s="95"/>
      <c r="N218" s="218"/>
      <c r="O218" s="95"/>
      <c r="P218" s="95">
        <v>0.7</v>
      </c>
      <c r="Q218" s="95">
        <v>6</v>
      </c>
      <c r="R218" s="95">
        <f t="shared" si="25"/>
        <v>6.7</v>
      </c>
    </row>
    <row r="219" spans="1:18" ht="30" x14ac:dyDescent="0.25">
      <c r="A219" s="153" t="s">
        <v>1015</v>
      </c>
      <c r="B219" s="175" t="s">
        <v>800</v>
      </c>
      <c r="C219" s="160" t="s">
        <v>1027</v>
      </c>
      <c r="D219" s="189">
        <v>2020</v>
      </c>
      <c r="E219" s="189">
        <v>2021</v>
      </c>
      <c r="F219" s="95">
        <f t="shared" si="23"/>
        <v>0.4</v>
      </c>
      <c r="G219" s="95">
        <v>0.1</v>
      </c>
      <c r="H219" s="95">
        <f t="shared" si="26"/>
        <v>0.16000000000000003</v>
      </c>
      <c r="I219" s="95">
        <f t="shared" si="27"/>
        <v>0.14000000000000001</v>
      </c>
      <c r="J219" s="95"/>
      <c r="K219" s="95">
        <f t="shared" si="24"/>
        <v>9.638554216867469E-2</v>
      </c>
      <c r="L219" s="95">
        <f t="shared" si="28"/>
        <v>0.4</v>
      </c>
      <c r="M219" s="95"/>
      <c r="N219" s="218"/>
      <c r="O219" s="95"/>
      <c r="P219" s="95">
        <v>0.1</v>
      </c>
      <c r="Q219" s="95">
        <v>0.3</v>
      </c>
      <c r="R219" s="95">
        <f t="shared" si="25"/>
        <v>0.4</v>
      </c>
    </row>
    <row r="220" spans="1:18" x14ac:dyDescent="0.25">
      <c r="A220" s="153" t="s">
        <v>1018</v>
      </c>
      <c r="B220" s="175" t="s">
        <v>1029</v>
      </c>
      <c r="C220" s="160" t="s">
        <v>1030</v>
      </c>
      <c r="D220" s="189">
        <v>2020</v>
      </c>
      <c r="E220" s="189">
        <v>2020</v>
      </c>
      <c r="F220" s="95">
        <f t="shared" si="23"/>
        <v>1.8000000000000003</v>
      </c>
      <c r="G220" s="95"/>
      <c r="H220" s="95">
        <f t="shared" si="26"/>
        <v>0.7200000000000002</v>
      </c>
      <c r="I220" s="95">
        <f t="shared" si="27"/>
        <v>1.08</v>
      </c>
      <c r="J220" s="95"/>
      <c r="K220" s="95">
        <f t="shared" si="24"/>
        <v>0.43373493975903615</v>
      </c>
      <c r="L220" s="95">
        <f t="shared" si="28"/>
        <v>1.8000000000000003</v>
      </c>
      <c r="M220" s="95"/>
      <c r="N220" s="218"/>
      <c r="O220" s="95"/>
      <c r="P220" s="95">
        <v>1.8000000000000003</v>
      </c>
      <c r="Q220" s="95"/>
      <c r="R220" s="95">
        <f t="shared" si="25"/>
        <v>1.8000000000000003</v>
      </c>
    </row>
    <row r="221" spans="1:18" x14ac:dyDescent="0.25">
      <c r="A221" s="153" t="s">
        <v>1021</v>
      </c>
      <c r="B221" s="175" t="s">
        <v>1032</v>
      </c>
      <c r="C221" s="160" t="s">
        <v>1033</v>
      </c>
      <c r="D221" s="189">
        <v>2020</v>
      </c>
      <c r="E221" s="189">
        <v>2020</v>
      </c>
      <c r="F221" s="95">
        <f t="shared" ref="F221:F264" si="29">R221</f>
        <v>4.2372881355932206</v>
      </c>
      <c r="G221" s="95"/>
      <c r="H221" s="95">
        <f t="shared" si="26"/>
        <v>1.6949152542372883</v>
      </c>
      <c r="I221" s="95">
        <f t="shared" si="27"/>
        <v>2.5423728813559325</v>
      </c>
      <c r="J221" s="95"/>
      <c r="K221" s="95">
        <f t="shared" ref="K221:K264" si="30">L221/4.15</f>
        <v>1.0210332856851132</v>
      </c>
      <c r="L221" s="95">
        <f t="shared" si="28"/>
        <v>4.2372881355932206</v>
      </c>
      <c r="M221" s="95"/>
      <c r="N221" s="218"/>
      <c r="O221" s="95"/>
      <c r="P221" s="95">
        <v>4.2372881355932206</v>
      </c>
      <c r="Q221" s="95"/>
      <c r="R221" s="95">
        <f t="shared" si="25"/>
        <v>4.2372881355932206</v>
      </c>
    </row>
    <row r="222" spans="1:18" ht="30" x14ac:dyDescent="0.25">
      <c r="A222" s="153" t="s">
        <v>884</v>
      </c>
      <c r="B222" s="175" t="s">
        <v>1035</v>
      </c>
      <c r="C222" s="160" t="s">
        <v>1036</v>
      </c>
      <c r="D222" s="189">
        <v>2020</v>
      </c>
      <c r="E222" s="189">
        <v>2020</v>
      </c>
      <c r="F222" s="95">
        <f t="shared" si="29"/>
        <v>2.6983050847457628</v>
      </c>
      <c r="G222" s="95"/>
      <c r="H222" s="95">
        <f t="shared" si="26"/>
        <v>1.0793220338983052</v>
      </c>
      <c r="I222" s="95">
        <f t="shared" si="27"/>
        <v>1.6189830508474576</v>
      </c>
      <c r="J222" s="95"/>
      <c r="K222" s="95">
        <f t="shared" si="30"/>
        <v>0.6501939963242801</v>
      </c>
      <c r="L222" s="95">
        <f t="shared" si="28"/>
        <v>2.6983050847457628</v>
      </c>
      <c r="M222" s="95"/>
      <c r="N222" s="218"/>
      <c r="O222" s="95"/>
      <c r="P222" s="95">
        <v>2.6983050847457628</v>
      </c>
      <c r="Q222" s="95"/>
      <c r="R222" s="95">
        <f t="shared" ref="R222:R264" si="31">N222+O222+P222+Q222+M222</f>
        <v>2.6983050847457628</v>
      </c>
    </row>
    <row r="223" spans="1:18" ht="30" x14ac:dyDescent="0.25">
      <c r="A223" s="153" t="s">
        <v>1024</v>
      </c>
      <c r="B223" s="175" t="s">
        <v>1150</v>
      </c>
      <c r="C223" s="160" t="s">
        <v>1151</v>
      </c>
      <c r="D223" s="189">
        <v>2021</v>
      </c>
      <c r="E223" s="189">
        <v>2021</v>
      </c>
      <c r="F223" s="95">
        <f t="shared" si="29"/>
        <v>0.5</v>
      </c>
      <c r="G223" s="95">
        <v>0.5</v>
      </c>
      <c r="H223" s="95"/>
      <c r="I223" s="95"/>
      <c r="J223" s="95"/>
      <c r="K223" s="95">
        <f t="shared" si="30"/>
        <v>0.12048192771084336</v>
      </c>
      <c r="L223" s="95">
        <f t="shared" si="28"/>
        <v>0.5</v>
      </c>
      <c r="M223" s="95"/>
      <c r="N223" s="218"/>
      <c r="O223" s="95"/>
      <c r="P223" s="95"/>
      <c r="Q223" s="95">
        <v>0.5</v>
      </c>
      <c r="R223" s="95">
        <f t="shared" si="31"/>
        <v>0.5</v>
      </c>
    </row>
    <row r="224" spans="1:18" x14ac:dyDescent="0.25">
      <c r="A224" s="156" t="s">
        <v>433</v>
      </c>
      <c r="B224" s="157" t="s">
        <v>434</v>
      </c>
      <c r="C224" s="156" t="s">
        <v>95</v>
      </c>
      <c r="D224" s="191"/>
      <c r="E224" s="191"/>
      <c r="F224" s="94">
        <f t="shared" si="29"/>
        <v>99.973898305084731</v>
      </c>
      <c r="G224" s="94">
        <f>SUM(G225:G237)</f>
        <v>6.0500000000000007</v>
      </c>
      <c r="H224" s="94">
        <f>SUM(H225:H237)</f>
        <v>38.869559322033901</v>
      </c>
      <c r="I224" s="94">
        <f>SUM(I225:I237)</f>
        <v>55.054338983050847</v>
      </c>
      <c r="J224" s="94"/>
      <c r="K224" s="94">
        <f t="shared" si="30"/>
        <v>24.090095977128851</v>
      </c>
      <c r="L224" s="94">
        <f t="shared" si="28"/>
        <v>99.973898305084731</v>
      </c>
      <c r="M224" s="94">
        <f>SUM(M225:M237)</f>
        <v>2.6788135593220339</v>
      </c>
      <c r="N224" s="217">
        <f>SUM(N225:N237)</f>
        <v>10.055084745762713</v>
      </c>
      <c r="O224" s="94">
        <f>SUM(O225:O237)</f>
        <v>22.964999999999996</v>
      </c>
      <c r="P224" s="94">
        <f>SUM(P225:P237)</f>
        <v>29.324999999999999</v>
      </c>
      <c r="Q224" s="94">
        <f>SUM(Q225:Q237)</f>
        <v>34.949999999999996</v>
      </c>
      <c r="R224" s="94">
        <f t="shared" si="31"/>
        <v>99.973898305084731</v>
      </c>
    </row>
    <row r="225" spans="1:18" x14ac:dyDescent="0.25">
      <c r="A225" s="153" t="s">
        <v>886</v>
      </c>
      <c r="B225" s="154" t="s">
        <v>576</v>
      </c>
      <c r="C225" s="153" t="s">
        <v>887</v>
      </c>
      <c r="D225" s="187">
        <v>2016</v>
      </c>
      <c r="E225" s="187">
        <v>2021</v>
      </c>
      <c r="F225" s="95">
        <f t="shared" si="29"/>
        <v>11.5</v>
      </c>
      <c r="G225" s="95">
        <v>0.7</v>
      </c>
      <c r="H225" s="95">
        <f t="shared" ref="H225:H253" si="32">F225*0.4</f>
        <v>4.6000000000000005</v>
      </c>
      <c r="I225" s="95">
        <f t="shared" ref="I225:I253" si="33">F225-G225-H225</f>
        <v>6.2</v>
      </c>
      <c r="J225" s="95"/>
      <c r="K225" s="95">
        <f t="shared" si="30"/>
        <v>2.7710843373493974</v>
      </c>
      <c r="L225" s="95">
        <f t="shared" si="28"/>
        <v>11.5</v>
      </c>
      <c r="M225" s="95"/>
      <c r="N225" s="218"/>
      <c r="O225" s="95">
        <v>0.7</v>
      </c>
      <c r="P225" s="95">
        <v>5.4</v>
      </c>
      <c r="Q225" s="95">
        <v>5.4</v>
      </c>
      <c r="R225" s="95">
        <f t="shared" si="31"/>
        <v>11.5</v>
      </c>
    </row>
    <row r="226" spans="1:18" ht="31.5" x14ac:dyDescent="0.25">
      <c r="A226" s="153" t="s">
        <v>435</v>
      </c>
      <c r="B226" s="159" t="s">
        <v>436</v>
      </c>
      <c r="C226" s="160" t="s">
        <v>437</v>
      </c>
      <c r="D226" s="187">
        <v>2017</v>
      </c>
      <c r="E226" s="187">
        <v>2017</v>
      </c>
      <c r="F226" s="95">
        <f t="shared" si="29"/>
        <v>2.6788135593220339</v>
      </c>
      <c r="G226" s="95"/>
      <c r="H226" s="95">
        <f t="shared" si="32"/>
        <v>1.0715254237288137</v>
      </c>
      <c r="I226" s="95">
        <f t="shared" si="33"/>
        <v>1.6072881355932203</v>
      </c>
      <c r="J226" s="95"/>
      <c r="K226" s="95">
        <f t="shared" si="30"/>
        <v>0.64549724321012858</v>
      </c>
      <c r="L226" s="95">
        <f t="shared" si="28"/>
        <v>2.6788135593220339</v>
      </c>
      <c r="M226" s="95">
        <v>2.6788135593220339</v>
      </c>
      <c r="N226" s="218"/>
      <c r="O226" s="95"/>
      <c r="P226" s="95"/>
      <c r="Q226" s="95"/>
      <c r="R226" s="95">
        <f t="shared" si="31"/>
        <v>2.6788135593220339</v>
      </c>
    </row>
    <row r="227" spans="1:18" x14ac:dyDescent="0.25">
      <c r="A227" s="153" t="s">
        <v>1209</v>
      </c>
      <c r="B227" s="164" t="s">
        <v>585</v>
      </c>
      <c r="C227" s="160" t="s">
        <v>686</v>
      </c>
      <c r="D227" s="189">
        <v>2017</v>
      </c>
      <c r="E227" s="189">
        <v>2020</v>
      </c>
      <c r="F227" s="95">
        <f t="shared" si="29"/>
        <v>12.4</v>
      </c>
      <c r="G227" s="95"/>
      <c r="H227" s="95">
        <f t="shared" si="32"/>
        <v>4.9600000000000009</v>
      </c>
      <c r="I227" s="95">
        <f t="shared" si="33"/>
        <v>7.4399999999999995</v>
      </c>
      <c r="J227" s="95"/>
      <c r="K227" s="95">
        <f t="shared" si="30"/>
        <v>2.9879518072289155</v>
      </c>
      <c r="L227" s="95">
        <f t="shared" si="28"/>
        <v>12.4</v>
      </c>
      <c r="M227" s="95"/>
      <c r="N227" s="218">
        <v>4.4000000000000004</v>
      </c>
      <c r="O227" s="95">
        <v>1</v>
      </c>
      <c r="P227" s="95">
        <v>7</v>
      </c>
      <c r="Q227" s="95"/>
      <c r="R227" s="95">
        <f t="shared" si="31"/>
        <v>12.4</v>
      </c>
    </row>
    <row r="228" spans="1:18" x14ac:dyDescent="0.25">
      <c r="A228" s="153" t="s">
        <v>685</v>
      </c>
      <c r="B228" s="175" t="s">
        <v>609</v>
      </c>
      <c r="C228" s="160" t="s">
        <v>688</v>
      </c>
      <c r="D228" s="189">
        <v>2018</v>
      </c>
      <c r="E228" s="189">
        <v>2019</v>
      </c>
      <c r="F228" s="95">
        <f t="shared" si="29"/>
        <v>3.589</v>
      </c>
      <c r="G228" s="95"/>
      <c r="H228" s="95">
        <f t="shared" si="32"/>
        <v>1.4356</v>
      </c>
      <c r="I228" s="95">
        <f t="shared" si="33"/>
        <v>2.1534</v>
      </c>
      <c r="J228" s="95"/>
      <c r="K228" s="95">
        <f t="shared" si="30"/>
        <v>0.86481927710843365</v>
      </c>
      <c r="L228" s="95">
        <f t="shared" si="28"/>
        <v>3.589</v>
      </c>
      <c r="M228" s="95"/>
      <c r="N228" s="218">
        <v>0.2</v>
      </c>
      <c r="O228" s="95">
        <v>3.3889999999999998</v>
      </c>
      <c r="P228" s="95"/>
      <c r="Q228" s="95"/>
      <c r="R228" s="95">
        <f t="shared" si="31"/>
        <v>3.589</v>
      </c>
    </row>
    <row r="229" spans="1:18" x14ac:dyDescent="0.25">
      <c r="A229" s="153" t="s">
        <v>687</v>
      </c>
      <c r="B229" s="175" t="s">
        <v>690</v>
      </c>
      <c r="C229" s="160" t="s">
        <v>691</v>
      </c>
      <c r="D229" s="189">
        <v>2019</v>
      </c>
      <c r="E229" s="189">
        <v>2019</v>
      </c>
      <c r="F229" s="95">
        <f t="shared" si="29"/>
        <v>12.205084745762711</v>
      </c>
      <c r="G229" s="95"/>
      <c r="H229" s="95">
        <f t="shared" si="32"/>
        <v>4.8820338983050853</v>
      </c>
      <c r="I229" s="95">
        <f t="shared" si="33"/>
        <v>7.3230508474576261</v>
      </c>
      <c r="J229" s="95"/>
      <c r="K229" s="95">
        <f t="shared" si="30"/>
        <v>2.9409842760873999</v>
      </c>
      <c r="L229" s="95">
        <f t="shared" si="28"/>
        <v>12.205084745762711</v>
      </c>
      <c r="M229" s="95"/>
      <c r="N229" s="218">
        <v>5.3050847457627119</v>
      </c>
      <c r="O229" s="95">
        <v>6.8999999999999995</v>
      </c>
      <c r="P229" s="95"/>
      <c r="Q229" s="95"/>
      <c r="R229" s="95">
        <f t="shared" si="31"/>
        <v>12.205084745762711</v>
      </c>
    </row>
    <row r="230" spans="1:18" x14ac:dyDescent="0.25">
      <c r="A230" s="153" t="s">
        <v>689</v>
      </c>
      <c r="B230" s="165" t="s">
        <v>1038</v>
      </c>
      <c r="C230" s="160" t="s">
        <v>1039</v>
      </c>
      <c r="D230" s="189">
        <v>2019</v>
      </c>
      <c r="E230" s="189">
        <v>2021</v>
      </c>
      <c r="F230" s="95">
        <f t="shared" si="29"/>
        <v>13.8</v>
      </c>
      <c r="G230" s="95">
        <v>1.8000000000000003</v>
      </c>
      <c r="H230" s="95">
        <f t="shared" si="32"/>
        <v>5.5200000000000005</v>
      </c>
      <c r="I230" s="95">
        <f t="shared" si="33"/>
        <v>6.4799999999999995</v>
      </c>
      <c r="J230" s="95"/>
      <c r="K230" s="95">
        <f t="shared" si="30"/>
        <v>3.3253012048192772</v>
      </c>
      <c r="L230" s="95">
        <f t="shared" si="28"/>
        <v>13.8</v>
      </c>
      <c r="M230" s="95"/>
      <c r="N230" s="218"/>
      <c r="O230" s="95"/>
      <c r="P230" s="95">
        <v>1.8000000000000003</v>
      </c>
      <c r="Q230" s="95">
        <v>12</v>
      </c>
      <c r="R230" s="95">
        <f t="shared" si="31"/>
        <v>13.8</v>
      </c>
    </row>
    <row r="231" spans="1:18" x14ac:dyDescent="0.25">
      <c r="A231" s="153" t="s">
        <v>1250</v>
      </c>
      <c r="B231" s="165" t="s">
        <v>1153</v>
      </c>
      <c r="C231" s="160" t="s">
        <v>1154</v>
      </c>
      <c r="D231" s="189">
        <v>2019</v>
      </c>
      <c r="E231" s="189">
        <v>2021</v>
      </c>
      <c r="F231" s="95">
        <f t="shared" si="29"/>
        <v>1.8000000000000003</v>
      </c>
      <c r="G231" s="95">
        <v>1.8000000000000003</v>
      </c>
      <c r="H231" s="95"/>
      <c r="I231" s="95"/>
      <c r="J231" s="95"/>
      <c r="K231" s="95">
        <f t="shared" si="30"/>
        <v>0.43373493975903615</v>
      </c>
      <c r="L231" s="95">
        <f t="shared" si="28"/>
        <v>1.8000000000000003</v>
      </c>
      <c r="M231" s="95"/>
      <c r="N231" s="218"/>
      <c r="O231" s="95"/>
      <c r="P231" s="95"/>
      <c r="Q231" s="95">
        <v>1.8000000000000003</v>
      </c>
      <c r="R231" s="95">
        <f t="shared" si="31"/>
        <v>1.8000000000000003</v>
      </c>
    </row>
    <row r="232" spans="1:18" x14ac:dyDescent="0.25">
      <c r="A232" s="153" t="s">
        <v>1210</v>
      </c>
      <c r="B232" s="181" t="s">
        <v>1041</v>
      </c>
      <c r="C232" s="160" t="s">
        <v>1042</v>
      </c>
      <c r="D232" s="189">
        <v>2018</v>
      </c>
      <c r="E232" s="189">
        <v>2021</v>
      </c>
      <c r="F232" s="95">
        <f t="shared" si="29"/>
        <v>2.5</v>
      </c>
      <c r="G232" s="95">
        <v>0.5</v>
      </c>
      <c r="H232" s="95">
        <f t="shared" si="32"/>
        <v>1</v>
      </c>
      <c r="I232" s="95">
        <f t="shared" si="33"/>
        <v>1</v>
      </c>
      <c r="J232" s="95"/>
      <c r="K232" s="95">
        <f t="shared" si="30"/>
        <v>0.60240963855421681</v>
      </c>
      <c r="L232" s="95">
        <f t="shared" si="28"/>
        <v>2.5</v>
      </c>
      <c r="M232" s="95"/>
      <c r="N232" s="218"/>
      <c r="O232" s="95"/>
      <c r="P232" s="95">
        <v>0.5</v>
      </c>
      <c r="Q232" s="95">
        <v>2</v>
      </c>
      <c r="R232" s="95">
        <f t="shared" si="31"/>
        <v>2.5</v>
      </c>
    </row>
    <row r="233" spans="1:18" x14ac:dyDescent="0.25">
      <c r="A233" s="153" t="s">
        <v>1037</v>
      </c>
      <c r="B233" s="165" t="s">
        <v>370</v>
      </c>
      <c r="C233" s="160" t="s">
        <v>439</v>
      </c>
      <c r="D233" s="189">
        <v>2018</v>
      </c>
      <c r="E233" s="189">
        <v>2019</v>
      </c>
      <c r="F233" s="95">
        <f t="shared" si="29"/>
        <v>1.25</v>
      </c>
      <c r="G233" s="95">
        <v>0.15</v>
      </c>
      <c r="H233" s="95">
        <f t="shared" si="32"/>
        <v>0.5</v>
      </c>
      <c r="I233" s="95">
        <f t="shared" si="33"/>
        <v>0.60000000000000009</v>
      </c>
      <c r="J233" s="95"/>
      <c r="K233" s="95">
        <f t="shared" si="30"/>
        <v>0.3012048192771084</v>
      </c>
      <c r="L233" s="95">
        <f t="shared" si="28"/>
        <v>1.25</v>
      </c>
      <c r="M233" s="95"/>
      <c r="N233" s="218">
        <v>0.15</v>
      </c>
      <c r="O233" s="95">
        <v>1.1000000000000001</v>
      </c>
      <c r="P233" s="95"/>
      <c r="Q233" s="95"/>
      <c r="R233" s="95">
        <f t="shared" si="31"/>
        <v>1.25</v>
      </c>
    </row>
    <row r="234" spans="1:18" x14ac:dyDescent="0.25">
      <c r="A234" s="153" t="s">
        <v>1152</v>
      </c>
      <c r="B234" s="175" t="s">
        <v>523</v>
      </c>
      <c r="C234" s="160" t="s">
        <v>1044</v>
      </c>
      <c r="D234" s="189">
        <v>2020</v>
      </c>
      <c r="E234" s="189">
        <v>2021</v>
      </c>
      <c r="F234" s="95">
        <f t="shared" si="29"/>
        <v>1.6</v>
      </c>
      <c r="G234" s="95">
        <v>0.1</v>
      </c>
      <c r="H234" s="95">
        <f t="shared" si="32"/>
        <v>0.64000000000000012</v>
      </c>
      <c r="I234" s="95">
        <f t="shared" si="33"/>
        <v>0.85999999999999988</v>
      </c>
      <c r="J234" s="95"/>
      <c r="K234" s="95">
        <f t="shared" si="30"/>
        <v>0.38554216867469876</v>
      </c>
      <c r="L234" s="95">
        <f t="shared" si="28"/>
        <v>1.6</v>
      </c>
      <c r="M234" s="95"/>
      <c r="N234" s="218"/>
      <c r="O234" s="95"/>
      <c r="P234" s="95">
        <v>0.1</v>
      </c>
      <c r="Q234" s="95">
        <v>1.5</v>
      </c>
      <c r="R234" s="95">
        <f t="shared" si="31"/>
        <v>1.6</v>
      </c>
    </row>
    <row r="235" spans="1:18" x14ac:dyDescent="0.25">
      <c r="A235" s="153" t="s">
        <v>1251</v>
      </c>
      <c r="B235" s="175" t="s">
        <v>1046</v>
      </c>
      <c r="C235" s="160" t="s">
        <v>1047</v>
      </c>
      <c r="D235" s="189">
        <v>2020</v>
      </c>
      <c r="E235" s="189">
        <v>2021</v>
      </c>
      <c r="F235" s="95">
        <f t="shared" si="29"/>
        <v>9.4</v>
      </c>
      <c r="G235" s="95"/>
      <c r="H235" s="95">
        <f t="shared" si="32"/>
        <v>3.7600000000000002</v>
      </c>
      <c r="I235" s="95">
        <f t="shared" si="33"/>
        <v>5.6400000000000006</v>
      </c>
      <c r="J235" s="95"/>
      <c r="K235" s="95">
        <f t="shared" si="30"/>
        <v>2.2650602409638552</v>
      </c>
      <c r="L235" s="95">
        <f t="shared" si="28"/>
        <v>9.4</v>
      </c>
      <c r="M235" s="95"/>
      <c r="N235" s="95"/>
      <c r="O235" s="95"/>
      <c r="P235" s="95">
        <v>4.7</v>
      </c>
      <c r="Q235" s="95">
        <v>4.7</v>
      </c>
      <c r="R235" s="95">
        <f t="shared" si="31"/>
        <v>9.4</v>
      </c>
    </row>
    <row r="236" spans="1:18" x14ac:dyDescent="0.25">
      <c r="A236" s="153" t="s">
        <v>1040</v>
      </c>
      <c r="B236" s="175" t="s">
        <v>831</v>
      </c>
      <c r="C236" s="160" t="s">
        <v>889</v>
      </c>
      <c r="D236" s="189">
        <v>2018</v>
      </c>
      <c r="E236" s="189">
        <v>2021</v>
      </c>
      <c r="F236" s="95">
        <f t="shared" si="29"/>
        <v>26.251000000000001</v>
      </c>
      <c r="G236" s="95"/>
      <c r="H236" s="95">
        <f t="shared" si="32"/>
        <v>10.500400000000001</v>
      </c>
      <c r="I236" s="95">
        <f t="shared" si="33"/>
        <v>15.7506</v>
      </c>
      <c r="J236" s="95"/>
      <c r="K236" s="95">
        <f t="shared" si="30"/>
        <v>6.3255421686746987</v>
      </c>
      <c r="L236" s="95">
        <f t="shared" si="28"/>
        <v>26.251000000000001</v>
      </c>
      <c r="M236" s="95"/>
      <c r="N236" s="95"/>
      <c r="O236" s="95">
        <v>9.8759999999999994</v>
      </c>
      <c r="P236" s="95">
        <v>9.8249999999999993</v>
      </c>
      <c r="Q236" s="95">
        <v>6.55</v>
      </c>
      <c r="R236" s="95">
        <f t="shared" si="31"/>
        <v>26.251000000000001</v>
      </c>
    </row>
    <row r="237" spans="1:18" x14ac:dyDescent="0.25">
      <c r="A237" s="153" t="s">
        <v>438</v>
      </c>
      <c r="B237" s="175" t="s">
        <v>1156</v>
      </c>
      <c r="C237" s="160" t="s">
        <v>1157</v>
      </c>
      <c r="D237" s="190">
        <v>2021</v>
      </c>
      <c r="E237" s="190">
        <v>2021</v>
      </c>
      <c r="F237" s="95">
        <f t="shared" si="29"/>
        <v>1</v>
      </c>
      <c r="G237" s="95">
        <v>1</v>
      </c>
      <c r="H237" s="95"/>
      <c r="I237" s="95"/>
      <c r="J237" s="95"/>
      <c r="K237" s="95">
        <f t="shared" si="30"/>
        <v>0.24096385542168672</v>
      </c>
      <c r="L237" s="95">
        <f t="shared" si="28"/>
        <v>1</v>
      </c>
      <c r="M237" s="95"/>
      <c r="N237" s="95"/>
      <c r="O237" s="95"/>
      <c r="P237" s="95"/>
      <c r="Q237" s="95">
        <v>1</v>
      </c>
      <c r="R237" s="95">
        <f t="shared" si="31"/>
        <v>1</v>
      </c>
    </row>
    <row r="238" spans="1:18" ht="63" x14ac:dyDescent="0.25">
      <c r="A238" s="167" t="s">
        <v>440</v>
      </c>
      <c r="B238" s="168" t="s">
        <v>441</v>
      </c>
      <c r="C238" s="167" t="s">
        <v>95</v>
      </c>
      <c r="D238" s="192"/>
      <c r="E238" s="192"/>
      <c r="F238" s="196">
        <f t="shared" si="29"/>
        <v>72.111864406779659</v>
      </c>
      <c r="G238" s="196"/>
      <c r="H238" s="196">
        <f>H239+H243</f>
        <v>28.844745762711867</v>
      </c>
      <c r="I238" s="196">
        <f>I239+I243</f>
        <v>43.267118644067793</v>
      </c>
      <c r="J238" s="196"/>
      <c r="K238" s="196">
        <f t="shared" si="30"/>
        <v>17.376352869103531</v>
      </c>
      <c r="L238" s="196">
        <f t="shared" si="28"/>
        <v>72.111864406779659</v>
      </c>
      <c r="M238" s="196">
        <f>M239+M243</f>
        <v>64.611864406779659</v>
      </c>
      <c r="N238" s="196">
        <f>N239+N243</f>
        <v>7.5</v>
      </c>
      <c r="O238" s="196"/>
      <c r="P238" s="196"/>
      <c r="Q238" s="196"/>
      <c r="R238" s="196">
        <f t="shared" si="31"/>
        <v>72.111864406779659</v>
      </c>
    </row>
    <row r="239" spans="1:18" ht="47.25" x14ac:dyDescent="0.25">
      <c r="A239" s="156" t="s">
        <v>442</v>
      </c>
      <c r="B239" s="157" t="s">
        <v>443</v>
      </c>
      <c r="C239" s="156" t="s">
        <v>95</v>
      </c>
      <c r="D239" s="191"/>
      <c r="E239" s="191"/>
      <c r="F239" s="94">
        <f t="shared" si="29"/>
        <v>39.921186440677971</v>
      </c>
      <c r="G239" s="94"/>
      <c r="H239" s="94">
        <f t="shared" si="32"/>
        <v>15.968474576271189</v>
      </c>
      <c r="I239" s="94">
        <f t="shared" si="33"/>
        <v>23.95271186440678</v>
      </c>
      <c r="J239" s="94"/>
      <c r="K239" s="94">
        <f t="shared" si="30"/>
        <v>9.6195629977537269</v>
      </c>
      <c r="L239" s="94">
        <f t="shared" si="28"/>
        <v>39.921186440677971</v>
      </c>
      <c r="M239" s="94">
        <f>SUM(M240:M242)</f>
        <v>32.421186440677971</v>
      </c>
      <c r="N239" s="94">
        <f>SUM(N240:N242)</f>
        <v>7.5</v>
      </c>
      <c r="O239" s="94"/>
      <c r="P239" s="94"/>
      <c r="Q239" s="94"/>
      <c r="R239" s="94">
        <f t="shared" si="31"/>
        <v>39.921186440677971</v>
      </c>
    </row>
    <row r="240" spans="1:18" ht="31.5" x14ac:dyDescent="0.25">
      <c r="A240" s="153" t="s">
        <v>1211</v>
      </c>
      <c r="B240" s="169" t="s">
        <v>445</v>
      </c>
      <c r="C240" s="153" t="s">
        <v>446</v>
      </c>
      <c r="D240" s="187">
        <v>2016</v>
      </c>
      <c r="E240" s="187">
        <v>2017</v>
      </c>
      <c r="F240" s="95">
        <f t="shared" si="29"/>
        <v>30.135593220338986</v>
      </c>
      <c r="G240" s="95"/>
      <c r="H240" s="95">
        <f t="shared" si="32"/>
        <v>12.054237288135596</v>
      </c>
      <c r="I240" s="95">
        <f t="shared" si="33"/>
        <v>18.08135593220339</v>
      </c>
      <c r="J240" s="95"/>
      <c r="K240" s="95">
        <f t="shared" si="30"/>
        <v>7.2615887277925264</v>
      </c>
      <c r="L240" s="95">
        <f t="shared" si="28"/>
        <v>30.135593220338986</v>
      </c>
      <c r="M240" s="95">
        <v>30.135593220338986</v>
      </c>
      <c r="N240" s="95"/>
      <c r="O240" s="95"/>
      <c r="P240" s="95"/>
      <c r="Q240" s="95"/>
      <c r="R240" s="95">
        <f t="shared" si="31"/>
        <v>30.135593220338986</v>
      </c>
    </row>
    <row r="241" spans="1:18" ht="47.25" x14ac:dyDescent="0.25">
      <c r="A241" s="153" t="s">
        <v>444</v>
      </c>
      <c r="B241" s="159" t="s">
        <v>448</v>
      </c>
      <c r="C241" s="160" t="s">
        <v>449</v>
      </c>
      <c r="D241" s="187">
        <v>2017</v>
      </c>
      <c r="E241" s="187">
        <v>2017</v>
      </c>
      <c r="F241" s="95">
        <f t="shared" si="29"/>
        <v>2.285593220338983</v>
      </c>
      <c r="G241" s="95"/>
      <c r="H241" s="95">
        <f t="shared" si="32"/>
        <v>0.91423728813559324</v>
      </c>
      <c r="I241" s="95">
        <f t="shared" si="33"/>
        <v>1.3713559322033899</v>
      </c>
      <c r="J241" s="95"/>
      <c r="K241" s="95">
        <f t="shared" si="30"/>
        <v>0.55074535429855009</v>
      </c>
      <c r="L241" s="95">
        <f t="shared" si="28"/>
        <v>2.285593220338983</v>
      </c>
      <c r="M241" s="95">
        <v>2.285593220338983</v>
      </c>
      <c r="N241" s="218"/>
      <c r="O241" s="95"/>
      <c r="P241" s="95"/>
      <c r="Q241" s="95"/>
      <c r="R241" s="95">
        <f t="shared" si="31"/>
        <v>2.285593220338983</v>
      </c>
    </row>
    <row r="242" spans="1:18" ht="47.25" x14ac:dyDescent="0.25">
      <c r="A242" s="153" t="s">
        <v>1212</v>
      </c>
      <c r="B242" s="183" t="s">
        <v>693</v>
      </c>
      <c r="C242" s="160" t="s">
        <v>694</v>
      </c>
      <c r="D242" s="189">
        <v>2018</v>
      </c>
      <c r="E242" s="189">
        <v>2018</v>
      </c>
      <c r="F242" s="95">
        <f t="shared" si="29"/>
        <v>7.5</v>
      </c>
      <c r="G242" s="95"/>
      <c r="H242" s="95">
        <f t="shared" si="32"/>
        <v>3</v>
      </c>
      <c r="I242" s="95">
        <f t="shared" si="33"/>
        <v>4.5</v>
      </c>
      <c r="J242" s="95"/>
      <c r="K242" s="95">
        <f t="shared" si="30"/>
        <v>1.8072289156626504</v>
      </c>
      <c r="L242" s="95">
        <f t="shared" si="28"/>
        <v>7.5</v>
      </c>
      <c r="M242" s="95"/>
      <c r="N242" s="218">
        <v>7.5</v>
      </c>
      <c r="O242" s="95"/>
      <c r="P242" s="95"/>
      <c r="Q242" s="95"/>
      <c r="R242" s="95">
        <f t="shared" si="31"/>
        <v>7.5</v>
      </c>
    </row>
    <row r="243" spans="1:18" ht="31.5" x14ac:dyDescent="0.25">
      <c r="A243" s="156" t="s">
        <v>447</v>
      </c>
      <c r="B243" s="157" t="s">
        <v>450</v>
      </c>
      <c r="C243" s="156" t="s">
        <v>95</v>
      </c>
      <c r="D243" s="191"/>
      <c r="E243" s="191"/>
      <c r="F243" s="94">
        <f t="shared" si="29"/>
        <v>32.190677966101696</v>
      </c>
      <c r="G243" s="94"/>
      <c r="H243" s="94">
        <f t="shared" si="32"/>
        <v>12.876271186440679</v>
      </c>
      <c r="I243" s="94">
        <f t="shared" si="33"/>
        <v>19.314406779661017</v>
      </c>
      <c r="J243" s="94"/>
      <c r="K243" s="94">
        <f t="shared" si="30"/>
        <v>7.7567898713498051</v>
      </c>
      <c r="L243" s="94">
        <f t="shared" si="28"/>
        <v>32.190677966101696</v>
      </c>
      <c r="M243" s="94">
        <f>M244</f>
        <v>32.190677966101696</v>
      </c>
      <c r="N243" s="217"/>
      <c r="O243" s="94"/>
      <c r="P243" s="94"/>
      <c r="Q243" s="94"/>
      <c r="R243" s="94">
        <f t="shared" si="31"/>
        <v>32.190677966101696</v>
      </c>
    </row>
    <row r="244" spans="1:18" ht="94.5" x14ac:dyDescent="0.25">
      <c r="A244" s="153" t="s">
        <v>1213</v>
      </c>
      <c r="B244" s="159" t="s">
        <v>452</v>
      </c>
      <c r="C244" s="160" t="s">
        <v>453</v>
      </c>
      <c r="D244" s="187">
        <v>2016</v>
      </c>
      <c r="E244" s="187">
        <v>2017</v>
      </c>
      <c r="F244" s="95">
        <f t="shared" si="29"/>
        <v>32.190677966101696</v>
      </c>
      <c r="G244" s="95"/>
      <c r="H244" s="95">
        <f t="shared" si="32"/>
        <v>12.876271186440679</v>
      </c>
      <c r="I244" s="95">
        <f t="shared" si="33"/>
        <v>19.314406779661017</v>
      </c>
      <c r="J244" s="95"/>
      <c r="K244" s="95">
        <f t="shared" si="30"/>
        <v>7.7567898713498051</v>
      </c>
      <c r="L244" s="95">
        <f t="shared" si="28"/>
        <v>32.190677966101696</v>
      </c>
      <c r="M244" s="95">
        <v>32.190677966101696</v>
      </c>
      <c r="N244" s="95"/>
      <c r="O244" s="95"/>
      <c r="P244" s="95"/>
      <c r="Q244" s="95"/>
      <c r="R244" s="95">
        <f t="shared" si="31"/>
        <v>32.190677966101696</v>
      </c>
    </row>
    <row r="245" spans="1:18" ht="78.75" x14ac:dyDescent="0.25">
      <c r="A245" s="167" t="s">
        <v>1214</v>
      </c>
      <c r="B245" s="168" t="s">
        <v>1215</v>
      </c>
      <c r="C245" s="167" t="s">
        <v>95</v>
      </c>
      <c r="D245" s="192"/>
      <c r="E245" s="192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</row>
    <row r="246" spans="1:18" ht="78.75" x14ac:dyDescent="0.25">
      <c r="A246" s="156" t="s">
        <v>1216</v>
      </c>
      <c r="B246" s="157" t="s">
        <v>1217</v>
      </c>
      <c r="C246" s="156" t="s">
        <v>95</v>
      </c>
      <c r="D246" s="191"/>
      <c r="E246" s="191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</row>
    <row r="247" spans="1:18" ht="47.25" x14ac:dyDescent="0.25">
      <c r="A247" s="167" t="s">
        <v>84</v>
      </c>
      <c r="B247" s="168" t="s">
        <v>85</v>
      </c>
      <c r="C247" s="167" t="s">
        <v>95</v>
      </c>
      <c r="D247" s="192"/>
      <c r="E247" s="192"/>
      <c r="F247" s="196">
        <f t="shared" si="29"/>
        <v>47.195762711864404</v>
      </c>
      <c r="G247" s="196">
        <f t="shared" ref="G247:K247" si="34">SUM(G248:G253)</f>
        <v>2.7</v>
      </c>
      <c r="H247" s="196">
        <f t="shared" si="34"/>
        <v>18.878305084745762</v>
      </c>
      <c r="I247" s="196">
        <f t="shared" si="34"/>
        <v>25.617457627118647</v>
      </c>
      <c r="J247" s="196"/>
      <c r="K247" s="196">
        <f t="shared" si="34"/>
        <v>11.372472942617929</v>
      </c>
      <c r="L247" s="196">
        <f t="shared" si="28"/>
        <v>47.195762711864404</v>
      </c>
      <c r="M247" s="196">
        <f>SUM(M248:M253)</f>
        <v>29.495762711864408</v>
      </c>
      <c r="N247" s="196">
        <f>SUM(N248:N253)</f>
        <v>2</v>
      </c>
      <c r="O247" s="196">
        <f>SUM(O248:O253)</f>
        <v>9.6999999999999993</v>
      </c>
      <c r="P247" s="196">
        <f>SUM(P248:P253)</f>
        <v>6</v>
      </c>
      <c r="Q247" s="196"/>
      <c r="R247" s="196">
        <f t="shared" si="31"/>
        <v>47.195762711864404</v>
      </c>
    </row>
    <row r="248" spans="1:18" x14ac:dyDescent="0.25">
      <c r="A248" s="153" t="s">
        <v>454</v>
      </c>
      <c r="B248" s="169" t="s">
        <v>455</v>
      </c>
      <c r="C248" s="153" t="s">
        <v>456</v>
      </c>
      <c r="D248" s="187">
        <v>2016</v>
      </c>
      <c r="E248" s="187">
        <v>2017</v>
      </c>
      <c r="F248" s="95">
        <f t="shared" si="29"/>
        <v>9.3796610169491519</v>
      </c>
      <c r="G248" s="95"/>
      <c r="H248" s="95">
        <f t="shared" si="32"/>
        <v>3.7518644067796609</v>
      </c>
      <c r="I248" s="95">
        <f t="shared" si="33"/>
        <v>5.627796610169491</v>
      </c>
      <c r="J248" s="95"/>
      <c r="K248" s="95">
        <f t="shared" si="30"/>
        <v>2.2601592811925664</v>
      </c>
      <c r="L248" s="95">
        <f t="shared" si="28"/>
        <v>9.3796610169491519</v>
      </c>
      <c r="M248" s="95">
        <v>9.3796610169491519</v>
      </c>
      <c r="N248" s="95"/>
      <c r="O248" s="95"/>
      <c r="P248" s="95"/>
      <c r="Q248" s="95"/>
      <c r="R248" s="95">
        <f t="shared" si="31"/>
        <v>9.3796610169491519</v>
      </c>
    </row>
    <row r="249" spans="1:18" ht="31.5" x14ac:dyDescent="0.25">
      <c r="A249" s="153" t="s">
        <v>457</v>
      </c>
      <c r="B249" s="171" t="s">
        <v>458</v>
      </c>
      <c r="C249" s="153" t="s">
        <v>459</v>
      </c>
      <c r="D249" s="187">
        <v>2016</v>
      </c>
      <c r="E249" s="187">
        <v>2017</v>
      </c>
      <c r="F249" s="95">
        <f t="shared" si="29"/>
        <v>20.116101694915255</v>
      </c>
      <c r="G249" s="95"/>
      <c r="H249" s="95">
        <f t="shared" si="32"/>
        <v>8.0464406779661015</v>
      </c>
      <c r="I249" s="95">
        <f t="shared" si="33"/>
        <v>12.069661016949153</v>
      </c>
      <c r="J249" s="95"/>
      <c r="K249" s="95">
        <f t="shared" si="30"/>
        <v>4.8472534204615068</v>
      </c>
      <c r="L249" s="95">
        <f t="shared" si="28"/>
        <v>20.116101694915255</v>
      </c>
      <c r="M249" s="95">
        <v>20.116101694915255</v>
      </c>
      <c r="N249" s="95"/>
      <c r="O249" s="95"/>
      <c r="P249" s="95"/>
      <c r="Q249" s="95"/>
      <c r="R249" s="95">
        <f t="shared" si="31"/>
        <v>20.116101694915255</v>
      </c>
    </row>
    <row r="250" spans="1:18" ht="31.5" x14ac:dyDescent="0.25">
      <c r="A250" s="153" t="s">
        <v>695</v>
      </c>
      <c r="B250" s="172" t="s">
        <v>696</v>
      </c>
      <c r="C250" s="160" t="s">
        <v>697</v>
      </c>
      <c r="D250" s="189">
        <v>2018</v>
      </c>
      <c r="E250" s="189">
        <v>2019</v>
      </c>
      <c r="F250" s="95">
        <f t="shared" si="29"/>
        <v>6.25</v>
      </c>
      <c r="G250" s="95">
        <v>1.25</v>
      </c>
      <c r="H250" s="95">
        <f t="shared" si="32"/>
        <v>2.5</v>
      </c>
      <c r="I250" s="95">
        <f t="shared" si="33"/>
        <v>2.5</v>
      </c>
      <c r="J250" s="95"/>
      <c r="K250" s="95">
        <f t="shared" si="30"/>
        <v>1.506024096385542</v>
      </c>
      <c r="L250" s="95">
        <f t="shared" si="28"/>
        <v>6.25</v>
      </c>
      <c r="M250" s="95"/>
      <c r="N250" s="218">
        <v>1.25</v>
      </c>
      <c r="O250" s="95">
        <v>5</v>
      </c>
      <c r="P250" s="95"/>
      <c r="Q250" s="95"/>
      <c r="R250" s="95">
        <f t="shared" si="31"/>
        <v>6.25</v>
      </c>
    </row>
    <row r="251" spans="1:18" ht="47.25" x14ac:dyDescent="0.25">
      <c r="A251" s="153" t="s">
        <v>698</v>
      </c>
      <c r="B251" s="172" t="s">
        <v>699</v>
      </c>
      <c r="C251" s="160" t="s">
        <v>700</v>
      </c>
      <c r="D251" s="189">
        <v>2018</v>
      </c>
      <c r="E251" s="189">
        <v>2019</v>
      </c>
      <c r="F251" s="95">
        <f t="shared" si="29"/>
        <v>4.75</v>
      </c>
      <c r="G251" s="95">
        <v>0.75</v>
      </c>
      <c r="H251" s="95">
        <f t="shared" si="32"/>
        <v>1.9000000000000001</v>
      </c>
      <c r="I251" s="95">
        <f t="shared" si="33"/>
        <v>2.0999999999999996</v>
      </c>
      <c r="J251" s="95"/>
      <c r="K251" s="95">
        <f t="shared" si="30"/>
        <v>1.1445783132530118</v>
      </c>
      <c r="L251" s="95">
        <f t="shared" si="28"/>
        <v>4.75</v>
      </c>
      <c r="M251" s="95"/>
      <c r="N251" s="218">
        <v>0.75</v>
      </c>
      <c r="O251" s="95">
        <v>4</v>
      </c>
      <c r="P251" s="95"/>
      <c r="Q251" s="95"/>
      <c r="R251" s="95">
        <f t="shared" si="31"/>
        <v>4.75</v>
      </c>
    </row>
    <row r="252" spans="1:18" ht="31.5" x14ac:dyDescent="0.25">
      <c r="A252" s="153" t="s">
        <v>890</v>
      </c>
      <c r="B252" s="172" t="s">
        <v>891</v>
      </c>
      <c r="C252" s="160" t="s">
        <v>892</v>
      </c>
      <c r="D252" s="189">
        <v>2019</v>
      </c>
      <c r="E252" s="189">
        <v>2020</v>
      </c>
      <c r="F252" s="95">
        <f t="shared" si="29"/>
        <v>3.5</v>
      </c>
      <c r="G252" s="95">
        <v>0.5</v>
      </c>
      <c r="H252" s="95">
        <f t="shared" si="32"/>
        <v>1.4000000000000001</v>
      </c>
      <c r="I252" s="95">
        <f t="shared" si="33"/>
        <v>1.5999999999999999</v>
      </c>
      <c r="J252" s="95"/>
      <c r="K252" s="95">
        <f t="shared" si="30"/>
        <v>0.84337349397590355</v>
      </c>
      <c r="L252" s="95">
        <f t="shared" si="28"/>
        <v>3.5</v>
      </c>
      <c r="M252" s="95"/>
      <c r="N252" s="95"/>
      <c r="O252" s="95">
        <v>0.5</v>
      </c>
      <c r="P252" s="95">
        <v>3</v>
      </c>
      <c r="Q252" s="95"/>
      <c r="R252" s="95">
        <f t="shared" si="31"/>
        <v>3.5</v>
      </c>
    </row>
    <row r="253" spans="1:18" ht="31.5" x14ac:dyDescent="0.25">
      <c r="A253" s="153" t="s">
        <v>893</v>
      </c>
      <c r="B253" s="172" t="s">
        <v>894</v>
      </c>
      <c r="C253" s="160" t="s">
        <v>895</v>
      </c>
      <c r="D253" s="189">
        <v>2019</v>
      </c>
      <c r="E253" s="189">
        <v>2020</v>
      </c>
      <c r="F253" s="95">
        <f t="shared" si="29"/>
        <v>3.2</v>
      </c>
      <c r="G253" s="95">
        <v>0.2</v>
      </c>
      <c r="H253" s="95">
        <f t="shared" si="32"/>
        <v>1.2800000000000002</v>
      </c>
      <c r="I253" s="95">
        <f t="shared" si="33"/>
        <v>1.7199999999999998</v>
      </c>
      <c r="J253" s="95"/>
      <c r="K253" s="95">
        <f t="shared" si="30"/>
        <v>0.77108433734939752</v>
      </c>
      <c r="L253" s="95">
        <f t="shared" si="28"/>
        <v>3.2</v>
      </c>
      <c r="M253" s="95"/>
      <c r="N253" s="95"/>
      <c r="O253" s="95">
        <v>0.2</v>
      </c>
      <c r="P253" s="95">
        <v>3</v>
      </c>
      <c r="Q253" s="95"/>
      <c r="R253" s="95">
        <f t="shared" si="31"/>
        <v>3.2</v>
      </c>
    </row>
    <row r="254" spans="1:18" ht="47.25" x14ac:dyDescent="0.25">
      <c r="A254" s="168" t="s">
        <v>1218</v>
      </c>
      <c r="B254" s="184" t="s">
        <v>1219</v>
      </c>
      <c r="C254" s="184" t="s">
        <v>95</v>
      </c>
      <c r="D254" s="193"/>
      <c r="E254" s="193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</row>
    <row r="255" spans="1:18" ht="31.5" x14ac:dyDescent="0.25">
      <c r="A255" s="167" t="s">
        <v>86</v>
      </c>
      <c r="B255" s="168" t="s">
        <v>87</v>
      </c>
      <c r="C255" s="167" t="s">
        <v>95</v>
      </c>
      <c r="D255" s="192"/>
      <c r="E255" s="192"/>
      <c r="F255" s="196">
        <f t="shared" si="29"/>
        <v>97.982252542372891</v>
      </c>
      <c r="G255" s="196"/>
      <c r="H255" s="196"/>
      <c r="I255" s="196">
        <f>F255</f>
        <v>97.982252542372891</v>
      </c>
      <c r="J255" s="196"/>
      <c r="K255" s="196">
        <f t="shared" si="30"/>
        <v>23.610181335511538</v>
      </c>
      <c r="L255" s="196">
        <f t="shared" si="28"/>
        <v>97.982252542372891</v>
      </c>
      <c r="M255" s="196">
        <f>SUM(M256:M318)</f>
        <v>15.128813559322035</v>
      </c>
      <c r="N255" s="196">
        <f>SUM(N256:N318)</f>
        <v>13.733437288135592</v>
      </c>
      <c r="O255" s="196">
        <f>SUM(O256:O318)</f>
        <v>31.447391525423729</v>
      </c>
      <c r="P255" s="196">
        <f>SUM(P256:P318)</f>
        <v>36.61461016949152</v>
      </c>
      <c r="Q255" s="196">
        <f>SUM(Q256:Q318)</f>
        <v>1.0580000000000001</v>
      </c>
      <c r="R255" s="196">
        <f t="shared" si="31"/>
        <v>97.982252542372891</v>
      </c>
    </row>
    <row r="256" spans="1:18" ht="31.5" x14ac:dyDescent="0.25">
      <c r="A256" s="153" t="s">
        <v>1220</v>
      </c>
      <c r="B256" s="159" t="s">
        <v>464</v>
      </c>
      <c r="C256" s="160" t="s">
        <v>465</v>
      </c>
      <c r="D256" s="187">
        <v>2017</v>
      </c>
      <c r="E256" s="187">
        <v>2017</v>
      </c>
      <c r="F256" s="95">
        <f t="shared" si="29"/>
        <v>0.36610169491525424</v>
      </c>
      <c r="G256" s="95"/>
      <c r="H256" s="95"/>
      <c r="I256" s="95">
        <f t="shared" ref="I256:I318" si="35">F256</f>
        <v>0.36610169491525424</v>
      </c>
      <c r="J256" s="95"/>
      <c r="K256" s="95">
        <f t="shared" si="30"/>
        <v>8.821727588319378E-2</v>
      </c>
      <c r="L256" s="95">
        <f t="shared" si="28"/>
        <v>0.36610169491525424</v>
      </c>
      <c r="M256" s="95">
        <v>0.36610169491525424</v>
      </c>
      <c r="N256" s="95"/>
      <c r="O256" s="95"/>
      <c r="P256" s="95"/>
      <c r="Q256" s="95"/>
      <c r="R256" s="95">
        <f t="shared" si="31"/>
        <v>0.36610169491525424</v>
      </c>
    </row>
    <row r="257" spans="1:18" x14ac:dyDescent="0.25">
      <c r="A257" s="153" t="s">
        <v>1221</v>
      </c>
      <c r="B257" s="159" t="s">
        <v>467</v>
      </c>
      <c r="C257" s="160" t="s">
        <v>468</v>
      </c>
      <c r="D257" s="187">
        <v>2017</v>
      </c>
      <c r="E257" s="187">
        <v>2017</v>
      </c>
      <c r="F257" s="95">
        <f t="shared" si="29"/>
        <v>0.67118644067796618</v>
      </c>
      <c r="G257" s="95"/>
      <c r="H257" s="95"/>
      <c r="I257" s="95">
        <f t="shared" si="35"/>
        <v>0.67118644067796618</v>
      </c>
      <c r="J257" s="95"/>
      <c r="K257" s="95">
        <f t="shared" si="30"/>
        <v>0.16173167245252196</v>
      </c>
      <c r="L257" s="95">
        <f t="shared" si="28"/>
        <v>0.67118644067796618</v>
      </c>
      <c r="M257" s="95">
        <v>0.67118644067796618</v>
      </c>
      <c r="N257" s="95"/>
      <c r="O257" s="95"/>
      <c r="P257" s="95"/>
      <c r="Q257" s="95"/>
      <c r="R257" s="95">
        <f t="shared" si="31"/>
        <v>0.67118644067796618</v>
      </c>
    </row>
    <row r="258" spans="1:18" ht="47.25" x14ac:dyDescent="0.25">
      <c r="A258" s="153" t="s">
        <v>1222</v>
      </c>
      <c r="B258" s="159" t="s">
        <v>470</v>
      </c>
      <c r="C258" s="160" t="s">
        <v>471</v>
      </c>
      <c r="D258" s="187">
        <v>2017</v>
      </c>
      <c r="E258" s="187">
        <v>2017</v>
      </c>
      <c r="F258" s="95">
        <f t="shared" si="29"/>
        <v>2.3949152542372882</v>
      </c>
      <c r="G258" s="95"/>
      <c r="H258" s="95"/>
      <c r="I258" s="95">
        <f t="shared" si="35"/>
        <v>2.3949152542372882</v>
      </c>
      <c r="J258" s="95"/>
      <c r="K258" s="95">
        <f t="shared" si="30"/>
        <v>0.57708801306922608</v>
      </c>
      <c r="L258" s="95">
        <f t="shared" si="28"/>
        <v>2.3949152542372882</v>
      </c>
      <c r="M258" s="95">
        <v>2.3949152542372882</v>
      </c>
      <c r="N258" s="218"/>
      <c r="O258" s="95"/>
      <c r="P258" s="95"/>
      <c r="Q258" s="95"/>
      <c r="R258" s="95">
        <f t="shared" si="31"/>
        <v>2.3949152542372882</v>
      </c>
    </row>
    <row r="259" spans="1:18" x14ac:dyDescent="0.25">
      <c r="A259" s="153" t="s">
        <v>1223</v>
      </c>
      <c r="B259" s="159" t="s">
        <v>473</v>
      </c>
      <c r="C259" s="160" t="s">
        <v>474</v>
      </c>
      <c r="D259" s="187">
        <v>2017</v>
      </c>
      <c r="E259" s="187">
        <v>2017</v>
      </c>
      <c r="F259" s="95">
        <f t="shared" si="29"/>
        <v>0.5847457627118644</v>
      </c>
      <c r="G259" s="95"/>
      <c r="H259" s="95"/>
      <c r="I259" s="95">
        <f t="shared" si="35"/>
        <v>0.5847457627118644</v>
      </c>
      <c r="J259" s="95"/>
      <c r="K259" s="95">
        <f t="shared" si="30"/>
        <v>0.14090259342454561</v>
      </c>
      <c r="L259" s="95">
        <f t="shared" si="28"/>
        <v>0.5847457627118644</v>
      </c>
      <c r="M259" s="95">
        <v>0.5847457627118644</v>
      </c>
      <c r="N259" s="218"/>
      <c r="O259" s="95"/>
      <c r="P259" s="95"/>
      <c r="Q259" s="95"/>
      <c r="R259" s="95">
        <f t="shared" si="31"/>
        <v>0.5847457627118644</v>
      </c>
    </row>
    <row r="260" spans="1:18" x14ac:dyDescent="0.25">
      <c r="A260" s="153" t="s">
        <v>1224</v>
      </c>
      <c r="B260" s="159" t="s">
        <v>476</v>
      </c>
      <c r="C260" s="160" t="s">
        <v>477</v>
      </c>
      <c r="D260" s="187">
        <v>2017</v>
      </c>
      <c r="E260" s="187">
        <v>2017</v>
      </c>
      <c r="F260" s="95">
        <f t="shared" si="29"/>
        <v>9.8305084745762716E-2</v>
      </c>
      <c r="G260" s="95"/>
      <c r="H260" s="95"/>
      <c r="I260" s="95">
        <f t="shared" si="35"/>
        <v>9.8305084745762716E-2</v>
      </c>
      <c r="J260" s="95"/>
      <c r="K260" s="95">
        <f t="shared" si="30"/>
        <v>2.3687972227894628E-2</v>
      </c>
      <c r="L260" s="95">
        <f t="shared" si="28"/>
        <v>9.8305084745762716E-2</v>
      </c>
      <c r="M260" s="95">
        <v>9.8305084745762716E-2</v>
      </c>
      <c r="N260" s="218"/>
      <c r="O260" s="95"/>
      <c r="P260" s="95"/>
      <c r="Q260" s="95"/>
      <c r="R260" s="95">
        <f t="shared" si="31"/>
        <v>9.8305084745762716E-2</v>
      </c>
    </row>
    <row r="261" spans="1:18" x14ac:dyDescent="0.25">
      <c r="A261" s="153" t="s">
        <v>1225</v>
      </c>
      <c r="B261" s="159" t="s">
        <v>479</v>
      </c>
      <c r="C261" s="160" t="s">
        <v>480</v>
      </c>
      <c r="D261" s="187">
        <v>2017</v>
      </c>
      <c r="E261" s="187">
        <v>2017</v>
      </c>
      <c r="F261" s="95">
        <f t="shared" si="29"/>
        <v>0.10084745762711865</v>
      </c>
      <c r="G261" s="95"/>
      <c r="H261" s="95"/>
      <c r="I261" s="95">
        <f t="shared" si="35"/>
        <v>0.10084745762711865</v>
      </c>
      <c r="J261" s="95"/>
      <c r="K261" s="95">
        <f t="shared" si="30"/>
        <v>2.4300592199305696E-2</v>
      </c>
      <c r="L261" s="95">
        <f t="shared" si="28"/>
        <v>0.10084745762711865</v>
      </c>
      <c r="M261" s="95">
        <v>0.10084745762711865</v>
      </c>
      <c r="N261" s="218"/>
      <c r="O261" s="95"/>
      <c r="P261" s="95"/>
      <c r="Q261" s="95"/>
      <c r="R261" s="95">
        <f t="shared" si="31"/>
        <v>0.10084745762711865</v>
      </c>
    </row>
    <row r="262" spans="1:18" ht="31.5" x14ac:dyDescent="0.25">
      <c r="A262" s="153" t="s">
        <v>463</v>
      </c>
      <c r="B262" s="159" t="s">
        <v>485</v>
      </c>
      <c r="C262" s="160" t="s">
        <v>486</v>
      </c>
      <c r="D262" s="187">
        <v>2017</v>
      </c>
      <c r="E262" s="187">
        <v>2017</v>
      </c>
      <c r="F262" s="95">
        <f t="shared" si="29"/>
        <v>6.7796610169491525E-2</v>
      </c>
      <c r="G262" s="95"/>
      <c r="H262" s="95"/>
      <c r="I262" s="95">
        <f t="shared" si="35"/>
        <v>6.7796610169491525E-2</v>
      </c>
      <c r="J262" s="95"/>
      <c r="K262" s="95">
        <f t="shared" si="30"/>
        <v>1.6336532570961813E-2</v>
      </c>
      <c r="L262" s="95">
        <f t="shared" si="28"/>
        <v>6.7796610169491525E-2</v>
      </c>
      <c r="M262" s="95">
        <v>6.7796610169491525E-2</v>
      </c>
      <c r="N262" s="218"/>
      <c r="O262" s="95"/>
      <c r="P262" s="95"/>
      <c r="Q262" s="95"/>
      <c r="R262" s="95">
        <f t="shared" si="31"/>
        <v>6.7796610169491525E-2</v>
      </c>
    </row>
    <row r="263" spans="1:18" ht="31.5" x14ac:dyDescent="0.25">
      <c r="A263" s="153" t="s">
        <v>466</v>
      </c>
      <c r="B263" s="159" t="s">
        <v>488</v>
      </c>
      <c r="C263" s="160" t="s">
        <v>489</v>
      </c>
      <c r="D263" s="187">
        <v>2017</v>
      </c>
      <c r="E263" s="187">
        <v>2017</v>
      </c>
      <c r="F263" s="95">
        <f t="shared" si="29"/>
        <v>8.5593220338983061E-2</v>
      </c>
      <c r="G263" s="95"/>
      <c r="H263" s="95"/>
      <c r="I263" s="95">
        <f t="shared" si="35"/>
        <v>8.5593220338983061E-2</v>
      </c>
      <c r="J263" s="95"/>
      <c r="K263" s="95">
        <f t="shared" si="30"/>
        <v>2.0624872370839289E-2</v>
      </c>
      <c r="L263" s="95">
        <f t="shared" si="28"/>
        <v>8.5593220338983061E-2</v>
      </c>
      <c r="M263" s="95">
        <v>8.5593220338983061E-2</v>
      </c>
      <c r="N263" s="218"/>
      <c r="O263" s="95"/>
      <c r="P263" s="95"/>
      <c r="Q263" s="95"/>
      <c r="R263" s="95">
        <f t="shared" si="31"/>
        <v>8.5593220338983061E-2</v>
      </c>
    </row>
    <row r="264" spans="1:18" ht="31.5" x14ac:dyDescent="0.25">
      <c r="A264" s="153" t="s">
        <v>469</v>
      </c>
      <c r="B264" s="159" t="s">
        <v>491</v>
      </c>
      <c r="C264" s="160" t="s">
        <v>492</v>
      </c>
      <c r="D264" s="187">
        <v>2017</v>
      </c>
      <c r="E264" s="187">
        <v>2017</v>
      </c>
      <c r="F264" s="95">
        <f t="shared" si="29"/>
        <v>1.4898305084745764</v>
      </c>
      <c r="G264" s="95"/>
      <c r="H264" s="95"/>
      <c r="I264" s="95">
        <f t="shared" si="35"/>
        <v>1.4898305084745764</v>
      </c>
      <c r="J264" s="95"/>
      <c r="K264" s="95">
        <f t="shared" si="30"/>
        <v>0.35899530324688583</v>
      </c>
      <c r="L264" s="95">
        <f t="shared" si="28"/>
        <v>1.4898305084745764</v>
      </c>
      <c r="M264" s="95">
        <v>1.4898305084745764</v>
      </c>
      <c r="N264" s="218"/>
      <c r="O264" s="95"/>
      <c r="P264" s="95"/>
      <c r="Q264" s="95"/>
      <c r="R264" s="95">
        <f t="shared" si="31"/>
        <v>1.4898305084745764</v>
      </c>
    </row>
    <row r="265" spans="1:18" x14ac:dyDescent="0.25">
      <c r="A265" s="153" t="s">
        <v>472</v>
      </c>
      <c r="B265" s="159" t="s">
        <v>494</v>
      </c>
      <c r="C265" s="160" t="s">
        <v>495</v>
      </c>
      <c r="D265" s="187">
        <v>2017</v>
      </c>
      <c r="E265" s="187">
        <v>2017</v>
      </c>
      <c r="F265" s="95">
        <f t="shared" ref="F265:F318" si="36">R265</f>
        <v>3.0169491525423733</v>
      </c>
      <c r="G265" s="95"/>
      <c r="H265" s="95"/>
      <c r="I265" s="95">
        <f t="shared" si="35"/>
        <v>3.0169491525423733</v>
      </c>
      <c r="J265" s="95"/>
      <c r="K265" s="95">
        <f t="shared" ref="K265:K318" si="37">L265/4.15</f>
        <v>0.72697569940780071</v>
      </c>
      <c r="L265" s="95">
        <f t="shared" si="28"/>
        <v>3.0169491525423733</v>
      </c>
      <c r="M265" s="95">
        <v>3.0169491525423733</v>
      </c>
      <c r="N265" s="218"/>
      <c r="O265" s="95"/>
      <c r="P265" s="95"/>
      <c r="Q265" s="95"/>
      <c r="R265" s="95">
        <f t="shared" ref="R265:R318" si="38">N265+O265+P265+Q265+M265</f>
        <v>3.0169491525423733</v>
      </c>
    </row>
    <row r="266" spans="1:18" ht="31.5" x14ac:dyDescent="0.25">
      <c r="A266" s="153" t="s">
        <v>475</v>
      </c>
      <c r="B266" s="159" t="s">
        <v>497</v>
      </c>
      <c r="C266" s="160" t="s">
        <v>498</v>
      </c>
      <c r="D266" s="187">
        <v>2017</v>
      </c>
      <c r="E266" s="187">
        <v>2017</v>
      </c>
      <c r="F266" s="95">
        <f t="shared" si="36"/>
        <v>3.2</v>
      </c>
      <c r="G266" s="95"/>
      <c r="H266" s="95"/>
      <c r="I266" s="95">
        <f t="shared" si="35"/>
        <v>3.2</v>
      </c>
      <c r="J266" s="95"/>
      <c r="K266" s="95">
        <f t="shared" si="37"/>
        <v>0.77108433734939752</v>
      </c>
      <c r="L266" s="95">
        <f t="shared" si="28"/>
        <v>3.2</v>
      </c>
      <c r="M266" s="95">
        <v>3.2</v>
      </c>
      <c r="N266" s="218"/>
      <c r="O266" s="95"/>
      <c r="P266" s="95"/>
      <c r="Q266" s="95"/>
      <c r="R266" s="95">
        <f t="shared" si="38"/>
        <v>3.2</v>
      </c>
    </row>
    <row r="267" spans="1:18" x14ac:dyDescent="0.25">
      <c r="A267" s="153" t="s">
        <v>478</v>
      </c>
      <c r="B267" s="159" t="s">
        <v>500</v>
      </c>
      <c r="C267" s="160" t="s">
        <v>501</v>
      </c>
      <c r="D267" s="187">
        <v>2017</v>
      </c>
      <c r="E267" s="187">
        <v>2017</v>
      </c>
      <c r="F267" s="95">
        <f t="shared" si="36"/>
        <v>1.0779661016949154</v>
      </c>
      <c r="G267" s="95"/>
      <c r="H267" s="95"/>
      <c r="I267" s="95">
        <f t="shared" si="35"/>
        <v>1.0779661016949154</v>
      </c>
      <c r="J267" s="95"/>
      <c r="K267" s="95">
        <f t="shared" si="37"/>
        <v>0.25975086787829282</v>
      </c>
      <c r="L267" s="95">
        <f t="shared" si="28"/>
        <v>1.0779661016949154</v>
      </c>
      <c r="M267" s="95">
        <v>1.0779661016949154</v>
      </c>
      <c r="N267" s="218"/>
      <c r="O267" s="95"/>
      <c r="P267" s="95"/>
      <c r="Q267" s="95"/>
      <c r="R267" s="95">
        <f t="shared" si="38"/>
        <v>1.0779661016949154</v>
      </c>
    </row>
    <row r="268" spans="1:18" x14ac:dyDescent="0.25">
      <c r="A268" s="153" t="s">
        <v>481</v>
      </c>
      <c r="B268" s="159" t="s">
        <v>503</v>
      </c>
      <c r="C268" s="160" t="s">
        <v>504</v>
      </c>
      <c r="D268" s="187">
        <v>2017</v>
      </c>
      <c r="E268" s="187">
        <v>2017</v>
      </c>
      <c r="F268" s="95">
        <f t="shared" si="36"/>
        <v>1.097457627118644</v>
      </c>
      <c r="G268" s="95"/>
      <c r="H268" s="95"/>
      <c r="I268" s="95">
        <f t="shared" si="35"/>
        <v>1.097457627118644</v>
      </c>
      <c r="J268" s="95"/>
      <c r="K268" s="95">
        <f t="shared" si="37"/>
        <v>0.26444762099244434</v>
      </c>
      <c r="L268" s="95">
        <f t="shared" si="28"/>
        <v>1.097457627118644</v>
      </c>
      <c r="M268" s="95">
        <v>1.097457627118644</v>
      </c>
      <c r="N268" s="218"/>
      <c r="O268" s="95"/>
      <c r="P268" s="95"/>
      <c r="Q268" s="95"/>
      <c r="R268" s="95">
        <f t="shared" si="38"/>
        <v>1.097457627118644</v>
      </c>
    </row>
    <row r="269" spans="1:18" x14ac:dyDescent="0.25">
      <c r="A269" s="153" t="s">
        <v>484</v>
      </c>
      <c r="B269" s="159" t="s">
        <v>506</v>
      </c>
      <c r="C269" s="160" t="s">
        <v>507</v>
      </c>
      <c r="D269" s="187">
        <v>2017</v>
      </c>
      <c r="E269" s="187">
        <v>2017</v>
      </c>
      <c r="F269" s="95">
        <f t="shared" si="36"/>
        <v>0.11440677966101696</v>
      </c>
      <c r="G269" s="95"/>
      <c r="H269" s="95"/>
      <c r="I269" s="95">
        <f t="shared" si="35"/>
        <v>0.11440677966101696</v>
      </c>
      <c r="J269" s="95"/>
      <c r="K269" s="95">
        <f t="shared" si="37"/>
        <v>2.756789871349806E-2</v>
      </c>
      <c r="L269" s="95">
        <f t="shared" si="28"/>
        <v>0.11440677966101696</v>
      </c>
      <c r="M269" s="95">
        <v>0.11440677966101696</v>
      </c>
      <c r="N269" s="218"/>
      <c r="O269" s="95"/>
      <c r="P269" s="95"/>
      <c r="Q269" s="95"/>
      <c r="R269" s="95">
        <f t="shared" si="38"/>
        <v>0.11440677966101696</v>
      </c>
    </row>
    <row r="270" spans="1:18" x14ac:dyDescent="0.25">
      <c r="A270" s="153" t="s">
        <v>487</v>
      </c>
      <c r="B270" s="178" t="s">
        <v>702</v>
      </c>
      <c r="C270" s="160" t="s">
        <v>753</v>
      </c>
      <c r="D270" s="189">
        <v>2018</v>
      </c>
      <c r="E270" s="189">
        <v>2020</v>
      </c>
      <c r="F270" s="95">
        <f t="shared" si="36"/>
        <v>1.9508474576271189</v>
      </c>
      <c r="G270" s="95"/>
      <c r="H270" s="95"/>
      <c r="I270" s="95">
        <f t="shared" si="35"/>
        <v>1.9508474576271189</v>
      </c>
      <c r="J270" s="95"/>
      <c r="K270" s="95">
        <f t="shared" si="37"/>
        <v>0.47008372472942617</v>
      </c>
      <c r="L270" s="95">
        <f t="shared" si="28"/>
        <v>1.9508474576271189</v>
      </c>
      <c r="M270" s="95"/>
      <c r="N270" s="218">
        <v>0.65</v>
      </c>
      <c r="O270" s="95">
        <v>1.3008474576271187</v>
      </c>
      <c r="P270" s="95"/>
      <c r="Q270" s="95"/>
      <c r="R270" s="95">
        <f t="shared" si="38"/>
        <v>1.9508474576271189</v>
      </c>
    </row>
    <row r="271" spans="1:18" ht="47.25" x14ac:dyDescent="0.25">
      <c r="A271" s="153" t="s">
        <v>1226</v>
      </c>
      <c r="B271" s="178" t="s">
        <v>704</v>
      </c>
      <c r="C271" s="160" t="s">
        <v>754</v>
      </c>
      <c r="D271" s="189">
        <v>2018</v>
      </c>
      <c r="E271" s="189">
        <v>2020</v>
      </c>
      <c r="F271" s="95">
        <f t="shared" si="36"/>
        <v>0.32790000000000002</v>
      </c>
      <c r="G271" s="95"/>
      <c r="H271" s="95"/>
      <c r="I271" s="95">
        <f t="shared" si="35"/>
        <v>0.32790000000000002</v>
      </c>
      <c r="J271" s="95"/>
      <c r="K271" s="95">
        <f t="shared" si="37"/>
        <v>7.9012048192771078E-2</v>
      </c>
      <c r="L271" s="95">
        <f t="shared" si="28"/>
        <v>0.32790000000000002</v>
      </c>
      <c r="M271" s="95"/>
      <c r="N271" s="218">
        <v>0.26</v>
      </c>
      <c r="O271" s="95">
        <v>6.7900000000000002E-2</v>
      </c>
      <c r="P271" s="95"/>
      <c r="Q271" s="95"/>
      <c r="R271" s="95">
        <f t="shared" si="38"/>
        <v>0.32790000000000002</v>
      </c>
    </row>
    <row r="272" spans="1:18" x14ac:dyDescent="0.25">
      <c r="A272" s="153" t="s">
        <v>1227</v>
      </c>
      <c r="B272" s="179" t="s">
        <v>706</v>
      </c>
      <c r="C272" s="52" t="s">
        <v>755</v>
      </c>
      <c r="D272" s="188">
        <v>2018</v>
      </c>
      <c r="E272" s="188">
        <v>2020</v>
      </c>
      <c r="F272" s="95">
        <f t="shared" si="36"/>
        <v>3.6101694915254234</v>
      </c>
      <c r="G272" s="95"/>
      <c r="H272" s="95"/>
      <c r="I272" s="95">
        <f t="shared" si="35"/>
        <v>3.6101694915254234</v>
      </c>
      <c r="J272" s="95"/>
      <c r="K272" s="95">
        <f t="shared" si="37"/>
        <v>0.86992035940371637</v>
      </c>
      <c r="L272" s="95">
        <f t="shared" si="28"/>
        <v>3.6101694915254234</v>
      </c>
      <c r="M272" s="95"/>
      <c r="N272" s="218">
        <v>1.2033898305084745</v>
      </c>
      <c r="O272" s="95">
        <v>2.406779661016949</v>
      </c>
      <c r="P272" s="95"/>
      <c r="Q272" s="95"/>
      <c r="R272" s="95">
        <f t="shared" si="38"/>
        <v>3.6101694915254234</v>
      </c>
    </row>
    <row r="273" spans="1:18" x14ac:dyDescent="0.25">
      <c r="A273" s="153" t="s">
        <v>490</v>
      </c>
      <c r="B273" s="178" t="s">
        <v>708</v>
      </c>
      <c r="C273" s="160" t="s">
        <v>756</v>
      </c>
      <c r="D273" s="189">
        <v>2018</v>
      </c>
      <c r="E273" s="189">
        <v>2018</v>
      </c>
      <c r="F273" s="95">
        <f t="shared" si="36"/>
        <v>1.6</v>
      </c>
      <c r="G273" s="95"/>
      <c r="H273" s="95"/>
      <c r="I273" s="95">
        <f t="shared" si="35"/>
        <v>1.6</v>
      </c>
      <c r="J273" s="95"/>
      <c r="K273" s="95">
        <f t="shared" si="37"/>
        <v>0.38554216867469876</v>
      </c>
      <c r="L273" s="95">
        <f t="shared" si="28"/>
        <v>1.6</v>
      </c>
      <c r="M273" s="95"/>
      <c r="N273" s="218">
        <v>1.6</v>
      </c>
      <c r="O273" s="95"/>
      <c r="P273" s="95"/>
      <c r="Q273" s="95"/>
      <c r="R273" s="95">
        <f t="shared" si="38"/>
        <v>1.6</v>
      </c>
    </row>
    <row r="274" spans="1:18" ht="31.5" x14ac:dyDescent="0.25">
      <c r="A274" s="153" t="s">
        <v>1228</v>
      </c>
      <c r="B274" s="179" t="s">
        <v>710</v>
      </c>
      <c r="C274" s="52" t="s">
        <v>757</v>
      </c>
      <c r="D274" s="188">
        <v>2018</v>
      </c>
      <c r="E274" s="188">
        <v>2018</v>
      </c>
      <c r="F274" s="95">
        <f t="shared" si="36"/>
        <v>5.4237288135593218</v>
      </c>
      <c r="G274" s="95"/>
      <c r="H274" s="95"/>
      <c r="I274" s="95">
        <f t="shared" si="35"/>
        <v>5.4237288135593218</v>
      </c>
      <c r="J274" s="95"/>
      <c r="K274" s="95">
        <f t="shared" si="37"/>
        <v>1.306922605676945</v>
      </c>
      <c r="L274" s="95">
        <f t="shared" si="28"/>
        <v>5.4237288135593218</v>
      </c>
      <c r="M274" s="95"/>
      <c r="N274" s="218">
        <v>2.6271186440677967</v>
      </c>
      <c r="O274" s="95"/>
      <c r="P274" s="95">
        <v>2.7966101694915255</v>
      </c>
      <c r="Q274" s="95"/>
      <c r="R274" s="95">
        <f t="shared" si="38"/>
        <v>5.4237288135593218</v>
      </c>
    </row>
    <row r="275" spans="1:18" x14ac:dyDescent="0.25">
      <c r="A275" s="153" t="s">
        <v>493</v>
      </c>
      <c r="B275" s="178" t="s">
        <v>712</v>
      </c>
      <c r="C275" s="160" t="s">
        <v>758</v>
      </c>
      <c r="D275" s="189">
        <v>2018</v>
      </c>
      <c r="E275" s="189">
        <v>2020</v>
      </c>
      <c r="F275" s="95">
        <f t="shared" si="36"/>
        <v>0.16</v>
      </c>
      <c r="G275" s="95"/>
      <c r="H275" s="95"/>
      <c r="I275" s="95">
        <f t="shared" si="35"/>
        <v>0.16</v>
      </c>
      <c r="J275" s="95"/>
      <c r="K275" s="95">
        <f t="shared" si="37"/>
        <v>3.8554216867469876E-2</v>
      </c>
      <c r="L275" s="95">
        <f t="shared" ref="L275:L318" si="39">R275</f>
        <v>0.16</v>
      </c>
      <c r="M275" s="95"/>
      <c r="N275" s="218">
        <v>0.08</v>
      </c>
      <c r="O275" s="95"/>
      <c r="P275" s="95">
        <v>0.08</v>
      </c>
      <c r="Q275" s="95"/>
      <c r="R275" s="95">
        <f t="shared" si="38"/>
        <v>0.16</v>
      </c>
    </row>
    <row r="276" spans="1:18" ht="31.5" x14ac:dyDescent="0.25">
      <c r="A276" s="153" t="s">
        <v>496</v>
      </c>
      <c r="B276" s="178" t="s">
        <v>714</v>
      </c>
      <c r="C276" s="160" t="s">
        <v>759</v>
      </c>
      <c r="D276" s="189">
        <v>2018</v>
      </c>
      <c r="E276" s="189">
        <v>2018</v>
      </c>
      <c r="F276" s="95">
        <f t="shared" si="36"/>
        <v>0.39</v>
      </c>
      <c r="G276" s="95"/>
      <c r="H276" s="95"/>
      <c r="I276" s="95">
        <f t="shared" si="35"/>
        <v>0.39</v>
      </c>
      <c r="J276" s="95"/>
      <c r="K276" s="95">
        <f t="shared" si="37"/>
        <v>9.3975903614457831E-2</v>
      </c>
      <c r="L276" s="95">
        <f t="shared" si="39"/>
        <v>0.39</v>
      </c>
      <c r="M276" s="95"/>
      <c r="N276" s="218">
        <v>0.39</v>
      </c>
      <c r="O276" s="95"/>
      <c r="P276" s="95"/>
      <c r="Q276" s="95"/>
      <c r="R276" s="95">
        <f t="shared" si="38"/>
        <v>0.39</v>
      </c>
    </row>
    <row r="277" spans="1:18" ht="31.5" x14ac:dyDescent="0.25">
      <c r="A277" s="153" t="s">
        <v>499</v>
      </c>
      <c r="B277" s="178" t="s">
        <v>716</v>
      </c>
      <c r="C277" s="160" t="s">
        <v>760</v>
      </c>
      <c r="D277" s="189">
        <v>2018</v>
      </c>
      <c r="E277" s="189">
        <v>2021</v>
      </c>
      <c r="F277" s="95">
        <f t="shared" si="36"/>
        <v>0.17799999999999999</v>
      </c>
      <c r="G277" s="95"/>
      <c r="H277" s="95"/>
      <c r="I277" s="95">
        <f t="shared" si="35"/>
        <v>0.17799999999999999</v>
      </c>
      <c r="J277" s="95"/>
      <c r="K277" s="95">
        <f t="shared" si="37"/>
        <v>4.2891566265060237E-2</v>
      </c>
      <c r="L277" s="95">
        <f t="shared" si="39"/>
        <v>0.17799999999999999</v>
      </c>
      <c r="M277" s="95"/>
      <c r="N277" s="218">
        <v>5.9999999999999991E-2</v>
      </c>
      <c r="O277" s="95"/>
      <c r="P277" s="95">
        <v>5.9999999999999991E-2</v>
      </c>
      <c r="Q277" s="95">
        <v>5.8000000000000003E-2</v>
      </c>
      <c r="R277" s="95">
        <f t="shared" si="38"/>
        <v>0.17799999999999999</v>
      </c>
    </row>
    <row r="278" spans="1:18" ht="31.5" x14ac:dyDescent="0.25">
      <c r="A278" s="153" t="s">
        <v>502</v>
      </c>
      <c r="B278" s="178" t="s">
        <v>718</v>
      </c>
      <c r="C278" s="160" t="s">
        <v>761</v>
      </c>
      <c r="D278" s="189">
        <v>2018</v>
      </c>
      <c r="E278" s="189">
        <v>2018</v>
      </c>
      <c r="F278" s="95">
        <f t="shared" si="36"/>
        <v>2.5</v>
      </c>
      <c r="G278" s="95"/>
      <c r="H278" s="95"/>
      <c r="I278" s="95">
        <f t="shared" si="35"/>
        <v>2.5</v>
      </c>
      <c r="J278" s="95"/>
      <c r="K278" s="95">
        <f t="shared" si="37"/>
        <v>0.60240963855421681</v>
      </c>
      <c r="L278" s="95">
        <f t="shared" si="39"/>
        <v>2.5</v>
      </c>
      <c r="M278" s="95"/>
      <c r="N278" s="218">
        <v>2.5</v>
      </c>
      <c r="O278" s="95"/>
      <c r="P278" s="95"/>
      <c r="Q278" s="95"/>
      <c r="R278" s="95">
        <f t="shared" si="38"/>
        <v>2.5</v>
      </c>
    </row>
    <row r="279" spans="1:18" x14ac:dyDescent="0.25">
      <c r="A279" s="153" t="s">
        <v>505</v>
      </c>
      <c r="B279" s="178" t="s">
        <v>720</v>
      </c>
      <c r="C279" s="160" t="s">
        <v>762</v>
      </c>
      <c r="D279" s="189">
        <v>2018</v>
      </c>
      <c r="E279" s="189">
        <v>2018</v>
      </c>
      <c r="F279" s="95">
        <f t="shared" si="36"/>
        <v>0.125</v>
      </c>
      <c r="G279" s="95"/>
      <c r="H279" s="95"/>
      <c r="I279" s="95">
        <f t="shared" si="35"/>
        <v>0.125</v>
      </c>
      <c r="J279" s="95"/>
      <c r="K279" s="95">
        <f t="shared" si="37"/>
        <v>3.012048192771084E-2</v>
      </c>
      <c r="L279" s="95">
        <f t="shared" si="39"/>
        <v>0.125</v>
      </c>
      <c r="M279" s="95"/>
      <c r="N279" s="218">
        <v>0.125</v>
      </c>
      <c r="O279" s="95"/>
      <c r="P279" s="95"/>
      <c r="Q279" s="95"/>
      <c r="R279" s="95">
        <f t="shared" si="38"/>
        <v>0.125</v>
      </c>
    </row>
    <row r="280" spans="1:18" x14ac:dyDescent="0.25">
      <c r="A280" s="153" t="s">
        <v>701</v>
      </c>
      <c r="B280" s="178" t="s">
        <v>722</v>
      </c>
      <c r="C280" s="160" t="s">
        <v>763</v>
      </c>
      <c r="D280" s="189">
        <v>2018</v>
      </c>
      <c r="E280" s="189">
        <v>2018</v>
      </c>
      <c r="F280" s="95">
        <f t="shared" si="36"/>
        <v>5.4400000000000004E-2</v>
      </c>
      <c r="G280" s="95"/>
      <c r="H280" s="95"/>
      <c r="I280" s="95">
        <f t="shared" si="35"/>
        <v>5.4400000000000004E-2</v>
      </c>
      <c r="J280" s="95"/>
      <c r="K280" s="95">
        <f t="shared" si="37"/>
        <v>1.3108433734939759E-2</v>
      </c>
      <c r="L280" s="95">
        <f t="shared" si="39"/>
        <v>5.4400000000000004E-2</v>
      </c>
      <c r="M280" s="95"/>
      <c r="N280" s="218">
        <v>5.4400000000000004E-2</v>
      </c>
      <c r="O280" s="95"/>
      <c r="P280" s="95"/>
      <c r="Q280" s="95"/>
      <c r="R280" s="95">
        <f t="shared" si="38"/>
        <v>5.4400000000000004E-2</v>
      </c>
    </row>
    <row r="281" spans="1:18" x14ac:dyDescent="0.25">
      <c r="A281" s="153" t="s">
        <v>703</v>
      </c>
      <c r="B281" s="178" t="s">
        <v>724</v>
      </c>
      <c r="C281" s="160" t="s">
        <v>764</v>
      </c>
      <c r="D281" s="189">
        <v>2018</v>
      </c>
      <c r="E281" s="189">
        <v>2018</v>
      </c>
      <c r="F281" s="95">
        <f t="shared" si="36"/>
        <v>0.13980000000000001</v>
      </c>
      <c r="G281" s="95"/>
      <c r="H281" s="95"/>
      <c r="I281" s="95">
        <f t="shared" si="35"/>
        <v>0.13980000000000001</v>
      </c>
      <c r="J281" s="95"/>
      <c r="K281" s="95">
        <f t="shared" si="37"/>
        <v>3.3686746987951807E-2</v>
      </c>
      <c r="L281" s="95">
        <f t="shared" si="39"/>
        <v>0.13980000000000001</v>
      </c>
      <c r="M281" s="95"/>
      <c r="N281" s="218">
        <v>0.13980000000000001</v>
      </c>
      <c r="O281" s="95"/>
      <c r="P281" s="95"/>
      <c r="Q281" s="95"/>
      <c r="R281" s="95">
        <f t="shared" si="38"/>
        <v>0.13980000000000001</v>
      </c>
    </row>
    <row r="282" spans="1:18" ht="47.25" x14ac:dyDescent="0.25">
      <c r="A282" s="153" t="s">
        <v>705</v>
      </c>
      <c r="B282" s="178" t="s">
        <v>726</v>
      </c>
      <c r="C282" s="160" t="s">
        <v>765</v>
      </c>
      <c r="D282" s="189">
        <v>2018</v>
      </c>
      <c r="E282" s="189">
        <v>2018</v>
      </c>
      <c r="F282" s="95">
        <f t="shared" si="36"/>
        <v>0.1</v>
      </c>
      <c r="G282" s="95"/>
      <c r="H282" s="95"/>
      <c r="I282" s="95">
        <f t="shared" si="35"/>
        <v>0.1</v>
      </c>
      <c r="J282" s="95"/>
      <c r="K282" s="95">
        <f t="shared" si="37"/>
        <v>2.4096385542168672E-2</v>
      </c>
      <c r="L282" s="95">
        <f t="shared" si="39"/>
        <v>0.1</v>
      </c>
      <c r="M282" s="95"/>
      <c r="N282" s="218">
        <v>0.1</v>
      </c>
      <c r="O282" s="95"/>
      <c r="P282" s="95"/>
      <c r="Q282" s="95"/>
      <c r="R282" s="95">
        <f t="shared" si="38"/>
        <v>0.1</v>
      </c>
    </row>
    <row r="283" spans="1:18" ht="31.5" x14ac:dyDescent="0.25">
      <c r="A283" s="153" t="s">
        <v>707</v>
      </c>
      <c r="B283" s="178" t="s">
        <v>728</v>
      </c>
      <c r="C283" s="160" t="s">
        <v>766</v>
      </c>
      <c r="D283" s="189">
        <v>2018</v>
      </c>
      <c r="E283" s="189">
        <v>2018</v>
      </c>
      <c r="F283" s="95">
        <f t="shared" si="36"/>
        <v>4.4999999999999998E-2</v>
      </c>
      <c r="G283" s="95"/>
      <c r="H283" s="95"/>
      <c r="I283" s="95">
        <f t="shared" si="35"/>
        <v>4.4999999999999998E-2</v>
      </c>
      <c r="J283" s="95"/>
      <c r="K283" s="95">
        <f t="shared" si="37"/>
        <v>1.0843373493975902E-2</v>
      </c>
      <c r="L283" s="95">
        <f t="shared" si="39"/>
        <v>4.4999999999999998E-2</v>
      </c>
      <c r="M283" s="95"/>
      <c r="N283" s="218">
        <v>4.4999999999999998E-2</v>
      </c>
      <c r="O283" s="95"/>
      <c r="P283" s="95"/>
      <c r="Q283" s="95"/>
      <c r="R283" s="95">
        <f t="shared" si="38"/>
        <v>4.4999999999999998E-2</v>
      </c>
    </row>
    <row r="284" spans="1:18" ht="78.75" x14ac:dyDescent="0.25">
      <c r="A284" s="153" t="s">
        <v>709</v>
      </c>
      <c r="B284" s="178" t="s">
        <v>730</v>
      </c>
      <c r="C284" s="160" t="s">
        <v>767</v>
      </c>
      <c r="D284" s="189">
        <v>2018</v>
      </c>
      <c r="E284" s="189">
        <v>2018</v>
      </c>
      <c r="F284" s="95">
        <f t="shared" si="36"/>
        <v>7.0000000000000007E-2</v>
      </c>
      <c r="G284" s="95"/>
      <c r="H284" s="95"/>
      <c r="I284" s="95">
        <f t="shared" si="35"/>
        <v>7.0000000000000007E-2</v>
      </c>
      <c r="J284" s="95"/>
      <c r="K284" s="95">
        <f t="shared" si="37"/>
        <v>1.6867469879518072E-2</v>
      </c>
      <c r="L284" s="95">
        <f t="shared" si="39"/>
        <v>7.0000000000000007E-2</v>
      </c>
      <c r="M284" s="95"/>
      <c r="N284" s="218">
        <v>7.0000000000000007E-2</v>
      </c>
      <c r="O284" s="95"/>
      <c r="P284" s="95"/>
      <c r="Q284" s="95"/>
      <c r="R284" s="95">
        <f t="shared" si="38"/>
        <v>7.0000000000000007E-2</v>
      </c>
    </row>
    <row r="285" spans="1:18" ht="31.5" x14ac:dyDescent="0.25">
      <c r="A285" s="153" t="s">
        <v>1252</v>
      </c>
      <c r="B285" s="178" t="s">
        <v>732</v>
      </c>
      <c r="C285" s="160" t="s">
        <v>768</v>
      </c>
      <c r="D285" s="189">
        <v>2018</v>
      </c>
      <c r="E285" s="189">
        <v>2018</v>
      </c>
      <c r="F285" s="95">
        <f t="shared" si="36"/>
        <v>7.0000000000000007E-2</v>
      </c>
      <c r="G285" s="95"/>
      <c r="H285" s="95"/>
      <c r="I285" s="95">
        <f t="shared" si="35"/>
        <v>7.0000000000000007E-2</v>
      </c>
      <c r="J285" s="95"/>
      <c r="K285" s="95">
        <f t="shared" si="37"/>
        <v>1.6867469879518072E-2</v>
      </c>
      <c r="L285" s="95">
        <f t="shared" si="39"/>
        <v>7.0000000000000007E-2</v>
      </c>
      <c r="M285" s="95"/>
      <c r="N285" s="218">
        <v>7.0000000000000007E-2</v>
      </c>
      <c r="O285" s="95"/>
      <c r="P285" s="95"/>
      <c r="Q285" s="95"/>
      <c r="R285" s="95">
        <f t="shared" si="38"/>
        <v>7.0000000000000007E-2</v>
      </c>
    </row>
    <row r="286" spans="1:18" ht="47.25" x14ac:dyDescent="0.25">
      <c r="A286" s="153" t="s">
        <v>711</v>
      </c>
      <c r="B286" s="178" t="s">
        <v>734</v>
      </c>
      <c r="C286" s="160" t="s">
        <v>769</v>
      </c>
      <c r="D286" s="189">
        <v>2018</v>
      </c>
      <c r="E286" s="189">
        <v>2018</v>
      </c>
      <c r="F286" s="95">
        <f t="shared" si="36"/>
        <v>4.4999999999999998E-2</v>
      </c>
      <c r="G286" s="95"/>
      <c r="H286" s="95"/>
      <c r="I286" s="95">
        <f t="shared" si="35"/>
        <v>4.4999999999999998E-2</v>
      </c>
      <c r="J286" s="95"/>
      <c r="K286" s="95">
        <f t="shared" si="37"/>
        <v>1.0843373493975902E-2</v>
      </c>
      <c r="L286" s="95">
        <f t="shared" si="39"/>
        <v>4.4999999999999998E-2</v>
      </c>
      <c r="M286" s="95"/>
      <c r="N286" s="218">
        <v>4.4999999999999998E-2</v>
      </c>
      <c r="O286" s="95"/>
      <c r="P286" s="95"/>
      <c r="Q286" s="95"/>
      <c r="R286" s="95">
        <f t="shared" si="38"/>
        <v>4.4999999999999998E-2</v>
      </c>
    </row>
    <row r="287" spans="1:18" ht="47.25" x14ac:dyDescent="0.25">
      <c r="A287" s="153" t="s">
        <v>713</v>
      </c>
      <c r="B287" s="178" t="s">
        <v>736</v>
      </c>
      <c r="C287" s="160" t="s">
        <v>770</v>
      </c>
      <c r="D287" s="189">
        <v>2018</v>
      </c>
      <c r="E287" s="189">
        <v>2018</v>
      </c>
      <c r="F287" s="95">
        <f t="shared" si="36"/>
        <v>0.05</v>
      </c>
      <c r="G287" s="95"/>
      <c r="H287" s="95"/>
      <c r="I287" s="95">
        <f t="shared" si="35"/>
        <v>0.05</v>
      </c>
      <c r="J287" s="95"/>
      <c r="K287" s="95">
        <f t="shared" si="37"/>
        <v>1.2048192771084336E-2</v>
      </c>
      <c r="L287" s="95">
        <f t="shared" si="39"/>
        <v>0.05</v>
      </c>
      <c r="M287" s="95"/>
      <c r="N287" s="218">
        <v>0.05</v>
      </c>
      <c r="O287" s="95"/>
      <c r="P287" s="95"/>
      <c r="Q287" s="95"/>
      <c r="R287" s="95">
        <f t="shared" si="38"/>
        <v>0.05</v>
      </c>
    </row>
    <row r="288" spans="1:18" ht="31.5" x14ac:dyDescent="0.25">
      <c r="A288" s="153" t="s">
        <v>715</v>
      </c>
      <c r="B288" s="178" t="s">
        <v>738</v>
      </c>
      <c r="C288" s="160" t="s">
        <v>771</v>
      </c>
      <c r="D288" s="189">
        <v>2018</v>
      </c>
      <c r="E288" s="189">
        <v>2018</v>
      </c>
      <c r="F288" s="95">
        <f t="shared" si="36"/>
        <v>0.32</v>
      </c>
      <c r="G288" s="95"/>
      <c r="H288" s="95"/>
      <c r="I288" s="95">
        <f t="shared" si="35"/>
        <v>0.32</v>
      </c>
      <c r="J288" s="95"/>
      <c r="K288" s="95">
        <f t="shared" si="37"/>
        <v>7.7108433734939752E-2</v>
      </c>
      <c r="L288" s="95">
        <f t="shared" si="39"/>
        <v>0.32</v>
      </c>
      <c r="M288" s="95"/>
      <c r="N288" s="218">
        <v>0.32</v>
      </c>
      <c r="O288" s="95"/>
      <c r="P288" s="95"/>
      <c r="Q288" s="95"/>
      <c r="R288" s="95">
        <f t="shared" si="38"/>
        <v>0.32</v>
      </c>
    </row>
    <row r="289" spans="1:18" x14ac:dyDescent="0.25">
      <c r="A289" s="153" t="s">
        <v>717</v>
      </c>
      <c r="B289" s="159" t="s">
        <v>897</v>
      </c>
      <c r="C289" s="160" t="s">
        <v>898</v>
      </c>
      <c r="D289" s="189">
        <v>2018</v>
      </c>
      <c r="E289" s="189">
        <v>2018</v>
      </c>
      <c r="F289" s="95">
        <f t="shared" si="36"/>
        <v>0.21186440677966104</v>
      </c>
      <c r="G289" s="95"/>
      <c r="H289" s="95"/>
      <c r="I289" s="95">
        <f t="shared" si="35"/>
        <v>0.21186440677966104</v>
      </c>
      <c r="J289" s="95"/>
      <c r="K289" s="95">
        <f t="shared" si="37"/>
        <v>5.1051664284255664E-2</v>
      </c>
      <c r="L289" s="95">
        <f t="shared" si="39"/>
        <v>0.21186440677966104</v>
      </c>
      <c r="M289" s="95"/>
      <c r="N289" s="218"/>
      <c r="O289" s="95">
        <v>0.21186440677966104</v>
      </c>
      <c r="P289" s="95"/>
      <c r="Q289" s="95"/>
      <c r="R289" s="95">
        <f t="shared" si="38"/>
        <v>0.21186440677966104</v>
      </c>
    </row>
    <row r="290" spans="1:18" x14ac:dyDescent="0.25">
      <c r="A290" s="153" t="s">
        <v>719</v>
      </c>
      <c r="B290" s="178" t="s">
        <v>740</v>
      </c>
      <c r="C290" s="160" t="s">
        <v>772</v>
      </c>
      <c r="D290" s="189">
        <v>2018</v>
      </c>
      <c r="E290" s="189">
        <v>2018</v>
      </c>
      <c r="F290" s="95">
        <f t="shared" si="36"/>
        <v>0.08</v>
      </c>
      <c r="G290" s="95"/>
      <c r="H290" s="95"/>
      <c r="I290" s="95">
        <f t="shared" si="35"/>
        <v>0.08</v>
      </c>
      <c r="J290" s="95"/>
      <c r="K290" s="95">
        <f t="shared" si="37"/>
        <v>1.9277108433734938E-2</v>
      </c>
      <c r="L290" s="95">
        <f t="shared" si="39"/>
        <v>0.08</v>
      </c>
      <c r="M290" s="95"/>
      <c r="N290" s="218">
        <v>0.08</v>
      </c>
      <c r="O290" s="95"/>
      <c r="P290" s="95"/>
      <c r="Q290" s="95"/>
      <c r="R290" s="95">
        <f t="shared" si="38"/>
        <v>0.08</v>
      </c>
    </row>
    <row r="291" spans="1:18" ht="31.5" x14ac:dyDescent="0.25">
      <c r="A291" s="153" t="s">
        <v>1253</v>
      </c>
      <c r="B291" s="178" t="s">
        <v>742</v>
      </c>
      <c r="C291" s="160" t="s">
        <v>773</v>
      </c>
      <c r="D291" s="189">
        <v>2018</v>
      </c>
      <c r="E291" s="189">
        <v>2018</v>
      </c>
      <c r="F291" s="95">
        <f t="shared" si="36"/>
        <v>0.49</v>
      </c>
      <c r="G291" s="95"/>
      <c r="H291" s="95"/>
      <c r="I291" s="95">
        <f t="shared" si="35"/>
        <v>0.49</v>
      </c>
      <c r="J291" s="95"/>
      <c r="K291" s="95">
        <f t="shared" si="37"/>
        <v>0.1180722891566265</v>
      </c>
      <c r="L291" s="95">
        <f t="shared" si="39"/>
        <v>0.49</v>
      </c>
      <c r="M291" s="95"/>
      <c r="N291" s="218">
        <v>0.49</v>
      </c>
      <c r="O291" s="95"/>
      <c r="P291" s="95"/>
      <c r="Q291" s="95"/>
      <c r="R291" s="95">
        <f t="shared" si="38"/>
        <v>0.49</v>
      </c>
    </row>
    <row r="292" spans="1:18" x14ac:dyDescent="0.25">
      <c r="A292" s="153" t="s">
        <v>1254</v>
      </c>
      <c r="B292" s="178" t="s">
        <v>744</v>
      </c>
      <c r="C292" s="160" t="s">
        <v>774</v>
      </c>
      <c r="D292" s="189">
        <v>2018</v>
      </c>
      <c r="E292" s="189">
        <v>2018</v>
      </c>
      <c r="F292" s="95">
        <f t="shared" si="36"/>
        <v>0.1</v>
      </c>
      <c r="G292" s="95"/>
      <c r="H292" s="95"/>
      <c r="I292" s="95">
        <f t="shared" si="35"/>
        <v>0.1</v>
      </c>
      <c r="J292" s="95"/>
      <c r="K292" s="95">
        <f t="shared" si="37"/>
        <v>2.4096385542168672E-2</v>
      </c>
      <c r="L292" s="95">
        <f t="shared" si="39"/>
        <v>0.1</v>
      </c>
      <c r="M292" s="95"/>
      <c r="N292" s="218">
        <v>0.1</v>
      </c>
      <c r="O292" s="95"/>
      <c r="P292" s="95"/>
      <c r="Q292" s="95"/>
      <c r="R292" s="95">
        <f t="shared" si="38"/>
        <v>0.1</v>
      </c>
    </row>
    <row r="293" spans="1:18" ht="31.5" x14ac:dyDescent="0.25">
      <c r="A293" s="153" t="s">
        <v>721</v>
      </c>
      <c r="B293" s="178" t="s">
        <v>746</v>
      </c>
      <c r="C293" s="160" t="s">
        <v>775</v>
      </c>
      <c r="D293" s="189">
        <v>2018</v>
      </c>
      <c r="E293" s="189">
        <v>2018</v>
      </c>
      <c r="F293" s="95">
        <f t="shared" si="36"/>
        <v>0.18</v>
      </c>
      <c r="G293" s="95"/>
      <c r="H293" s="95"/>
      <c r="I293" s="95">
        <f t="shared" si="35"/>
        <v>0.18</v>
      </c>
      <c r="J293" s="95"/>
      <c r="K293" s="95">
        <f t="shared" si="37"/>
        <v>4.3373493975903607E-2</v>
      </c>
      <c r="L293" s="95">
        <f t="shared" si="39"/>
        <v>0.18</v>
      </c>
      <c r="M293" s="95"/>
      <c r="N293" s="218">
        <v>0.18</v>
      </c>
      <c r="O293" s="95"/>
      <c r="P293" s="95"/>
      <c r="Q293" s="95"/>
      <c r="R293" s="95">
        <f t="shared" si="38"/>
        <v>0.18</v>
      </c>
    </row>
    <row r="294" spans="1:18" ht="30" x14ac:dyDescent="0.25">
      <c r="A294" s="153" t="s">
        <v>723</v>
      </c>
      <c r="B294" s="175" t="s">
        <v>900</v>
      </c>
      <c r="C294" s="160" t="s">
        <v>901</v>
      </c>
      <c r="D294" s="189">
        <v>2019</v>
      </c>
      <c r="E294" s="189">
        <v>2019</v>
      </c>
      <c r="F294" s="95">
        <f t="shared" si="36"/>
        <v>2.6</v>
      </c>
      <c r="G294" s="95"/>
      <c r="H294" s="95"/>
      <c r="I294" s="95">
        <f t="shared" si="35"/>
        <v>2.6</v>
      </c>
      <c r="J294" s="95"/>
      <c r="K294" s="95">
        <f t="shared" si="37"/>
        <v>0.62650602409638556</v>
      </c>
      <c r="L294" s="95">
        <f t="shared" si="39"/>
        <v>2.6</v>
      </c>
      <c r="M294" s="95"/>
      <c r="N294" s="218"/>
      <c r="O294" s="95">
        <v>2.6</v>
      </c>
      <c r="P294" s="95"/>
      <c r="Q294" s="95"/>
      <c r="R294" s="95">
        <f t="shared" si="38"/>
        <v>2.6</v>
      </c>
    </row>
    <row r="295" spans="1:18" ht="31.5" x14ac:dyDescent="0.25">
      <c r="A295" s="153" t="s">
        <v>725</v>
      </c>
      <c r="B295" s="172" t="s">
        <v>903</v>
      </c>
      <c r="C295" s="160" t="s">
        <v>904</v>
      </c>
      <c r="D295" s="189">
        <v>2019</v>
      </c>
      <c r="E295" s="189">
        <v>2019</v>
      </c>
      <c r="F295" s="95">
        <f t="shared" si="36"/>
        <v>12</v>
      </c>
      <c r="G295" s="95"/>
      <c r="H295" s="95"/>
      <c r="I295" s="95">
        <f t="shared" si="35"/>
        <v>12</v>
      </c>
      <c r="J295" s="95"/>
      <c r="K295" s="95">
        <f t="shared" si="37"/>
        <v>2.8915662650602405</v>
      </c>
      <c r="L295" s="95">
        <f t="shared" si="39"/>
        <v>12</v>
      </c>
      <c r="M295" s="95"/>
      <c r="N295" s="218"/>
      <c r="O295" s="95">
        <v>12</v>
      </c>
      <c r="P295" s="95"/>
      <c r="Q295" s="95"/>
      <c r="R295" s="95">
        <f t="shared" si="38"/>
        <v>12</v>
      </c>
    </row>
    <row r="296" spans="1:18" ht="31.5" x14ac:dyDescent="0.25">
      <c r="A296" s="153" t="s">
        <v>727</v>
      </c>
      <c r="B296" s="172" t="s">
        <v>906</v>
      </c>
      <c r="C296" s="160" t="s">
        <v>907</v>
      </c>
      <c r="D296" s="189">
        <v>2018</v>
      </c>
      <c r="E296" s="189">
        <v>2020</v>
      </c>
      <c r="F296" s="95">
        <f t="shared" si="36"/>
        <v>2.8991525423728817</v>
      </c>
      <c r="G296" s="95"/>
      <c r="H296" s="95"/>
      <c r="I296" s="95">
        <f t="shared" si="35"/>
        <v>2.8991525423728817</v>
      </c>
      <c r="J296" s="95"/>
      <c r="K296" s="95">
        <f t="shared" si="37"/>
        <v>0.69859097406575454</v>
      </c>
      <c r="L296" s="95">
        <f t="shared" si="39"/>
        <v>2.8991525423728817</v>
      </c>
      <c r="M296" s="95"/>
      <c r="N296" s="218"/>
      <c r="O296" s="95">
        <v>1.4491525423728815</v>
      </c>
      <c r="P296" s="95">
        <v>1.45</v>
      </c>
      <c r="Q296" s="95"/>
      <c r="R296" s="95">
        <f t="shared" si="38"/>
        <v>2.8991525423728817</v>
      </c>
    </row>
    <row r="297" spans="1:18" ht="30" x14ac:dyDescent="0.25">
      <c r="A297" s="153" t="s">
        <v>729</v>
      </c>
      <c r="B297" s="175" t="s">
        <v>748</v>
      </c>
      <c r="C297" s="160" t="s">
        <v>776</v>
      </c>
      <c r="D297" s="189">
        <v>2018</v>
      </c>
      <c r="E297" s="189">
        <v>2019</v>
      </c>
      <c r="F297" s="95">
        <f t="shared" si="36"/>
        <v>3.2949152542372886</v>
      </c>
      <c r="G297" s="95"/>
      <c r="H297" s="95"/>
      <c r="I297" s="95">
        <f t="shared" si="35"/>
        <v>3.2949152542372886</v>
      </c>
      <c r="J297" s="95"/>
      <c r="K297" s="95">
        <f t="shared" si="37"/>
        <v>0.79395548294874418</v>
      </c>
      <c r="L297" s="95">
        <f t="shared" si="39"/>
        <v>3.2949152542372886</v>
      </c>
      <c r="M297" s="95"/>
      <c r="N297" s="218">
        <v>1.6</v>
      </c>
      <c r="O297" s="95">
        <v>1.6949152542372883</v>
      </c>
      <c r="P297" s="95"/>
      <c r="Q297" s="95"/>
      <c r="R297" s="95">
        <f t="shared" si="38"/>
        <v>3.2949152542372886</v>
      </c>
    </row>
    <row r="298" spans="1:18" ht="47.25" x14ac:dyDescent="0.25">
      <c r="A298" s="153" t="s">
        <v>731</v>
      </c>
      <c r="B298" s="172" t="s">
        <v>909</v>
      </c>
      <c r="C298" s="160" t="s">
        <v>910</v>
      </c>
      <c r="D298" s="189">
        <v>2019</v>
      </c>
      <c r="E298" s="189">
        <v>2019</v>
      </c>
      <c r="F298" s="95">
        <f t="shared" si="36"/>
        <v>1.2</v>
      </c>
      <c r="G298" s="95"/>
      <c r="H298" s="95"/>
      <c r="I298" s="95">
        <f t="shared" si="35"/>
        <v>1.2</v>
      </c>
      <c r="J298" s="95"/>
      <c r="K298" s="95">
        <f t="shared" si="37"/>
        <v>0.28915662650602408</v>
      </c>
      <c r="L298" s="95">
        <f t="shared" si="39"/>
        <v>1.2</v>
      </c>
      <c r="M298" s="95"/>
      <c r="N298" s="218"/>
      <c r="O298" s="95">
        <v>1.2</v>
      </c>
      <c r="P298" s="95"/>
      <c r="Q298" s="95"/>
      <c r="R298" s="95">
        <f t="shared" si="38"/>
        <v>1.2</v>
      </c>
    </row>
    <row r="299" spans="1:18" x14ac:dyDescent="0.25">
      <c r="A299" s="153" t="s">
        <v>733</v>
      </c>
      <c r="B299" s="172" t="s">
        <v>912</v>
      </c>
      <c r="C299" s="160" t="s">
        <v>913</v>
      </c>
      <c r="D299" s="189">
        <v>2019</v>
      </c>
      <c r="E299" s="189">
        <v>2020</v>
      </c>
      <c r="F299" s="95">
        <f t="shared" si="36"/>
        <v>0.22</v>
      </c>
      <c r="G299" s="95"/>
      <c r="H299" s="95"/>
      <c r="I299" s="95">
        <f t="shared" si="35"/>
        <v>0.22</v>
      </c>
      <c r="J299" s="95"/>
      <c r="K299" s="95">
        <f t="shared" si="37"/>
        <v>5.3012048192771083E-2</v>
      </c>
      <c r="L299" s="95">
        <f t="shared" si="39"/>
        <v>0.22</v>
      </c>
      <c r="M299" s="95"/>
      <c r="N299" s="218"/>
      <c r="O299" s="95">
        <v>0.11</v>
      </c>
      <c r="P299" s="95">
        <v>0.11</v>
      </c>
      <c r="Q299" s="95"/>
      <c r="R299" s="95">
        <f t="shared" si="38"/>
        <v>0.22</v>
      </c>
    </row>
    <row r="300" spans="1:18" ht="31.5" x14ac:dyDescent="0.25">
      <c r="A300" s="153" t="s">
        <v>735</v>
      </c>
      <c r="B300" s="172" t="s">
        <v>915</v>
      </c>
      <c r="C300" s="160" t="s">
        <v>916</v>
      </c>
      <c r="D300" s="189">
        <v>2019</v>
      </c>
      <c r="E300" s="189">
        <v>2019</v>
      </c>
      <c r="F300" s="95">
        <f t="shared" si="36"/>
        <v>0.35</v>
      </c>
      <c r="G300" s="95"/>
      <c r="H300" s="95"/>
      <c r="I300" s="95">
        <f t="shared" si="35"/>
        <v>0.35</v>
      </c>
      <c r="J300" s="95"/>
      <c r="K300" s="95">
        <f t="shared" si="37"/>
        <v>8.4337349397590355E-2</v>
      </c>
      <c r="L300" s="95">
        <f t="shared" si="39"/>
        <v>0.35</v>
      </c>
      <c r="M300" s="95"/>
      <c r="N300" s="218"/>
      <c r="O300" s="95">
        <v>0.35</v>
      </c>
      <c r="P300" s="95"/>
      <c r="Q300" s="95"/>
      <c r="R300" s="95">
        <f t="shared" si="38"/>
        <v>0.35</v>
      </c>
    </row>
    <row r="301" spans="1:18" ht="31.5" x14ac:dyDescent="0.25">
      <c r="A301" s="153" t="s">
        <v>737</v>
      </c>
      <c r="B301" s="172" t="s">
        <v>918</v>
      </c>
      <c r="C301" s="160" t="s">
        <v>919</v>
      </c>
      <c r="D301" s="189">
        <v>2019</v>
      </c>
      <c r="E301" s="189">
        <v>2019</v>
      </c>
      <c r="F301" s="95">
        <f t="shared" si="36"/>
        <v>0.2</v>
      </c>
      <c r="G301" s="95"/>
      <c r="H301" s="95"/>
      <c r="I301" s="95">
        <f t="shared" si="35"/>
        <v>0.2</v>
      </c>
      <c r="J301" s="95"/>
      <c r="K301" s="95">
        <f t="shared" si="37"/>
        <v>4.8192771084337345E-2</v>
      </c>
      <c r="L301" s="95">
        <f t="shared" si="39"/>
        <v>0.2</v>
      </c>
      <c r="M301" s="95"/>
      <c r="N301" s="218"/>
      <c r="O301" s="95">
        <v>0.2</v>
      </c>
      <c r="P301" s="95"/>
      <c r="Q301" s="95"/>
      <c r="R301" s="95">
        <f t="shared" si="38"/>
        <v>0.2</v>
      </c>
    </row>
    <row r="302" spans="1:18" x14ac:dyDescent="0.25">
      <c r="A302" s="153" t="s">
        <v>896</v>
      </c>
      <c r="B302" s="172" t="s">
        <v>1049</v>
      </c>
      <c r="C302" s="160" t="s">
        <v>1050</v>
      </c>
      <c r="D302" s="189">
        <v>2020</v>
      </c>
      <c r="E302" s="189">
        <v>2020</v>
      </c>
      <c r="F302" s="95">
        <f t="shared" si="36"/>
        <v>8</v>
      </c>
      <c r="G302" s="95"/>
      <c r="H302" s="95"/>
      <c r="I302" s="95">
        <f t="shared" si="35"/>
        <v>8</v>
      </c>
      <c r="J302" s="95"/>
      <c r="K302" s="95">
        <f t="shared" si="37"/>
        <v>1.9277108433734937</v>
      </c>
      <c r="L302" s="95">
        <f t="shared" si="39"/>
        <v>8</v>
      </c>
      <c r="M302" s="95"/>
      <c r="N302" s="218"/>
      <c r="O302" s="95"/>
      <c r="P302" s="95">
        <v>8</v>
      </c>
      <c r="Q302" s="95"/>
      <c r="R302" s="95">
        <f t="shared" si="38"/>
        <v>8</v>
      </c>
    </row>
    <row r="303" spans="1:18" ht="63" x14ac:dyDescent="0.25">
      <c r="A303" s="153" t="s">
        <v>739</v>
      </c>
      <c r="B303" s="172" t="s">
        <v>1052</v>
      </c>
      <c r="C303" s="160" t="s">
        <v>1053</v>
      </c>
      <c r="D303" s="189">
        <v>2020</v>
      </c>
      <c r="E303" s="189">
        <v>2020</v>
      </c>
      <c r="F303" s="95">
        <f t="shared" si="36"/>
        <v>10</v>
      </c>
      <c r="G303" s="95"/>
      <c r="H303" s="95"/>
      <c r="I303" s="95">
        <f t="shared" si="35"/>
        <v>10</v>
      </c>
      <c r="J303" s="95"/>
      <c r="K303" s="95">
        <f t="shared" si="37"/>
        <v>2.4096385542168672</v>
      </c>
      <c r="L303" s="95">
        <f t="shared" si="39"/>
        <v>10</v>
      </c>
      <c r="M303" s="95"/>
      <c r="N303" s="218"/>
      <c r="O303" s="95"/>
      <c r="P303" s="95">
        <v>10</v>
      </c>
      <c r="Q303" s="95"/>
      <c r="R303" s="95">
        <f t="shared" si="38"/>
        <v>10</v>
      </c>
    </row>
    <row r="304" spans="1:18" x14ac:dyDescent="0.25">
      <c r="A304" s="153" t="s">
        <v>741</v>
      </c>
      <c r="B304" s="172" t="s">
        <v>1055</v>
      </c>
      <c r="C304" s="160" t="s">
        <v>1056</v>
      </c>
      <c r="D304" s="189">
        <v>2020</v>
      </c>
      <c r="E304" s="189">
        <v>2020</v>
      </c>
      <c r="F304" s="95">
        <f t="shared" si="36"/>
        <v>8</v>
      </c>
      <c r="G304" s="95"/>
      <c r="H304" s="95"/>
      <c r="I304" s="95">
        <f t="shared" si="35"/>
        <v>8</v>
      </c>
      <c r="J304" s="95"/>
      <c r="K304" s="95">
        <f t="shared" si="37"/>
        <v>1.9277108433734937</v>
      </c>
      <c r="L304" s="95">
        <f t="shared" si="39"/>
        <v>8</v>
      </c>
      <c r="M304" s="95"/>
      <c r="N304" s="218"/>
      <c r="O304" s="95"/>
      <c r="P304" s="95">
        <v>8</v>
      </c>
      <c r="Q304" s="95"/>
      <c r="R304" s="95">
        <f t="shared" si="38"/>
        <v>8</v>
      </c>
    </row>
    <row r="305" spans="1:18" x14ac:dyDescent="0.25">
      <c r="A305" s="153" t="s">
        <v>743</v>
      </c>
      <c r="B305" s="172" t="s">
        <v>1058</v>
      </c>
      <c r="C305" s="160" t="s">
        <v>1059</v>
      </c>
      <c r="D305" s="189">
        <v>2020</v>
      </c>
      <c r="E305" s="189">
        <v>2020</v>
      </c>
      <c r="F305" s="95">
        <f t="shared" si="36"/>
        <v>1.2</v>
      </c>
      <c r="G305" s="95"/>
      <c r="H305" s="95"/>
      <c r="I305" s="95">
        <f t="shared" si="35"/>
        <v>1.2</v>
      </c>
      <c r="J305" s="95"/>
      <c r="K305" s="95">
        <f t="shared" si="37"/>
        <v>0.28915662650602408</v>
      </c>
      <c r="L305" s="95">
        <f t="shared" si="39"/>
        <v>1.2</v>
      </c>
      <c r="M305" s="95"/>
      <c r="N305" s="218"/>
      <c r="O305" s="95"/>
      <c r="P305" s="95">
        <v>1.2</v>
      </c>
      <c r="Q305" s="95"/>
      <c r="R305" s="95">
        <f t="shared" si="38"/>
        <v>1.2</v>
      </c>
    </row>
    <row r="306" spans="1:18" x14ac:dyDescent="0.25">
      <c r="A306" s="153" t="s">
        <v>745</v>
      </c>
      <c r="B306" s="172" t="s">
        <v>1061</v>
      </c>
      <c r="C306" s="160" t="s">
        <v>1062</v>
      </c>
      <c r="D306" s="189">
        <v>2020</v>
      </c>
      <c r="E306" s="189">
        <v>2020</v>
      </c>
      <c r="F306" s="95">
        <f t="shared" si="36"/>
        <v>0.6</v>
      </c>
      <c r="G306" s="95"/>
      <c r="H306" s="95"/>
      <c r="I306" s="95">
        <f t="shared" si="35"/>
        <v>0.6</v>
      </c>
      <c r="J306" s="95"/>
      <c r="K306" s="95">
        <f t="shared" si="37"/>
        <v>0.14457831325301204</v>
      </c>
      <c r="L306" s="95">
        <f t="shared" si="39"/>
        <v>0.6</v>
      </c>
      <c r="M306" s="95"/>
      <c r="N306" s="218"/>
      <c r="O306" s="95"/>
      <c r="P306" s="95">
        <v>0.6</v>
      </c>
      <c r="Q306" s="95"/>
      <c r="R306" s="95">
        <f t="shared" si="38"/>
        <v>0.6</v>
      </c>
    </row>
    <row r="307" spans="1:18" x14ac:dyDescent="0.25">
      <c r="A307" s="153" t="s">
        <v>899</v>
      </c>
      <c r="B307" s="172" t="s">
        <v>750</v>
      </c>
      <c r="C307" s="160" t="s">
        <v>777</v>
      </c>
      <c r="D307" s="189">
        <v>2018</v>
      </c>
      <c r="E307" s="189">
        <v>2020</v>
      </c>
      <c r="F307" s="95">
        <f t="shared" si="36"/>
        <v>1.27</v>
      </c>
      <c r="G307" s="95"/>
      <c r="H307" s="95"/>
      <c r="I307" s="95">
        <f t="shared" si="35"/>
        <v>1.27</v>
      </c>
      <c r="J307" s="95"/>
      <c r="K307" s="95">
        <f t="shared" si="37"/>
        <v>0.30602409638554212</v>
      </c>
      <c r="L307" s="95">
        <f t="shared" si="39"/>
        <v>1.27</v>
      </c>
      <c r="M307" s="95"/>
      <c r="N307" s="218">
        <v>0.47000000000000003</v>
      </c>
      <c r="O307" s="95"/>
      <c r="P307" s="95">
        <v>0.8</v>
      </c>
      <c r="Q307" s="95"/>
      <c r="R307" s="95">
        <f t="shared" si="38"/>
        <v>1.27</v>
      </c>
    </row>
    <row r="308" spans="1:18" ht="31.5" x14ac:dyDescent="0.25">
      <c r="A308" s="153" t="s">
        <v>1255</v>
      </c>
      <c r="B308" s="172" t="s">
        <v>1064</v>
      </c>
      <c r="C308" s="160" t="s">
        <v>1065</v>
      </c>
      <c r="D308" s="189">
        <v>2020</v>
      </c>
      <c r="E308" s="189">
        <v>2020</v>
      </c>
      <c r="F308" s="95">
        <f t="shared" si="36"/>
        <v>0.4</v>
      </c>
      <c r="G308" s="95"/>
      <c r="H308" s="95"/>
      <c r="I308" s="95">
        <f t="shared" si="35"/>
        <v>0.4</v>
      </c>
      <c r="J308" s="95"/>
      <c r="K308" s="95">
        <f t="shared" si="37"/>
        <v>9.638554216867469E-2</v>
      </c>
      <c r="L308" s="95">
        <f t="shared" si="39"/>
        <v>0.4</v>
      </c>
      <c r="M308" s="95"/>
      <c r="N308" s="218"/>
      <c r="O308" s="95"/>
      <c r="P308" s="95">
        <v>0.4</v>
      </c>
      <c r="Q308" s="95"/>
      <c r="R308" s="95">
        <f t="shared" si="38"/>
        <v>0.4</v>
      </c>
    </row>
    <row r="309" spans="1:18" x14ac:dyDescent="0.25">
      <c r="A309" s="153" t="s">
        <v>902</v>
      </c>
      <c r="B309" s="172" t="s">
        <v>1067</v>
      </c>
      <c r="C309" s="160" t="s">
        <v>1068</v>
      </c>
      <c r="D309" s="189">
        <v>2020</v>
      </c>
      <c r="E309" s="189">
        <v>2020</v>
      </c>
      <c r="F309" s="95">
        <f t="shared" si="36"/>
        <v>0.22</v>
      </c>
      <c r="G309" s="95"/>
      <c r="H309" s="95"/>
      <c r="I309" s="95">
        <f t="shared" si="35"/>
        <v>0.22</v>
      </c>
      <c r="J309" s="95"/>
      <c r="K309" s="95">
        <f t="shared" si="37"/>
        <v>5.3012048192771083E-2</v>
      </c>
      <c r="L309" s="95">
        <f t="shared" si="39"/>
        <v>0.22</v>
      </c>
      <c r="M309" s="95"/>
      <c r="N309" s="218"/>
      <c r="O309" s="95"/>
      <c r="P309" s="95">
        <v>0.22</v>
      </c>
      <c r="Q309" s="95"/>
      <c r="R309" s="95">
        <f t="shared" si="38"/>
        <v>0.22</v>
      </c>
    </row>
    <row r="310" spans="1:18" ht="31.5" x14ac:dyDescent="0.25">
      <c r="A310" s="153" t="s">
        <v>905</v>
      </c>
      <c r="B310" s="172" t="s">
        <v>1070</v>
      </c>
      <c r="C310" s="160" t="s">
        <v>1071</v>
      </c>
      <c r="D310" s="189">
        <v>2019</v>
      </c>
      <c r="E310" s="189">
        <v>2020</v>
      </c>
      <c r="F310" s="95">
        <f t="shared" si="36"/>
        <v>0.2</v>
      </c>
      <c r="G310" s="95"/>
      <c r="H310" s="95"/>
      <c r="I310" s="95">
        <f t="shared" si="35"/>
        <v>0.2</v>
      </c>
      <c r="J310" s="95"/>
      <c r="K310" s="95">
        <f t="shared" si="37"/>
        <v>4.8192771084337345E-2</v>
      </c>
      <c r="L310" s="95">
        <f t="shared" si="39"/>
        <v>0.2</v>
      </c>
      <c r="M310" s="95"/>
      <c r="N310" s="218"/>
      <c r="O310" s="95"/>
      <c r="P310" s="95">
        <v>0.2</v>
      </c>
      <c r="Q310" s="95"/>
      <c r="R310" s="95">
        <f t="shared" si="38"/>
        <v>0.2</v>
      </c>
    </row>
    <row r="311" spans="1:18" x14ac:dyDescent="0.25">
      <c r="A311" s="153" t="s">
        <v>747</v>
      </c>
      <c r="B311" s="172" t="s">
        <v>509</v>
      </c>
      <c r="C311" s="160" t="s">
        <v>510</v>
      </c>
      <c r="D311" s="189">
        <v>2017</v>
      </c>
      <c r="E311" s="189">
        <v>2020</v>
      </c>
      <c r="F311" s="95">
        <f t="shared" si="36"/>
        <v>3.3127118644067797</v>
      </c>
      <c r="G311" s="95"/>
      <c r="H311" s="95"/>
      <c r="I311" s="95">
        <f t="shared" si="35"/>
        <v>3.3127118644067797</v>
      </c>
      <c r="J311" s="95"/>
      <c r="K311" s="95">
        <f t="shared" si="37"/>
        <v>0.79824382274862149</v>
      </c>
      <c r="L311" s="95">
        <f t="shared" si="39"/>
        <v>3.3127118644067797</v>
      </c>
      <c r="M311" s="95">
        <v>0.76271186440677974</v>
      </c>
      <c r="N311" s="218"/>
      <c r="O311" s="95"/>
      <c r="P311" s="95">
        <v>2.5499999999999998</v>
      </c>
      <c r="Q311" s="95"/>
      <c r="R311" s="95">
        <f t="shared" si="38"/>
        <v>3.3127118644067797</v>
      </c>
    </row>
    <row r="312" spans="1:18" ht="47.25" x14ac:dyDescent="0.25">
      <c r="A312" s="153" t="s">
        <v>908</v>
      </c>
      <c r="B312" s="172" t="s">
        <v>1073</v>
      </c>
      <c r="C312" s="160" t="s">
        <v>1074</v>
      </c>
      <c r="D312" s="189">
        <v>2020</v>
      </c>
      <c r="E312" s="189">
        <v>2020</v>
      </c>
      <c r="F312" s="95">
        <f t="shared" si="36"/>
        <v>7.2999999999999995E-2</v>
      </c>
      <c r="G312" s="95"/>
      <c r="H312" s="95"/>
      <c r="I312" s="95">
        <f t="shared" si="35"/>
        <v>7.2999999999999995E-2</v>
      </c>
      <c r="J312" s="95"/>
      <c r="K312" s="95">
        <f t="shared" si="37"/>
        <v>1.7590361445783131E-2</v>
      </c>
      <c r="L312" s="95">
        <f t="shared" si="39"/>
        <v>7.2999999999999995E-2</v>
      </c>
      <c r="M312" s="95"/>
      <c r="N312" s="218"/>
      <c r="O312" s="95"/>
      <c r="P312" s="95">
        <v>7.2999999999999995E-2</v>
      </c>
      <c r="Q312" s="95"/>
      <c r="R312" s="95">
        <f t="shared" si="38"/>
        <v>7.2999999999999995E-2</v>
      </c>
    </row>
    <row r="313" spans="1:18" ht="31.5" x14ac:dyDescent="0.25">
      <c r="A313" s="153" t="s">
        <v>911</v>
      </c>
      <c r="B313" s="172" t="s">
        <v>1076</v>
      </c>
      <c r="C313" s="160" t="s">
        <v>1077</v>
      </c>
      <c r="D313" s="189">
        <v>2020</v>
      </c>
      <c r="E313" s="189">
        <v>2020</v>
      </c>
      <c r="F313" s="95">
        <f t="shared" si="36"/>
        <v>7.4999999999999997E-2</v>
      </c>
      <c r="G313" s="95"/>
      <c r="H313" s="95"/>
      <c r="I313" s="95">
        <f t="shared" si="35"/>
        <v>7.4999999999999997E-2</v>
      </c>
      <c r="J313" s="95"/>
      <c r="K313" s="95">
        <f t="shared" si="37"/>
        <v>1.8072289156626505E-2</v>
      </c>
      <c r="L313" s="95">
        <f t="shared" si="39"/>
        <v>7.4999999999999997E-2</v>
      </c>
      <c r="M313" s="95"/>
      <c r="N313" s="218"/>
      <c r="O313" s="95"/>
      <c r="P313" s="95">
        <v>7.4999999999999997E-2</v>
      </c>
      <c r="Q313" s="95"/>
      <c r="R313" s="95">
        <f t="shared" si="38"/>
        <v>7.4999999999999997E-2</v>
      </c>
    </row>
    <row r="314" spans="1:18" ht="31.5" x14ac:dyDescent="0.25">
      <c r="A314" s="153" t="s">
        <v>1256</v>
      </c>
      <c r="B314" s="180" t="s">
        <v>921</v>
      </c>
      <c r="C314" s="52" t="s">
        <v>922</v>
      </c>
      <c r="D314" s="188">
        <v>2021</v>
      </c>
      <c r="E314" s="188">
        <v>2021</v>
      </c>
      <c r="F314" s="95">
        <f t="shared" si="36"/>
        <v>6.5</v>
      </c>
      <c r="G314" s="95"/>
      <c r="H314" s="95"/>
      <c r="I314" s="95">
        <f t="shared" si="35"/>
        <v>6.5</v>
      </c>
      <c r="J314" s="95"/>
      <c r="K314" s="95">
        <f t="shared" si="37"/>
        <v>1.5662650602409638</v>
      </c>
      <c r="L314" s="95">
        <f t="shared" si="39"/>
        <v>6.5</v>
      </c>
      <c r="M314" s="95"/>
      <c r="N314" s="218"/>
      <c r="O314" s="95">
        <v>6.5</v>
      </c>
      <c r="P314" s="95"/>
      <c r="Q314" s="95"/>
      <c r="R314" s="95">
        <f t="shared" si="38"/>
        <v>6.5</v>
      </c>
    </row>
    <row r="315" spans="1:18" ht="47.25" x14ac:dyDescent="0.25">
      <c r="A315" s="153" t="s">
        <v>1257</v>
      </c>
      <c r="B315" s="172" t="s">
        <v>1159</v>
      </c>
      <c r="C315" s="160" t="s">
        <v>1160</v>
      </c>
      <c r="D315" s="189">
        <v>2021</v>
      </c>
      <c r="E315" s="189">
        <v>2021</v>
      </c>
      <c r="F315" s="95">
        <f t="shared" si="36"/>
        <v>1</v>
      </c>
      <c r="G315" s="95"/>
      <c r="H315" s="95"/>
      <c r="I315" s="95">
        <f t="shared" si="35"/>
        <v>1</v>
      </c>
      <c r="J315" s="95"/>
      <c r="K315" s="95">
        <f t="shared" si="37"/>
        <v>0.24096385542168672</v>
      </c>
      <c r="L315" s="95">
        <f t="shared" si="39"/>
        <v>1</v>
      </c>
      <c r="M315" s="95"/>
      <c r="N315" s="218"/>
      <c r="O315" s="95"/>
      <c r="P315" s="95"/>
      <c r="Q315" s="95">
        <v>1</v>
      </c>
      <c r="R315" s="95">
        <f t="shared" si="38"/>
        <v>1</v>
      </c>
    </row>
    <row r="316" spans="1:18" ht="30" x14ac:dyDescent="0.25">
      <c r="A316" s="153" t="s">
        <v>914</v>
      </c>
      <c r="B316" s="175" t="s">
        <v>924</v>
      </c>
      <c r="C316" s="160" t="s">
        <v>925</v>
      </c>
      <c r="D316" s="189">
        <v>2019</v>
      </c>
      <c r="E316" s="189">
        <v>2019</v>
      </c>
      <c r="F316" s="95">
        <f t="shared" si="36"/>
        <v>0.33898305084745767</v>
      </c>
      <c r="G316" s="95"/>
      <c r="H316" s="95"/>
      <c r="I316" s="95">
        <f t="shared" si="35"/>
        <v>0.33898305084745767</v>
      </c>
      <c r="J316" s="95"/>
      <c r="K316" s="95">
        <f t="shared" si="37"/>
        <v>8.1682662854809074E-2</v>
      </c>
      <c r="L316" s="95">
        <f t="shared" si="39"/>
        <v>0.33898305084745767</v>
      </c>
      <c r="M316" s="95"/>
      <c r="N316" s="218"/>
      <c r="O316" s="95">
        <v>0.33898305084745767</v>
      </c>
      <c r="P316" s="95"/>
      <c r="Q316" s="95"/>
      <c r="R316" s="95">
        <f t="shared" si="38"/>
        <v>0.33898305084745767</v>
      </c>
    </row>
    <row r="317" spans="1:18" ht="30" x14ac:dyDescent="0.25">
      <c r="A317" s="153" t="s">
        <v>917</v>
      </c>
      <c r="B317" s="175" t="s">
        <v>752</v>
      </c>
      <c r="C317" s="160" t="s">
        <v>778</v>
      </c>
      <c r="D317" s="189">
        <v>2018</v>
      </c>
      <c r="E317" s="189">
        <v>2018</v>
      </c>
      <c r="F317" s="95">
        <f t="shared" si="36"/>
        <v>0.42372881355932207</v>
      </c>
      <c r="G317" s="95"/>
      <c r="H317" s="95"/>
      <c r="I317" s="95">
        <f t="shared" si="35"/>
        <v>0.42372881355932207</v>
      </c>
      <c r="J317" s="95"/>
      <c r="K317" s="95">
        <f t="shared" si="37"/>
        <v>0.10210332856851133</v>
      </c>
      <c r="L317" s="95">
        <f t="shared" si="39"/>
        <v>0.42372881355932207</v>
      </c>
      <c r="M317" s="95"/>
      <c r="N317" s="218">
        <v>0.42372881355932207</v>
      </c>
      <c r="O317" s="95"/>
      <c r="P317" s="95"/>
      <c r="Q317" s="95"/>
      <c r="R317" s="95">
        <f t="shared" si="38"/>
        <v>0.42372881355932207</v>
      </c>
    </row>
    <row r="318" spans="1:18" ht="30" x14ac:dyDescent="0.25">
      <c r="A318" s="153" t="s">
        <v>1048</v>
      </c>
      <c r="B318" s="175" t="s">
        <v>927</v>
      </c>
      <c r="C318" s="160" t="s">
        <v>928</v>
      </c>
      <c r="D318" s="189">
        <v>2019</v>
      </c>
      <c r="E318" s="189">
        <v>2019</v>
      </c>
      <c r="F318" s="95">
        <f t="shared" si="36"/>
        <v>1.0169491525423728</v>
      </c>
      <c r="G318" s="95"/>
      <c r="H318" s="95"/>
      <c r="I318" s="95">
        <f t="shared" si="35"/>
        <v>1.0169491525423728</v>
      </c>
      <c r="J318" s="95"/>
      <c r="K318" s="95">
        <f t="shared" si="37"/>
        <v>0.24504798856442717</v>
      </c>
      <c r="L318" s="95">
        <f t="shared" si="39"/>
        <v>1.0169491525423728</v>
      </c>
      <c r="M318" s="95"/>
      <c r="N318" s="218"/>
      <c r="O318" s="95">
        <v>1.0169491525423728</v>
      </c>
      <c r="P318" s="95"/>
      <c r="Q318" s="95"/>
      <c r="R318" s="95">
        <f t="shared" si="38"/>
        <v>1.0169491525423728</v>
      </c>
    </row>
  </sheetData>
  <autoFilter ref="A17:QAZ318"/>
  <dataConsolidate/>
  <mergeCells count="18">
    <mergeCell ref="F14:J14"/>
    <mergeCell ref="K14:L14"/>
    <mergeCell ref="A4:R4"/>
    <mergeCell ref="A6:R6"/>
    <mergeCell ref="M14:R14"/>
    <mergeCell ref="A7:R7"/>
    <mergeCell ref="R15:R16"/>
    <mergeCell ref="F15:J15"/>
    <mergeCell ref="K15:L15"/>
    <mergeCell ref="A9:R9"/>
    <mergeCell ref="A11:R11"/>
    <mergeCell ref="A12:R12"/>
    <mergeCell ref="A13:R13"/>
    <mergeCell ref="A14:A16"/>
    <mergeCell ref="B14:B16"/>
    <mergeCell ref="C14:C16"/>
    <mergeCell ref="D14:D16"/>
    <mergeCell ref="E14:E15"/>
  </mergeCells>
  <pageMargins left="0.7" right="0.7" top="0.75" bottom="0.75" header="0.3" footer="0.3"/>
  <pageSetup paperSize="9" scale="1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23"/>
  <sheetViews>
    <sheetView view="pageBreakPreview" zoomScale="70" zoomScaleNormal="55" zoomScaleSheetLayoutView="70" workbookViewId="0">
      <selection activeCell="D17" sqref="D17:D18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32.7109375" style="21" customWidth="1"/>
    <col min="5" max="5" width="21.28515625" style="21" customWidth="1"/>
    <col min="6" max="11" width="12.140625" style="21" customWidth="1"/>
    <col min="12" max="12" width="21.28515625" style="21" customWidth="1"/>
    <col min="13" max="18" width="12.140625" style="21" customWidth="1"/>
    <col min="19" max="19" width="21.28515625" style="21" customWidth="1"/>
    <col min="20" max="25" width="12.140625" style="21" customWidth="1"/>
    <col min="26" max="26" width="21.28515625" style="21" customWidth="1"/>
    <col min="27" max="32" width="12.140625" style="21" customWidth="1"/>
    <col min="33" max="33" width="21.28515625" style="21" customWidth="1"/>
    <col min="34" max="39" width="12.140625" style="21" customWidth="1"/>
    <col min="40" max="40" width="21.28515625" style="21" customWidth="1"/>
    <col min="41" max="46" width="12.140625" style="21" customWidth="1"/>
    <col min="47" max="47" width="35.140625" style="109" hidden="1" customWidth="1"/>
    <col min="48" max="16384" width="9.140625" style="21"/>
  </cols>
  <sheetData>
    <row r="1" spans="1:47" ht="18.75" x14ac:dyDescent="0.25">
      <c r="I1" s="320"/>
      <c r="J1" s="320"/>
      <c r="K1" s="320"/>
      <c r="AR1" s="307" t="s">
        <v>253</v>
      </c>
      <c r="AS1" s="307"/>
      <c r="AT1" s="307"/>
    </row>
    <row r="2" spans="1:47" ht="18.75" x14ac:dyDescent="0.25">
      <c r="I2" s="320"/>
      <c r="J2" s="320"/>
      <c r="K2" s="320"/>
      <c r="AR2" s="307" t="s">
        <v>254</v>
      </c>
      <c r="AS2" s="307"/>
      <c r="AT2" s="307"/>
    </row>
    <row r="3" spans="1:47" ht="18.75" x14ac:dyDescent="0.25">
      <c r="G3" s="145"/>
      <c r="I3" s="320"/>
      <c r="J3" s="320"/>
      <c r="K3" s="320"/>
      <c r="M3" s="21">
        <f>M20*1.18</f>
        <v>217.31156799999997</v>
      </c>
      <c r="AR3" s="307" t="s">
        <v>255</v>
      </c>
      <c r="AS3" s="307"/>
      <c r="AT3" s="307"/>
    </row>
    <row r="4" spans="1:47" ht="18.75" x14ac:dyDescent="0.3">
      <c r="A4" s="303" t="s">
        <v>244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114"/>
    </row>
    <row r="5" spans="1:47" ht="30" customHeight="1" x14ac:dyDescent="0.3">
      <c r="A5" s="303" t="s">
        <v>245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114"/>
    </row>
    <row r="6" spans="1:47" ht="18.75" x14ac:dyDescent="0.25">
      <c r="A6" s="268" t="str">
        <f>' План финансирования кап.вложен'!A6:BA6</f>
        <v>Инвестиционная программа ООО "Башкирская сетевая компания"  2017-2021гг.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106"/>
    </row>
    <row r="7" spans="1:47" x14ac:dyDescent="0.25">
      <c r="A7" s="269" t="s">
        <v>0</v>
      </c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107"/>
    </row>
    <row r="8" spans="1:47" x14ac:dyDescent="0.25">
      <c r="A8" s="269"/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</row>
    <row r="9" spans="1:47" ht="18.75" x14ac:dyDescent="0.3">
      <c r="A9" s="310" t="s">
        <v>88</v>
      </c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9"/>
    </row>
    <row r="10" spans="1:47" x14ac:dyDescent="0.25">
      <c r="A10" s="318"/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</row>
    <row r="11" spans="1:47" ht="15.75" customHeight="1" x14ac:dyDescent="0.25">
      <c r="A11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40"/>
    </row>
    <row r="12" spans="1:47" x14ac:dyDescent="0.25">
      <c r="A12" s="319" t="s">
        <v>1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113"/>
    </row>
    <row r="13" spans="1:47" ht="15.75" customHeight="1" x14ac:dyDescent="0.25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41"/>
      <c r="AU13" s="41"/>
    </row>
    <row r="14" spans="1:47" ht="15.75" customHeight="1" x14ac:dyDescent="0.25">
      <c r="A14" s="300" t="s">
        <v>2</v>
      </c>
      <c r="B14" s="300" t="s">
        <v>3</v>
      </c>
      <c r="C14" s="300" t="s">
        <v>4</v>
      </c>
      <c r="D14" s="311" t="s">
        <v>318</v>
      </c>
      <c r="E14" s="315" t="s">
        <v>321</v>
      </c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6"/>
      <c r="AU14" s="311" t="s">
        <v>101</v>
      </c>
    </row>
    <row r="15" spans="1:47" x14ac:dyDescent="0.25">
      <c r="A15" s="313"/>
      <c r="B15" s="313"/>
      <c r="C15" s="313"/>
      <c r="D15" s="311"/>
      <c r="E15" s="317" t="s">
        <v>143</v>
      </c>
      <c r="F15" s="317"/>
      <c r="G15" s="317"/>
      <c r="H15" s="317"/>
      <c r="I15" s="317"/>
      <c r="J15" s="317"/>
      <c r="K15" s="317"/>
      <c r="L15" s="317" t="s">
        <v>131</v>
      </c>
      <c r="M15" s="317"/>
      <c r="N15" s="317"/>
      <c r="O15" s="317"/>
      <c r="P15" s="317"/>
      <c r="Q15" s="317"/>
      <c r="R15" s="317"/>
      <c r="S15" s="317" t="s">
        <v>132</v>
      </c>
      <c r="T15" s="317"/>
      <c r="U15" s="317"/>
      <c r="V15" s="317"/>
      <c r="W15" s="317"/>
      <c r="X15" s="317"/>
      <c r="Y15" s="317"/>
      <c r="Z15" s="314" t="s">
        <v>133</v>
      </c>
      <c r="AA15" s="315"/>
      <c r="AB15" s="315"/>
      <c r="AC15" s="315"/>
      <c r="AD15" s="315"/>
      <c r="AE15" s="315"/>
      <c r="AF15" s="315"/>
      <c r="AG15" s="317" t="s">
        <v>134</v>
      </c>
      <c r="AH15" s="317"/>
      <c r="AI15" s="317"/>
      <c r="AJ15" s="317"/>
      <c r="AK15" s="317"/>
      <c r="AL15" s="317"/>
      <c r="AM15" s="317"/>
      <c r="AN15" s="311" t="s">
        <v>309</v>
      </c>
      <c r="AO15" s="311"/>
      <c r="AP15" s="311"/>
      <c r="AQ15" s="311"/>
      <c r="AR15" s="311"/>
      <c r="AS15" s="311"/>
      <c r="AT15" s="311"/>
      <c r="AU15" s="311"/>
    </row>
    <row r="16" spans="1:47" ht="60.75" customHeight="1" x14ac:dyDescent="0.25">
      <c r="A16" s="313"/>
      <c r="B16" s="313"/>
      <c r="C16" s="313"/>
      <c r="D16" s="311"/>
      <c r="E16" s="311" t="s">
        <v>102</v>
      </c>
      <c r="F16" s="311"/>
      <c r="G16" s="311"/>
      <c r="H16" s="311"/>
      <c r="I16" s="311"/>
      <c r="J16" s="311"/>
      <c r="K16" s="311"/>
      <c r="L16" s="311" t="s">
        <v>102</v>
      </c>
      <c r="M16" s="311"/>
      <c r="N16" s="311"/>
      <c r="O16" s="311"/>
      <c r="P16" s="311"/>
      <c r="Q16" s="311"/>
      <c r="R16" s="311"/>
      <c r="S16" s="317" t="s">
        <v>102</v>
      </c>
      <c r="T16" s="317"/>
      <c r="U16" s="317"/>
      <c r="V16" s="317"/>
      <c r="W16" s="317"/>
      <c r="X16" s="317"/>
      <c r="Y16" s="317"/>
      <c r="Z16" s="314" t="s">
        <v>107</v>
      </c>
      <c r="AA16" s="315"/>
      <c r="AB16" s="315"/>
      <c r="AC16" s="315"/>
      <c r="AD16" s="315"/>
      <c r="AE16" s="315"/>
      <c r="AF16" s="316"/>
      <c r="AG16" s="317" t="s">
        <v>102</v>
      </c>
      <c r="AH16" s="317"/>
      <c r="AI16" s="317"/>
      <c r="AJ16" s="317"/>
      <c r="AK16" s="317"/>
      <c r="AL16" s="317"/>
      <c r="AM16" s="317"/>
      <c r="AN16" s="311" t="s">
        <v>102</v>
      </c>
      <c r="AO16" s="311"/>
      <c r="AP16" s="311"/>
      <c r="AQ16" s="311"/>
      <c r="AR16" s="311"/>
      <c r="AS16" s="311"/>
      <c r="AT16" s="311"/>
      <c r="AU16" s="311"/>
    </row>
    <row r="17" spans="1:49" ht="31.5" customHeight="1" x14ac:dyDescent="0.25">
      <c r="A17" s="313"/>
      <c r="B17" s="313"/>
      <c r="C17" s="313"/>
      <c r="D17" s="311" t="s">
        <v>102</v>
      </c>
      <c r="E17" s="115" t="s">
        <v>144</v>
      </c>
      <c r="F17" s="317" t="s">
        <v>145</v>
      </c>
      <c r="G17" s="317"/>
      <c r="H17" s="317"/>
      <c r="I17" s="317"/>
      <c r="J17" s="317"/>
      <c r="K17" s="317"/>
      <c r="L17" s="115" t="s">
        <v>144</v>
      </c>
      <c r="M17" s="317" t="s">
        <v>145</v>
      </c>
      <c r="N17" s="317"/>
      <c r="O17" s="317"/>
      <c r="P17" s="317"/>
      <c r="Q17" s="317"/>
      <c r="R17" s="317"/>
      <c r="S17" s="115" t="s">
        <v>144</v>
      </c>
      <c r="T17" s="317" t="s">
        <v>145</v>
      </c>
      <c r="U17" s="317"/>
      <c r="V17" s="317"/>
      <c r="W17" s="317"/>
      <c r="X17" s="317"/>
      <c r="Y17" s="317"/>
      <c r="Z17" s="115" t="s">
        <v>144</v>
      </c>
      <c r="AA17" s="314" t="s">
        <v>145</v>
      </c>
      <c r="AB17" s="315"/>
      <c r="AC17" s="315"/>
      <c r="AD17" s="315"/>
      <c r="AE17" s="315"/>
      <c r="AF17" s="316"/>
      <c r="AG17" s="115" t="s">
        <v>144</v>
      </c>
      <c r="AH17" s="317" t="s">
        <v>145</v>
      </c>
      <c r="AI17" s="317"/>
      <c r="AJ17" s="317"/>
      <c r="AK17" s="317"/>
      <c r="AL17" s="317"/>
      <c r="AM17" s="317"/>
      <c r="AN17" s="115" t="s">
        <v>144</v>
      </c>
      <c r="AO17" s="317" t="s">
        <v>145</v>
      </c>
      <c r="AP17" s="317"/>
      <c r="AQ17" s="317"/>
      <c r="AR17" s="317"/>
      <c r="AS17" s="317"/>
      <c r="AT17" s="317"/>
      <c r="AU17" s="311"/>
    </row>
    <row r="18" spans="1:49" ht="66" customHeight="1" x14ac:dyDescent="0.25">
      <c r="A18" s="301"/>
      <c r="B18" s="301"/>
      <c r="C18" s="301"/>
      <c r="D18" s="311"/>
      <c r="E18" s="110" t="s">
        <v>146</v>
      </c>
      <c r="F18" s="110" t="s">
        <v>146</v>
      </c>
      <c r="G18" s="42" t="s">
        <v>147</v>
      </c>
      <c r="H18" s="42" t="s">
        <v>148</v>
      </c>
      <c r="I18" s="42" t="s">
        <v>149</v>
      </c>
      <c r="J18" s="42" t="s">
        <v>150</v>
      </c>
      <c r="K18" s="42" t="s">
        <v>151</v>
      </c>
      <c r="L18" s="110" t="s">
        <v>146</v>
      </c>
      <c r="M18" s="110" t="s">
        <v>146</v>
      </c>
      <c r="N18" s="42" t="s">
        <v>147</v>
      </c>
      <c r="O18" s="42" t="s">
        <v>148</v>
      </c>
      <c r="P18" s="42" t="s">
        <v>149</v>
      </c>
      <c r="Q18" s="42" t="s">
        <v>150</v>
      </c>
      <c r="R18" s="42" t="s">
        <v>151</v>
      </c>
      <c r="S18" s="110" t="s">
        <v>146</v>
      </c>
      <c r="T18" s="110" t="s">
        <v>146</v>
      </c>
      <c r="U18" s="42" t="s">
        <v>147</v>
      </c>
      <c r="V18" s="42" t="s">
        <v>148</v>
      </c>
      <c r="W18" s="42" t="s">
        <v>149</v>
      </c>
      <c r="X18" s="42" t="s">
        <v>150</v>
      </c>
      <c r="Y18" s="42" t="s">
        <v>151</v>
      </c>
      <c r="Z18" s="110" t="s">
        <v>146</v>
      </c>
      <c r="AA18" s="110" t="s">
        <v>146</v>
      </c>
      <c r="AB18" s="42" t="s">
        <v>147</v>
      </c>
      <c r="AC18" s="42" t="s">
        <v>148</v>
      </c>
      <c r="AD18" s="42" t="s">
        <v>149</v>
      </c>
      <c r="AE18" s="42" t="s">
        <v>150</v>
      </c>
      <c r="AF18" s="42" t="s">
        <v>151</v>
      </c>
      <c r="AG18" s="110" t="s">
        <v>146</v>
      </c>
      <c r="AH18" s="110" t="s">
        <v>146</v>
      </c>
      <c r="AI18" s="42" t="s">
        <v>147</v>
      </c>
      <c r="AJ18" s="42" t="s">
        <v>148</v>
      </c>
      <c r="AK18" s="42" t="s">
        <v>149</v>
      </c>
      <c r="AL18" s="42" t="s">
        <v>150</v>
      </c>
      <c r="AM18" s="42" t="s">
        <v>151</v>
      </c>
      <c r="AN18" s="110" t="s">
        <v>146</v>
      </c>
      <c r="AO18" s="110" t="s">
        <v>146</v>
      </c>
      <c r="AP18" s="42" t="s">
        <v>147</v>
      </c>
      <c r="AQ18" s="42" t="s">
        <v>148</v>
      </c>
      <c r="AR18" s="42" t="s">
        <v>149</v>
      </c>
      <c r="AS18" s="42" t="s">
        <v>150</v>
      </c>
      <c r="AT18" s="42" t="s">
        <v>151</v>
      </c>
      <c r="AU18" s="311"/>
    </row>
    <row r="19" spans="1:49" x14ac:dyDescent="0.25">
      <c r="A19" s="121">
        <v>1</v>
      </c>
      <c r="B19" s="121">
        <v>2</v>
      </c>
      <c r="C19" s="121">
        <v>3</v>
      </c>
      <c r="D19" s="133">
        <v>5</v>
      </c>
      <c r="E19" s="123" t="s">
        <v>194</v>
      </c>
      <c r="F19" s="123" t="s">
        <v>195</v>
      </c>
      <c r="G19" s="123" t="s">
        <v>196</v>
      </c>
      <c r="H19" s="123" t="s">
        <v>197</v>
      </c>
      <c r="I19" s="123" t="s">
        <v>198</v>
      </c>
      <c r="J19" s="123" t="s">
        <v>199</v>
      </c>
      <c r="K19" s="123" t="s">
        <v>304</v>
      </c>
      <c r="L19" s="123" t="s">
        <v>200</v>
      </c>
      <c r="M19" s="123" t="s">
        <v>201</v>
      </c>
      <c r="N19" s="123" t="s">
        <v>202</v>
      </c>
      <c r="O19" s="123" t="s">
        <v>203</v>
      </c>
      <c r="P19" s="123" t="s">
        <v>204</v>
      </c>
      <c r="Q19" s="123" t="s">
        <v>205</v>
      </c>
      <c r="R19" s="123" t="s">
        <v>305</v>
      </c>
      <c r="S19" s="123" t="s">
        <v>206</v>
      </c>
      <c r="T19" s="123" t="s">
        <v>207</v>
      </c>
      <c r="U19" s="123" t="s">
        <v>208</v>
      </c>
      <c r="V19" s="123" t="s">
        <v>209</v>
      </c>
      <c r="W19" s="123" t="s">
        <v>210</v>
      </c>
      <c r="X19" s="123" t="s">
        <v>211</v>
      </c>
      <c r="Y19" s="123" t="s">
        <v>306</v>
      </c>
      <c r="Z19" s="123" t="s">
        <v>212</v>
      </c>
      <c r="AA19" s="123" t="s">
        <v>213</v>
      </c>
      <c r="AB19" s="123" t="s">
        <v>214</v>
      </c>
      <c r="AC19" s="123" t="s">
        <v>215</v>
      </c>
      <c r="AD19" s="123" t="s">
        <v>216</v>
      </c>
      <c r="AE19" s="123" t="s">
        <v>217</v>
      </c>
      <c r="AF19" s="123" t="s">
        <v>307</v>
      </c>
      <c r="AG19" s="123" t="s">
        <v>218</v>
      </c>
      <c r="AH19" s="123" t="s">
        <v>219</v>
      </c>
      <c r="AI19" s="123" t="s">
        <v>220</v>
      </c>
      <c r="AJ19" s="123" t="s">
        <v>221</v>
      </c>
      <c r="AK19" s="123" t="s">
        <v>222</v>
      </c>
      <c r="AL19" s="123" t="s">
        <v>223</v>
      </c>
      <c r="AM19" s="123" t="s">
        <v>308</v>
      </c>
      <c r="AN19" s="123" t="s">
        <v>310</v>
      </c>
      <c r="AO19" s="123" t="s">
        <v>311</v>
      </c>
      <c r="AP19" s="123" t="s">
        <v>312</v>
      </c>
      <c r="AQ19" s="123" t="s">
        <v>313</v>
      </c>
      <c r="AR19" s="123" t="s">
        <v>314</v>
      </c>
      <c r="AS19" s="123" t="s">
        <v>315</v>
      </c>
      <c r="AT19" s="123" t="s">
        <v>316</v>
      </c>
      <c r="AU19" s="123" t="s">
        <v>152</v>
      </c>
    </row>
    <row r="20" spans="1:49" s="120" customFormat="1" ht="31.5" x14ac:dyDescent="0.25">
      <c r="A20" s="18" t="str">
        <f>' План финансирования кап.вложен'!A18</f>
        <v>0</v>
      </c>
      <c r="B20" s="73" t="str">
        <f>' План финансирования кап.вложен'!B18</f>
        <v>ВСЕГО по инвестиционной программе, в том числе:</v>
      </c>
      <c r="C20" s="150" t="str">
        <f>' План финансирования кап.вложен'!C18</f>
        <v>Г</v>
      </c>
      <c r="D20" s="94">
        <f>AO20</f>
        <v>1797.6134152542372</v>
      </c>
      <c r="E20" s="94"/>
      <c r="F20" s="94">
        <f>F21+F249+F251+F258+F259</f>
        <v>216.422</v>
      </c>
      <c r="G20" s="94"/>
      <c r="H20" s="94"/>
      <c r="I20" s="94"/>
      <c r="J20" s="94"/>
      <c r="K20" s="94"/>
      <c r="L20" s="94"/>
      <c r="M20" s="94">
        <f>M21+M249+M251+M258+M259</f>
        <v>184.16234576271185</v>
      </c>
      <c r="N20" s="94"/>
      <c r="O20" s="94"/>
      <c r="P20" s="94"/>
      <c r="Q20" s="94"/>
      <c r="R20" s="94"/>
      <c r="S20" s="94"/>
      <c r="T20" s="94">
        <f>T21+T249+T251+T258+T259</f>
        <v>479.44815423728812</v>
      </c>
      <c r="U20" s="94"/>
      <c r="V20" s="94"/>
      <c r="W20" s="94"/>
      <c r="X20" s="94"/>
      <c r="Y20" s="94"/>
      <c r="Z20" s="94"/>
      <c r="AA20" s="94">
        <f>AA21+AA249+AA251+AA258+AA259</f>
        <v>458.7904576271186</v>
      </c>
      <c r="AB20" s="94"/>
      <c r="AC20" s="94"/>
      <c r="AD20" s="94"/>
      <c r="AE20" s="94"/>
      <c r="AF20" s="94"/>
      <c r="AG20" s="94"/>
      <c r="AH20" s="94">
        <f>AH21+AH249+AH251+AH258+AH259</f>
        <v>458.7904576271186</v>
      </c>
      <c r="AI20" s="94"/>
      <c r="AJ20" s="94"/>
      <c r="AK20" s="94"/>
      <c r="AL20" s="94"/>
      <c r="AM20" s="94"/>
      <c r="AN20" s="94"/>
      <c r="AO20" s="94">
        <f>F20+M20+T20+AA20+AH20</f>
        <v>1797.6134152542372</v>
      </c>
      <c r="AP20" s="94"/>
      <c r="AQ20" s="94"/>
      <c r="AR20" s="94"/>
      <c r="AS20" s="94"/>
      <c r="AT20" s="94"/>
      <c r="AU20" s="32" t="e">
        <f>AU21+AU42+AU54</f>
        <v>#VALUE!</v>
      </c>
      <c r="AW20" s="126"/>
    </row>
    <row r="21" spans="1:49" s="120" customFormat="1" ht="48.75" customHeight="1" x14ac:dyDescent="0.25">
      <c r="A21" s="156" t="str">
        <f>' План финансирования кап.вложен'!A19</f>
        <v>1.2</v>
      </c>
      <c r="B21" s="157" t="str">
        <f>' План финансирования кап.вложен'!B19</f>
        <v>Реконструкция, модернизация, техническое перевооружение всего, в том числе:</v>
      </c>
      <c r="C21" s="156" t="str">
        <f>' План финансирования кап.вложен'!C19</f>
        <v>Г</v>
      </c>
      <c r="D21" s="94">
        <f t="shared" ref="D21:D70" si="0">AO21</f>
        <v>1594.4586271186438</v>
      </c>
      <c r="E21" s="94"/>
      <c r="F21" s="94">
        <f>F22+F242</f>
        <v>155.37599999999998</v>
      </c>
      <c r="G21" s="94"/>
      <c r="H21" s="94"/>
      <c r="I21" s="94"/>
      <c r="J21" s="94"/>
      <c r="K21" s="94"/>
      <c r="L21" s="94"/>
      <c r="M21" s="94">
        <f>M22+M242</f>
        <v>170.43016949152542</v>
      </c>
      <c r="N21" s="94"/>
      <c r="O21" s="94"/>
      <c r="P21" s="94"/>
      <c r="Q21" s="94"/>
      <c r="R21" s="94"/>
      <c r="S21" s="94"/>
      <c r="T21" s="94">
        <f>T22+T242</f>
        <v>436.30076271186442</v>
      </c>
      <c r="U21" s="94"/>
      <c r="V21" s="94"/>
      <c r="W21" s="94"/>
      <c r="X21" s="94"/>
      <c r="Y21" s="94"/>
      <c r="Z21" s="94"/>
      <c r="AA21" s="94">
        <f>AA22+AA242</f>
        <v>416.17584745762707</v>
      </c>
      <c r="AB21" s="94"/>
      <c r="AC21" s="94"/>
      <c r="AD21" s="94"/>
      <c r="AE21" s="94"/>
      <c r="AF21" s="94"/>
      <c r="AG21" s="94"/>
      <c r="AH21" s="94">
        <f>AH22+AH242</f>
        <v>416.17584745762707</v>
      </c>
      <c r="AI21" s="94"/>
      <c r="AJ21" s="94"/>
      <c r="AK21" s="94"/>
      <c r="AL21" s="94"/>
      <c r="AM21" s="94"/>
      <c r="AN21" s="94"/>
      <c r="AO21" s="94">
        <f t="shared" ref="AO21:AO70" si="1">F21+M21+T21+AA21+AH21</f>
        <v>1594.4586271186438</v>
      </c>
      <c r="AP21" s="94"/>
      <c r="AQ21" s="94"/>
      <c r="AR21" s="94"/>
      <c r="AS21" s="94"/>
      <c r="AT21" s="94"/>
      <c r="AU21" s="34"/>
      <c r="AW21" s="126"/>
    </row>
    <row r="22" spans="1:49" s="120" customFormat="1" ht="78.75" x14ac:dyDescent="0.25">
      <c r="A22" s="156" t="str">
        <f>' План финансирования кап.вложен'!A20</f>
        <v>1.2.1</v>
      </c>
      <c r="B22" s="157" t="str">
        <f>' План финансирования кап.вложен'!B20</f>
        <v>Реконструкция, модернизация, техническое перевооружение  трансформаторных и иных подстанций, распределительных пунктов, всего, в том числе:</v>
      </c>
      <c r="C22" s="156" t="str">
        <f>' План финансирования кап.вложен'!C20</f>
        <v>Г</v>
      </c>
      <c r="D22" s="94">
        <f t="shared" si="0"/>
        <v>1521.1276271186439</v>
      </c>
      <c r="E22" s="94"/>
      <c r="F22" s="94">
        <f t="shared" ref="F20:Z23" si="2">F23</f>
        <v>89.545000000000002</v>
      </c>
      <c r="G22" s="94"/>
      <c r="H22" s="94"/>
      <c r="I22" s="94"/>
      <c r="J22" s="94"/>
      <c r="K22" s="94"/>
      <c r="L22" s="94"/>
      <c r="M22" s="94">
        <f t="shared" si="2"/>
        <v>162.93016949152542</v>
      </c>
      <c r="N22" s="94"/>
      <c r="O22" s="94"/>
      <c r="P22" s="94"/>
      <c r="Q22" s="94"/>
      <c r="R22" s="94"/>
      <c r="S22" s="94"/>
      <c r="T22" s="94">
        <f t="shared" si="2"/>
        <v>436.30076271186442</v>
      </c>
      <c r="U22" s="94"/>
      <c r="V22" s="94"/>
      <c r="W22" s="94"/>
      <c r="X22" s="94"/>
      <c r="Y22" s="94"/>
      <c r="Z22" s="94"/>
      <c r="AA22" s="94">
        <f t="shared" ref="AA22" si="3">AA23</f>
        <v>416.17584745762707</v>
      </c>
      <c r="AB22" s="94"/>
      <c r="AC22" s="94"/>
      <c r="AD22" s="94"/>
      <c r="AE22" s="94"/>
      <c r="AF22" s="94"/>
      <c r="AG22" s="94"/>
      <c r="AH22" s="94">
        <f t="shared" ref="AH22" si="4">AH23</f>
        <v>416.17584745762707</v>
      </c>
      <c r="AI22" s="94"/>
      <c r="AJ22" s="94"/>
      <c r="AK22" s="94"/>
      <c r="AL22" s="94"/>
      <c r="AM22" s="94"/>
      <c r="AN22" s="94"/>
      <c r="AO22" s="94">
        <f t="shared" si="1"/>
        <v>1521.1276271186439</v>
      </c>
      <c r="AP22" s="94"/>
      <c r="AQ22" s="94"/>
      <c r="AR22" s="94"/>
      <c r="AS22" s="94"/>
      <c r="AT22" s="94"/>
      <c r="AU22" s="112"/>
      <c r="AW22" s="126"/>
    </row>
    <row r="23" spans="1:49" s="120" customFormat="1" ht="63" customHeight="1" x14ac:dyDescent="0.25">
      <c r="A23" s="167" t="str">
        <f>' План финансирования кап.вложен'!A21</f>
        <v>1.2.1.1</v>
      </c>
      <c r="B23" s="168" t="str">
        <f>' План финансирования кап.вложен'!B21</f>
        <v>Реконструкция трансформаторных и иных подстанций, всего, в том числе:</v>
      </c>
      <c r="C23" s="167" t="str">
        <f>' План финансирования кап.вложен'!C21</f>
        <v>Г</v>
      </c>
      <c r="D23" s="170">
        <f t="shared" si="0"/>
        <v>1521.1276271186439</v>
      </c>
      <c r="E23" s="170"/>
      <c r="F23" s="170">
        <f>F24+F46+F70+F73+F87+F106+F126+F141+F157+F170+F181+F191+F212+F228</f>
        <v>89.545000000000002</v>
      </c>
      <c r="G23" s="170"/>
      <c r="H23" s="170"/>
      <c r="I23" s="170"/>
      <c r="J23" s="170"/>
      <c r="K23" s="170"/>
      <c r="L23" s="170"/>
      <c r="M23" s="170">
        <f>M24+M46+M70+M73+M87+M106+M126+M141+M157+M170+M181+M191+M212+M228</f>
        <v>162.93016949152542</v>
      </c>
      <c r="N23" s="170"/>
      <c r="O23" s="170"/>
      <c r="P23" s="170"/>
      <c r="Q23" s="170"/>
      <c r="R23" s="170"/>
      <c r="S23" s="170"/>
      <c r="T23" s="170">
        <f>T24+T46+T70+T73+T87+T106+T126+T141+T157+T170+T181+T191+T212+T228</f>
        <v>436.30076271186442</v>
      </c>
      <c r="U23" s="170"/>
      <c r="V23" s="170"/>
      <c r="W23" s="170"/>
      <c r="X23" s="170"/>
      <c r="Y23" s="170"/>
      <c r="Z23" s="170"/>
      <c r="AA23" s="170">
        <f>AA24+AA46+AA70+AA73+AA87+AA106+AA126+AA141+AA157+AA170+AA181+AA191+AA212+AA228</f>
        <v>416.17584745762707</v>
      </c>
      <c r="AB23" s="170"/>
      <c r="AC23" s="170"/>
      <c r="AD23" s="170"/>
      <c r="AE23" s="170"/>
      <c r="AF23" s="170"/>
      <c r="AG23" s="170"/>
      <c r="AH23" s="170">
        <f>AH24+AH46+AH70+AH73+AH87+AH106+AH126+AH141+AH157+AH170+AH181+AH191+AH212+AH228</f>
        <v>416.17584745762707</v>
      </c>
      <c r="AI23" s="170"/>
      <c r="AJ23" s="170"/>
      <c r="AK23" s="170"/>
      <c r="AL23" s="170"/>
      <c r="AM23" s="170"/>
      <c r="AN23" s="170"/>
      <c r="AO23" s="170">
        <f t="shared" si="1"/>
        <v>1521.1276271186439</v>
      </c>
      <c r="AP23" s="170"/>
      <c r="AQ23" s="170"/>
      <c r="AR23" s="170"/>
      <c r="AS23" s="170"/>
      <c r="AT23" s="170"/>
      <c r="AU23" s="112" t="s">
        <v>121</v>
      </c>
      <c r="AW23" s="126"/>
    </row>
    <row r="24" spans="1:49" s="120" customFormat="1" x14ac:dyDescent="0.25">
      <c r="A24" s="156" t="str">
        <f>' План финансирования кап.вложен'!A22</f>
        <v>1.2.1.1.1</v>
      </c>
      <c r="B24" s="157" t="str">
        <f>' План финансирования кап.вложен'!B22</f>
        <v>ПС Бекетово</v>
      </c>
      <c r="C24" s="156" t="str">
        <f>' План финансирования кап.вложен'!C22</f>
        <v>Г</v>
      </c>
      <c r="D24" s="94">
        <f t="shared" si="0"/>
        <v>216.38994915254236</v>
      </c>
      <c r="E24" s="94"/>
      <c r="F24" s="94">
        <f>SUM(F25:F45)</f>
        <v>26.573</v>
      </c>
      <c r="G24" s="94"/>
      <c r="H24" s="94"/>
      <c r="I24" s="94"/>
      <c r="J24" s="94"/>
      <c r="K24" s="94"/>
      <c r="L24" s="94"/>
      <c r="M24" s="94">
        <f>SUM(M25:M45)</f>
        <v>33.577966101694912</v>
      </c>
      <c r="N24" s="94"/>
      <c r="O24" s="94"/>
      <c r="P24" s="94"/>
      <c r="Q24" s="94"/>
      <c r="R24" s="94"/>
      <c r="S24" s="94"/>
      <c r="T24" s="94">
        <f>SUM(T25:T45)</f>
        <v>64.645762711864407</v>
      </c>
      <c r="U24" s="94"/>
      <c r="V24" s="94"/>
      <c r="W24" s="94"/>
      <c r="X24" s="94"/>
      <c r="Y24" s="94"/>
      <c r="Z24" s="94"/>
      <c r="AA24" s="94">
        <f>SUM(AA25:AA45)</f>
        <v>45.796610169491522</v>
      </c>
      <c r="AB24" s="94"/>
      <c r="AC24" s="94"/>
      <c r="AD24" s="94"/>
      <c r="AE24" s="94"/>
      <c r="AF24" s="94"/>
      <c r="AG24" s="94"/>
      <c r="AH24" s="94">
        <f>SUM(AH25:AH45)</f>
        <v>45.796610169491522</v>
      </c>
      <c r="AI24" s="94"/>
      <c r="AJ24" s="94"/>
      <c r="AK24" s="94"/>
      <c r="AL24" s="94"/>
      <c r="AM24" s="94"/>
      <c r="AN24" s="94"/>
      <c r="AO24" s="94">
        <f t="shared" si="1"/>
        <v>216.38994915254236</v>
      </c>
      <c r="AP24" s="94"/>
      <c r="AQ24" s="94"/>
      <c r="AR24" s="94"/>
      <c r="AS24" s="94"/>
      <c r="AT24" s="94"/>
      <c r="AU24" s="51" t="s">
        <v>121</v>
      </c>
      <c r="AW24" s="126"/>
    </row>
    <row r="25" spans="1:49" x14ac:dyDescent="0.25">
      <c r="A25" s="153" t="str">
        <f>' План финансирования кап.вложен'!A23</f>
        <v>1.2.1.1.1.1</v>
      </c>
      <c r="B25" s="182" t="str">
        <f>' План финансирования кап.вложен'!B23</f>
        <v>Замена разъединителей</v>
      </c>
      <c r="C25" s="155" t="str">
        <f>' План финансирования кап.вложен'!C23</f>
        <v>I_СПС_2016_1.2.1.1.1.4</v>
      </c>
      <c r="D25" s="95">
        <f t="shared" si="0"/>
        <v>24.974576271186443</v>
      </c>
      <c r="E25" s="95"/>
      <c r="F25" s="95"/>
      <c r="G25" s="95"/>
      <c r="H25" s="95"/>
      <c r="I25" s="95"/>
      <c r="J25" s="95"/>
      <c r="K25" s="95"/>
      <c r="L25" s="95"/>
      <c r="M25" s="95">
        <v>3.7203389830508473</v>
      </c>
      <c r="N25" s="95"/>
      <c r="O25" s="95"/>
      <c r="P25" s="95"/>
      <c r="Q25" s="95"/>
      <c r="R25" s="95"/>
      <c r="S25" s="95"/>
      <c r="T25" s="95">
        <v>3.745762711864407</v>
      </c>
      <c r="U25" s="95"/>
      <c r="V25" s="95"/>
      <c r="W25" s="95"/>
      <c r="X25" s="95"/>
      <c r="Y25" s="95"/>
      <c r="Z25" s="95"/>
      <c r="AA25" s="95">
        <v>8.7542372881355934</v>
      </c>
      <c r="AB25" s="95"/>
      <c r="AC25" s="95"/>
      <c r="AD25" s="95"/>
      <c r="AE25" s="95"/>
      <c r="AF25" s="95"/>
      <c r="AG25" s="95"/>
      <c r="AH25" s="95">
        <v>8.7542372881355934</v>
      </c>
      <c r="AI25" s="95"/>
      <c r="AJ25" s="95"/>
      <c r="AK25" s="95"/>
      <c r="AL25" s="95"/>
      <c r="AM25" s="95"/>
      <c r="AN25" s="95"/>
      <c r="AO25" s="95">
        <f t="shared" si="1"/>
        <v>24.974576271186443</v>
      </c>
      <c r="AP25" s="95"/>
      <c r="AQ25" s="95"/>
      <c r="AR25" s="95"/>
      <c r="AS25" s="95"/>
      <c r="AT25" s="95"/>
      <c r="AU25" s="51" t="s">
        <v>121</v>
      </c>
      <c r="AW25" s="147"/>
    </row>
    <row r="26" spans="1:49" ht="47.25" x14ac:dyDescent="0.25">
      <c r="A26" s="153" t="str">
        <f>' План финансирования кап.вложен'!A26</f>
        <v>1.2.1.1.1.4</v>
      </c>
      <c r="B26" s="159" t="str">
        <f>' План финансирования кап.вложен'!B26</f>
        <v>Замена ТН-500 кВ, замена вводов 500 кВ и 220 кВ ф.В АТ-5, замена ВАЗП, реконструкция пожаротушения</v>
      </c>
      <c r="C26" s="160" t="str">
        <f>' План финансирования кап.вложен'!C26</f>
        <v>I_СПС_2017_1.2.1.1.1.1</v>
      </c>
      <c r="D26" s="95">
        <f t="shared" si="0"/>
        <v>6.74</v>
      </c>
      <c r="E26" s="95"/>
      <c r="F26" s="95">
        <v>6.74</v>
      </c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>
        <f t="shared" si="1"/>
        <v>6.74</v>
      </c>
      <c r="AP26" s="95"/>
      <c r="AQ26" s="95"/>
      <c r="AR26" s="95"/>
      <c r="AS26" s="95"/>
      <c r="AT26" s="95"/>
      <c r="AU26" s="97"/>
      <c r="AW26" s="147"/>
    </row>
    <row r="27" spans="1:49" x14ac:dyDescent="0.25">
      <c r="A27" s="153" t="str">
        <f>' План финансирования кап.вложен'!A27</f>
        <v>1.2.1.1.1.5</v>
      </c>
      <c r="B27" s="159" t="str">
        <f>' План финансирования кап.вложен'!B27</f>
        <v>Замена РЗА ВЛ-500 кВ Смеловская</v>
      </c>
      <c r="C27" s="160" t="str">
        <f>' План финансирования кап.вложен'!C27</f>
        <v>I_РЗА_2017_1.2.1.1.1.2</v>
      </c>
      <c r="D27" s="95">
        <f t="shared" si="0"/>
        <v>19.832999999999998</v>
      </c>
      <c r="E27" s="95"/>
      <c r="F27" s="95">
        <v>19.832999999999998</v>
      </c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>
        <f t="shared" si="1"/>
        <v>19.832999999999998</v>
      </c>
      <c r="AP27" s="95"/>
      <c r="AQ27" s="95"/>
      <c r="AR27" s="95"/>
      <c r="AS27" s="95"/>
      <c r="AT27" s="95"/>
      <c r="AU27" s="97" t="s">
        <v>121</v>
      </c>
      <c r="AW27" s="147"/>
    </row>
    <row r="28" spans="1:49" x14ac:dyDescent="0.25">
      <c r="A28" s="153" t="str">
        <f>' План финансирования кап.вложен'!A29</f>
        <v>1.2.1.1.1.7</v>
      </c>
      <c r="B28" s="173" t="str">
        <f>' План финансирования кап.вложен'!B29</f>
        <v>Замена РЗА ВЛ-110 кВ</v>
      </c>
      <c r="C28" s="52" t="str">
        <f>' План финансирования кап.вложен'!C29</f>
        <v>I_РЗА_2018_1.2.1.1.1.2</v>
      </c>
      <c r="D28" s="95">
        <f t="shared" si="0"/>
        <v>20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>
        <v>10</v>
      </c>
      <c r="AB28" s="95"/>
      <c r="AC28" s="95"/>
      <c r="AD28" s="95"/>
      <c r="AE28" s="95"/>
      <c r="AF28" s="95"/>
      <c r="AG28" s="95"/>
      <c r="AH28" s="95">
        <v>10</v>
      </c>
      <c r="AI28" s="95"/>
      <c r="AJ28" s="95"/>
      <c r="AK28" s="95"/>
      <c r="AL28" s="95"/>
      <c r="AM28" s="95"/>
      <c r="AN28" s="95"/>
      <c r="AO28" s="95">
        <f t="shared" si="1"/>
        <v>20</v>
      </c>
      <c r="AP28" s="95"/>
      <c r="AQ28" s="95"/>
      <c r="AR28" s="95"/>
      <c r="AS28" s="95"/>
      <c r="AT28" s="95"/>
      <c r="AU28" s="51" t="s">
        <v>121</v>
      </c>
      <c r="AW28" s="147"/>
    </row>
    <row r="29" spans="1:49" x14ac:dyDescent="0.25">
      <c r="A29" s="153" t="str">
        <f>' План финансирования кап.вложен'!A30</f>
        <v>1.2.1.1.1.8</v>
      </c>
      <c r="B29" s="159" t="str">
        <f>' План финансирования кап.вложен'!B30</f>
        <v>Замена ТТ-500 кВ</v>
      </c>
      <c r="C29" s="160" t="str">
        <f>' План финансирования кап.вложен'!C30</f>
        <v>I_СПС_2018_1.2.1.1.1.4</v>
      </c>
      <c r="D29" s="95">
        <f t="shared" si="0"/>
        <v>8.5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>
        <v>8.5</v>
      </c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>
        <f t="shared" si="1"/>
        <v>8.5</v>
      </c>
      <c r="AP29" s="95"/>
      <c r="AQ29" s="95"/>
      <c r="AR29" s="95"/>
      <c r="AS29" s="95"/>
      <c r="AT29" s="95"/>
      <c r="AU29" s="51" t="s">
        <v>121</v>
      </c>
      <c r="AW29" s="147"/>
    </row>
    <row r="30" spans="1:49" ht="31.5" x14ac:dyDescent="0.25">
      <c r="A30" s="153" t="str">
        <f>' План финансирования кап.вложен'!A31</f>
        <v>1.2.1.1.1.9</v>
      </c>
      <c r="B30" s="159" t="str">
        <f>' План финансирования кап.вложен'!B31</f>
        <v>Реконструкция АТ с заменой вводов 500, 220 кВ</v>
      </c>
      <c r="C30" s="160" t="str">
        <f>' План финансирования кап.вложен'!C31</f>
        <v>I_СПС_2018_1.2.1.1.1.5</v>
      </c>
      <c r="D30" s="95">
        <f t="shared" si="0"/>
        <v>38.142372881355932</v>
      </c>
      <c r="E30" s="95"/>
      <c r="F30" s="95"/>
      <c r="G30" s="95"/>
      <c r="H30" s="95"/>
      <c r="I30" s="95"/>
      <c r="J30" s="95"/>
      <c r="K30" s="95"/>
      <c r="L30" s="95"/>
      <c r="M30" s="95">
        <v>14.457627118644067</v>
      </c>
      <c r="N30" s="95"/>
      <c r="O30" s="95"/>
      <c r="P30" s="95"/>
      <c r="Q30" s="95"/>
      <c r="R30" s="95"/>
      <c r="S30" s="95"/>
      <c r="T30" s="95">
        <v>4.5999999999999996</v>
      </c>
      <c r="U30" s="95"/>
      <c r="V30" s="95"/>
      <c r="W30" s="95"/>
      <c r="X30" s="95"/>
      <c r="Y30" s="95"/>
      <c r="Z30" s="95"/>
      <c r="AA30" s="95">
        <v>9.5423728813559325</v>
      </c>
      <c r="AB30" s="95"/>
      <c r="AC30" s="95"/>
      <c r="AD30" s="95"/>
      <c r="AE30" s="95"/>
      <c r="AF30" s="95"/>
      <c r="AG30" s="95"/>
      <c r="AH30" s="95">
        <v>9.5423728813559325</v>
      </c>
      <c r="AI30" s="95"/>
      <c r="AJ30" s="95"/>
      <c r="AK30" s="95"/>
      <c r="AL30" s="95"/>
      <c r="AM30" s="95"/>
      <c r="AN30" s="95"/>
      <c r="AO30" s="95">
        <f t="shared" si="1"/>
        <v>38.142372881355932</v>
      </c>
      <c r="AP30" s="95"/>
      <c r="AQ30" s="95"/>
      <c r="AR30" s="95"/>
      <c r="AS30" s="95"/>
      <c r="AT30" s="95"/>
      <c r="AU30" s="51" t="s">
        <v>122</v>
      </c>
      <c r="AW30" s="147"/>
    </row>
    <row r="31" spans="1:49" x14ac:dyDescent="0.25">
      <c r="A31" s="153" t="str">
        <f>' План финансирования кап.вложен'!A32</f>
        <v>1.2.1.1.1.10</v>
      </c>
      <c r="B31" s="159" t="str">
        <f>' План финансирования кап.вложен'!B32</f>
        <v>Замена ТТ-110 кВ</v>
      </c>
      <c r="C31" s="160" t="str">
        <f>' План финансирования кап.вложен'!C32</f>
        <v>I_СПС_2018_1.2.1.1.1.7</v>
      </c>
      <c r="D31" s="95">
        <f t="shared" si="0"/>
        <v>3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>
        <v>2</v>
      </c>
      <c r="U31" s="95"/>
      <c r="V31" s="95"/>
      <c r="W31" s="95"/>
      <c r="X31" s="95"/>
      <c r="Y31" s="95"/>
      <c r="Z31" s="95"/>
      <c r="AA31" s="95">
        <v>0.5</v>
      </c>
      <c r="AB31" s="95"/>
      <c r="AC31" s="95"/>
      <c r="AD31" s="95"/>
      <c r="AE31" s="95"/>
      <c r="AF31" s="95"/>
      <c r="AG31" s="95"/>
      <c r="AH31" s="95">
        <v>0.5</v>
      </c>
      <c r="AI31" s="95"/>
      <c r="AJ31" s="95"/>
      <c r="AK31" s="95"/>
      <c r="AL31" s="95"/>
      <c r="AM31" s="95"/>
      <c r="AN31" s="95"/>
      <c r="AO31" s="95">
        <f t="shared" si="1"/>
        <v>3</v>
      </c>
      <c r="AP31" s="95"/>
      <c r="AQ31" s="95"/>
      <c r="AR31" s="95"/>
      <c r="AS31" s="95"/>
      <c r="AT31" s="95"/>
      <c r="AU31" s="51" t="s">
        <v>122</v>
      </c>
      <c r="AW31" s="147"/>
    </row>
    <row r="32" spans="1:49" ht="31.5" x14ac:dyDescent="0.25">
      <c r="A32" s="153" t="str">
        <f>' План финансирования кап.вложен'!A33</f>
        <v>1.2.1.1.1.11</v>
      </c>
      <c r="B32" s="174" t="str">
        <f>' План финансирования кап.вложен'!B33</f>
        <v>Замена ТН-110 кВ</v>
      </c>
      <c r="C32" s="160" t="str">
        <f>' План финансирования кап.вложен'!C33</f>
        <v>I_СПС_2018_1.2.1.1.1.8</v>
      </c>
      <c r="D32" s="95">
        <f t="shared" si="0"/>
        <v>2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>
        <v>2</v>
      </c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>
        <f t="shared" si="1"/>
        <v>2</v>
      </c>
      <c r="AP32" s="95"/>
      <c r="AQ32" s="95"/>
      <c r="AR32" s="95"/>
      <c r="AS32" s="95"/>
      <c r="AT32" s="95"/>
      <c r="AU32" s="52" t="s">
        <v>123</v>
      </c>
      <c r="AW32" s="147"/>
    </row>
    <row r="33" spans="1:49" x14ac:dyDescent="0.25">
      <c r="A33" s="153" t="str">
        <f>' План финансирования кап.вложен'!A34</f>
        <v>1.2.1.1.1.12</v>
      </c>
      <c r="B33" s="159" t="str">
        <f>' План финансирования кап.вложен'!B34</f>
        <v>Замена КРУН-10</v>
      </c>
      <c r="C33" s="160" t="str">
        <f>' План финансирования кап.вложен'!C34</f>
        <v>I_СПС_2018_1.2.1.1.1.9</v>
      </c>
      <c r="D33" s="95">
        <f t="shared" si="0"/>
        <v>51.5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>
        <v>17.5</v>
      </c>
      <c r="U33" s="95"/>
      <c r="V33" s="95"/>
      <c r="W33" s="95"/>
      <c r="X33" s="95"/>
      <c r="Y33" s="95"/>
      <c r="Z33" s="95"/>
      <c r="AA33" s="95">
        <v>17</v>
      </c>
      <c r="AB33" s="95"/>
      <c r="AC33" s="95"/>
      <c r="AD33" s="95"/>
      <c r="AE33" s="95"/>
      <c r="AF33" s="95"/>
      <c r="AG33" s="95"/>
      <c r="AH33" s="95">
        <v>17</v>
      </c>
      <c r="AI33" s="95"/>
      <c r="AJ33" s="95"/>
      <c r="AK33" s="95"/>
      <c r="AL33" s="95"/>
      <c r="AM33" s="95"/>
      <c r="AN33" s="95"/>
      <c r="AO33" s="95">
        <f t="shared" si="1"/>
        <v>51.5</v>
      </c>
      <c r="AP33" s="95"/>
      <c r="AQ33" s="95"/>
      <c r="AR33" s="95"/>
      <c r="AS33" s="95"/>
      <c r="AT33" s="95"/>
      <c r="AU33" s="51" t="s">
        <v>121</v>
      </c>
      <c r="AW33" s="147"/>
    </row>
    <row r="34" spans="1:49" x14ac:dyDescent="0.25">
      <c r="A34" s="153" t="str">
        <f>' План финансирования кап.вложен'!A35</f>
        <v>1.2.1.1.1.13</v>
      </c>
      <c r="B34" s="159" t="str">
        <f>' План финансирования кап.вложен'!B35</f>
        <v>Реконструкция пожаротушения</v>
      </c>
      <c r="C34" s="160" t="str">
        <f>' План финансирования кап.вложен'!C35</f>
        <v>I_СПС_2018_1.2.1.1.1.10</v>
      </c>
      <c r="D34" s="95">
        <f t="shared" si="0"/>
        <v>7</v>
      </c>
      <c r="E34" s="95"/>
      <c r="F34" s="95"/>
      <c r="G34" s="95"/>
      <c r="H34" s="95"/>
      <c r="I34" s="95"/>
      <c r="J34" s="95"/>
      <c r="K34" s="95"/>
      <c r="L34" s="95"/>
      <c r="M34" s="95">
        <v>3.5</v>
      </c>
      <c r="N34" s="95"/>
      <c r="O34" s="95"/>
      <c r="P34" s="95"/>
      <c r="Q34" s="95"/>
      <c r="R34" s="95"/>
      <c r="S34" s="95"/>
      <c r="T34" s="95">
        <v>3.5</v>
      </c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>
        <f t="shared" si="1"/>
        <v>7</v>
      </c>
      <c r="AP34" s="95"/>
      <c r="AQ34" s="95"/>
      <c r="AR34" s="95"/>
      <c r="AS34" s="95"/>
      <c r="AT34" s="95"/>
      <c r="AU34" s="51" t="s">
        <v>121</v>
      </c>
      <c r="AW34" s="147"/>
    </row>
    <row r="35" spans="1:49" x14ac:dyDescent="0.25">
      <c r="A35" s="153" t="str">
        <f>' План финансирования кап.вложен'!A36</f>
        <v>1.2.1.1.1.14</v>
      </c>
      <c r="B35" s="159" t="str">
        <f>' План финансирования кап.вложен'!B36</f>
        <v>Замена ТН-500 кВ</v>
      </c>
      <c r="C35" s="160" t="str">
        <f>' План финансирования кап.вложен'!C36</f>
        <v>I_СПС_2018_1.2.1.1.1.11</v>
      </c>
      <c r="D35" s="95">
        <f t="shared" si="0"/>
        <v>8.5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>
        <v>8.5</v>
      </c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>
        <f t="shared" si="1"/>
        <v>8.5</v>
      </c>
      <c r="AP35" s="95"/>
      <c r="AQ35" s="95"/>
      <c r="AR35" s="95"/>
      <c r="AS35" s="95"/>
      <c r="AT35" s="95"/>
      <c r="AU35" s="51" t="s">
        <v>121</v>
      </c>
      <c r="AW35" s="147"/>
    </row>
    <row r="36" spans="1:49" ht="31.5" x14ac:dyDescent="0.25">
      <c r="A36" s="153" t="str">
        <f>' План финансирования кап.вложен'!A37</f>
        <v>1.2.1.1.1.15</v>
      </c>
      <c r="B36" s="172" t="str">
        <f>' План финансирования кап.вложен'!B37</f>
        <v>Реконструкция центральной сигнализации</v>
      </c>
      <c r="C36" s="160" t="str">
        <f>' План финансирования кап.вложен'!C37</f>
        <v>I_РЗА_2018_1.2.1.1.1.12</v>
      </c>
      <c r="D36" s="95">
        <f t="shared" si="0"/>
        <v>4.9000000000000004</v>
      </c>
      <c r="E36" s="95"/>
      <c r="F36" s="95"/>
      <c r="G36" s="95"/>
      <c r="H36" s="95"/>
      <c r="I36" s="95"/>
      <c r="J36" s="95"/>
      <c r="K36" s="95"/>
      <c r="L36" s="95"/>
      <c r="M36" s="95">
        <v>4.9000000000000004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>
        <f t="shared" si="1"/>
        <v>4.9000000000000004</v>
      </c>
      <c r="AP36" s="95"/>
      <c r="AQ36" s="95"/>
      <c r="AR36" s="95"/>
      <c r="AS36" s="95"/>
      <c r="AT36" s="95"/>
      <c r="AU36" s="51" t="s">
        <v>121</v>
      </c>
      <c r="AW36" s="147"/>
    </row>
    <row r="37" spans="1:49" x14ac:dyDescent="0.25">
      <c r="A37" s="153" t="str">
        <f>' План финансирования кап.вложен'!A38</f>
        <v>1.2.1.1.1.16</v>
      </c>
      <c r="B37" s="245" t="str">
        <f>' План финансирования кап.вложен'!B38</f>
        <v>Модернизация АОПО (Дема 1,2,3)</v>
      </c>
      <c r="C37" s="160" t="str">
        <f>' План финансирования кап.вложен'!C38</f>
        <v>I_РЗА_2018_1.2.1.1.1.13</v>
      </c>
      <c r="D37" s="95">
        <f t="shared" si="0"/>
        <v>7</v>
      </c>
      <c r="E37" s="95"/>
      <c r="F37" s="95"/>
      <c r="G37" s="95"/>
      <c r="H37" s="95"/>
      <c r="I37" s="95"/>
      <c r="J37" s="95"/>
      <c r="K37" s="95"/>
      <c r="L37" s="95"/>
      <c r="M37" s="95">
        <v>7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>
        <f t="shared" si="1"/>
        <v>7</v>
      </c>
      <c r="AP37" s="95"/>
      <c r="AQ37" s="95"/>
      <c r="AR37" s="95"/>
      <c r="AS37" s="95"/>
      <c r="AT37" s="95"/>
      <c r="AU37" s="51"/>
      <c r="AW37" s="147"/>
    </row>
    <row r="38" spans="1:49" x14ac:dyDescent="0.25">
      <c r="A38" s="153" t="str">
        <f>' План финансирования кап.вложен'!A39</f>
        <v>1.2.1.1.1.17</v>
      </c>
      <c r="B38" s="245" t="str">
        <f>' План финансирования кап.вложен'!B39</f>
        <v>Замена ОПН-500 кВ</v>
      </c>
      <c r="C38" s="160" t="str">
        <f>' План финансирования кап.вложен'!C39</f>
        <v>I_СПС_2019_1.2.1.1.1.7</v>
      </c>
      <c r="D38" s="95">
        <f t="shared" si="0"/>
        <v>0.8</v>
      </c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>
        <v>0.8</v>
      </c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>
        <f t="shared" si="1"/>
        <v>0.8</v>
      </c>
      <c r="AP38" s="95"/>
      <c r="AQ38" s="95"/>
      <c r="AR38" s="95"/>
      <c r="AS38" s="95"/>
      <c r="AT38" s="95"/>
      <c r="AU38" s="51" t="s">
        <v>121</v>
      </c>
      <c r="AW38" s="147"/>
    </row>
    <row r="39" spans="1:49" ht="31.5" x14ac:dyDescent="0.25">
      <c r="A39" s="153" t="str">
        <f>' План финансирования кап.вложен'!A40</f>
        <v>1.2.1.1.1.18</v>
      </c>
      <c r="B39" s="172" t="str">
        <f>' План финансирования кап.вложен'!B40</f>
        <v>Реконструкция АРА АТ-2, АТ-5, АРА АТ-6</v>
      </c>
      <c r="C39" s="160" t="str">
        <f>' План финансирования кап.вложен'!C40</f>
        <v>I_РЗА_2019_1.2.1.1.1.11</v>
      </c>
      <c r="D39" s="95">
        <f t="shared" si="0"/>
        <v>7.5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>
        <v>7.5</v>
      </c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>
        <f t="shared" si="1"/>
        <v>7.5</v>
      </c>
      <c r="AP39" s="95"/>
      <c r="AQ39" s="95"/>
      <c r="AR39" s="95"/>
      <c r="AS39" s="95"/>
      <c r="AT39" s="95"/>
      <c r="AU39" s="51" t="s">
        <v>121</v>
      </c>
      <c r="AW39" s="147"/>
    </row>
    <row r="40" spans="1:49" ht="31.5" x14ac:dyDescent="0.25">
      <c r="A40" s="153" t="str">
        <f>' План финансирования кап.вложен'!A41</f>
        <v>1.2.1.1.1.19</v>
      </c>
      <c r="B40" s="172" t="str">
        <f>' План финансирования кап.вложен'!B41</f>
        <v xml:space="preserve">Реконструкция ДЗШ, УРОВ 220 кВ </v>
      </c>
      <c r="C40" s="160" t="str">
        <f>' План финансирования кап.вложен'!C41</f>
        <v>I_РЗА_2019_1.2.1.1.1.12</v>
      </c>
      <c r="D40" s="95">
        <f t="shared" si="0"/>
        <v>6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>
        <v>6</v>
      </c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>
        <f t="shared" si="1"/>
        <v>6</v>
      </c>
      <c r="AP40" s="95"/>
      <c r="AQ40" s="95"/>
      <c r="AR40" s="95"/>
      <c r="AS40" s="95"/>
      <c r="AT40" s="95"/>
      <c r="AU40" s="52" t="s">
        <v>124</v>
      </c>
      <c r="AW40" s="147"/>
    </row>
    <row r="41" spans="1:49" x14ac:dyDescent="0.25">
      <c r="A41" s="153" t="str">
        <f>' План финансирования кап.вложен'!A42</f>
        <v>1.2.1.1.1.20</v>
      </c>
      <c r="B41" s="245" t="str">
        <f>' План финансирования кап.вложен'!B42</f>
        <v>Замена В-220 (ПИР)</v>
      </c>
      <c r="C41" s="160" t="str">
        <f>' План финансирования кап.вложен'!C42</f>
        <v>I_СПС_2021_1.2.1.1.1.1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51" t="s">
        <v>122</v>
      </c>
      <c r="AW41" s="147"/>
    </row>
    <row r="42" spans="1:49" x14ac:dyDescent="0.25">
      <c r="A42" s="153" t="str">
        <f>' План финансирования кап.вложен'!A43</f>
        <v>1.2.1.1.1.21</v>
      </c>
      <c r="B42" s="245" t="str">
        <f>' План финансирования кап.вложен'!B43</f>
        <v>Замена разъединителей 35кВ</v>
      </c>
      <c r="C42" s="160" t="str">
        <f>' План финансирования кап.вложен'!C43</f>
        <v>I_СПС_2021_1.2.1.1.1.2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51" t="s">
        <v>121</v>
      </c>
      <c r="AW42" s="147"/>
    </row>
    <row r="43" spans="1:49" x14ac:dyDescent="0.25">
      <c r="A43" s="153" t="str">
        <f>' План финансирования кап.вложен'!A44</f>
        <v>1.2.1.1.1.22</v>
      </c>
      <c r="B43" s="245" t="str">
        <f>' План финансирования кап.вложен'!B44</f>
        <v>Реконструкция РЗА АТ (ПИР)</v>
      </c>
      <c r="C43" s="160" t="str">
        <f>' План финансирования кап.вложен'!C44</f>
        <v>I_РЗА_2021_1.2.1.1.1.4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51" t="s">
        <v>121</v>
      </c>
      <c r="AW43" s="147"/>
    </row>
    <row r="44" spans="1:49" ht="47.25" x14ac:dyDescent="0.25">
      <c r="A44" s="153" t="str">
        <f>' План финансирования кап.вложен'!A45</f>
        <v>1.2.1.1.1.23</v>
      </c>
      <c r="B44" s="245" t="str">
        <f>' План финансирования кап.вложен'!B45</f>
        <v>Реконструкция ОБР (ПИР)</v>
      </c>
      <c r="C44" s="160" t="str">
        <f>' План финансирования кап.вложен'!C45</f>
        <v>I_РЗА_2021_1.2.1.1.1.5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52" t="s">
        <v>125</v>
      </c>
      <c r="AW44" s="147"/>
    </row>
    <row r="45" spans="1:49" ht="31.5" x14ac:dyDescent="0.25">
      <c r="A45" s="153" t="str">
        <f>' План финансирования кап.вложен'!A46</f>
        <v>1.2.1.1.1.24</v>
      </c>
      <c r="B45" s="245" t="str">
        <f>' План финансирования кап.вложен'!B46</f>
        <v>Реконструкция автоматики сигнализации ЩПТ (ПИР)</v>
      </c>
      <c r="C45" s="160" t="str">
        <f>' План финансирования кап.вложен'!C46</f>
        <v>I_РЗА_2021_1.2.1.1.1.6</v>
      </c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52" t="s">
        <v>126</v>
      </c>
      <c r="AW45" s="147"/>
    </row>
    <row r="46" spans="1:49" s="120" customFormat="1" x14ac:dyDescent="0.25">
      <c r="A46" s="157" t="str">
        <f>' План финансирования кап.вложен'!A47</f>
        <v>1.2.1.1.2</v>
      </c>
      <c r="B46" s="161" t="str">
        <f>' План финансирования кап.вложен'!B47</f>
        <v>ПС Буйская</v>
      </c>
      <c r="C46" s="161" t="str">
        <f>' План финансирования кап.вложен'!C47</f>
        <v>Г</v>
      </c>
      <c r="D46" s="94">
        <f t="shared" si="0"/>
        <v>167.36440677966101</v>
      </c>
      <c r="E46" s="94"/>
      <c r="F46" s="94">
        <f>SUM(F47:F69)</f>
        <v>5.7</v>
      </c>
      <c r="G46" s="94"/>
      <c r="H46" s="94"/>
      <c r="I46" s="94"/>
      <c r="J46" s="94"/>
      <c r="K46" s="94"/>
      <c r="L46" s="94"/>
      <c r="M46" s="94">
        <f>SUM(M47:M69)</f>
        <v>16.564406779661017</v>
      </c>
      <c r="N46" s="94"/>
      <c r="O46" s="94"/>
      <c r="P46" s="94"/>
      <c r="Q46" s="94"/>
      <c r="R46" s="94"/>
      <c r="S46" s="94"/>
      <c r="T46" s="94">
        <f>SUM(T47:T69)</f>
        <v>43.5</v>
      </c>
      <c r="U46" s="94"/>
      <c r="V46" s="94"/>
      <c r="W46" s="94"/>
      <c r="X46" s="94"/>
      <c r="Y46" s="94"/>
      <c r="Z46" s="94"/>
      <c r="AA46" s="94">
        <f>SUM(AA47:AA69)</f>
        <v>50.8</v>
      </c>
      <c r="AB46" s="94"/>
      <c r="AC46" s="94"/>
      <c r="AD46" s="94"/>
      <c r="AE46" s="94"/>
      <c r="AF46" s="94"/>
      <c r="AG46" s="94"/>
      <c r="AH46" s="94">
        <f>SUM(AH47:AH69)</f>
        <v>50.8</v>
      </c>
      <c r="AI46" s="94"/>
      <c r="AJ46" s="94"/>
      <c r="AK46" s="94"/>
      <c r="AL46" s="94"/>
      <c r="AM46" s="94"/>
      <c r="AN46" s="94"/>
      <c r="AO46" s="94">
        <f t="shared" si="1"/>
        <v>167.36440677966101</v>
      </c>
      <c r="AP46" s="94"/>
      <c r="AQ46" s="94"/>
      <c r="AR46" s="94"/>
      <c r="AS46" s="94"/>
      <c r="AT46" s="94"/>
      <c r="AU46" s="51" t="s">
        <v>121</v>
      </c>
      <c r="AW46" s="126"/>
    </row>
    <row r="47" spans="1:49" x14ac:dyDescent="0.25">
      <c r="A47" s="153" t="str">
        <f>' План финансирования кап.вложен'!A48</f>
        <v>1.2.1.1.2.1</v>
      </c>
      <c r="B47" s="182" t="str">
        <f>' План финансирования кап.вложен'!B48</f>
        <v>Замена ТТ-500 кВ</v>
      </c>
      <c r="C47" s="153" t="str">
        <f>' План финансирования кап.вложен'!C48</f>
        <v>I_СПС_2016_1.2.1.1.2.2</v>
      </c>
      <c r="D47" s="95">
        <f t="shared" si="0"/>
        <v>5.7</v>
      </c>
      <c r="E47" s="95"/>
      <c r="F47" s="95">
        <v>5.7</v>
      </c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>
        <f t="shared" si="1"/>
        <v>5.7</v>
      </c>
      <c r="AP47" s="95"/>
      <c r="AQ47" s="95"/>
      <c r="AR47" s="95"/>
      <c r="AS47" s="95"/>
      <c r="AT47" s="95"/>
      <c r="AU47" s="51" t="s">
        <v>121</v>
      </c>
      <c r="AW47" s="147"/>
    </row>
    <row r="48" spans="1:49" x14ac:dyDescent="0.25">
      <c r="A48" s="153" t="str">
        <f>' План финансирования кап.вложен'!A49</f>
        <v>1.2.1.1.2.2</v>
      </c>
      <c r="B48" s="182" t="str">
        <f>' План финансирования кап.вложен'!B49</f>
        <v xml:space="preserve">Модернизация ПА-220, 500 кВ </v>
      </c>
      <c r="C48" s="153" t="str">
        <f>' План финансирования кап.вложен'!C49</f>
        <v>I_РЗА_2016_1.2.1.1.2.5</v>
      </c>
      <c r="D48" s="95">
        <f t="shared" si="0"/>
        <v>6.5</v>
      </c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>
        <v>6.5</v>
      </c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>
        <f t="shared" si="1"/>
        <v>6.5</v>
      </c>
      <c r="AP48" s="95"/>
      <c r="AQ48" s="95"/>
      <c r="AR48" s="95"/>
      <c r="AS48" s="95"/>
      <c r="AT48" s="95"/>
      <c r="AU48" s="51" t="s">
        <v>121</v>
      </c>
      <c r="AW48" s="147"/>
    </row>
    <row r="49" spans="1:49" x14ac:dyDescent="0.25">
      <c r="A49" s="153" t="str">
        <f>' План финансирования кап.вложен'!A50</f>
        <v>1.2.1.1.2.3</v>
      </c>
      <c r="B49" s="164" t="str">
        <f>' План финансирования кап.вложен'!B50</f>
        <v>Реконструкция защит ВЛ-500 кВ</v>
      </c>
      <c r="C49" s="160" t="str">
        <f>' План финансирования кап.вложен'!C50</f>
        <v>I_РЗА_2018_1.2.1.1.2.1</v>
      </c>
      <c r="D49" s="95">
        <f t="shared" si="0"/>
        <v>60</v>
      </c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>
        <v>20</v>
      </c>
      <c r="U49" s="95"/>
      <c r="V49" s="95"/>
      <c r="W49" s="95"/>
      <c r="X49" s="95"/>
      <c r="Y49" s="95"/>
      <c r="Z49" s="95"/>
      <c r="AA49" s="95">
        <v>20</v>
      </c>
      <c r="AB49" s="95"/>
      <c r="AC49" s="95"/>
      <c r="AD49" s="95"/>
      <c r="AE49" s="95"/>
      <c r="AF49" s="95"/>
      <c r="AG49" s="95"/>
      <c r="AH49" s="95">
        <v>20</v>
      </c>
      <c r="AI49" s="95"/>
      <c r="AJ49" s="95"/>
      <c r="AK49" s="95"/>
      <c r="AL49" s="95"/>
      <c r="AM49" s="95"/>
      <c r="AN49" s="95"/>
      <c r="AO49" s="95">
        <f t="shared" si="1"/>
        <v>60</v>
      </c>
      <c r="AP49" s="95"/>
      <c r="AQ49" s="95"/>
      <c r="AR49" s="95"/>
      <c r="AS49" s="95"/>
      <c r="AT49" s="95"/>
      <c r="AU49" s="51" t="s">
        <v>121</v>
      </c>
      <c r="AW49" s="147"/>
    </row>
    <row r="50" spans="1:49" x14ac:dyDescent="0.25">
      <c r="A50" s="153" t="str">
        <f>' План финансирования кап.вложен'!A51</f>
        <v>1.2.1.1.2.4</v>
      </c>
      <c r="B50" s="164" t="str">
        <f>' План финансирования кап.вложен'!B51</f>
        <v>Замена РЗА ВЛ-220 кВ</v>
      </c>
      <c r="C50" s="160" t="str">
        <f>' План финансирования кап.вложен'!C51</f>
        <v>I_РЗА_2018_1.2.1.1.2.3</v>
      </c>
      <c r="D50" s="95">
        <f t="shared" si="0"/>
        <v>4.5</v>
      </c>
      <c r="E50" s="95"/>
      <c r="F50" s="95"/>
      <c r="G50" s="95"/>
      <c r="H50" s="95"/>
      <c r="I50" s="95"/>
      <c r="J50" s="95"/>
      <c r="K50" s="95"/>
      <c r="L50" s="95"/>
      <c r="M50" s="95">
        <v>4.5</v>
      </c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>
        <f t="shared" si="1"/>
        <v>4.5</v>
      </c>
      <c r="AP50" s="95"/>
      <c r="AQ50" s="95"/>
      <c r="AR50" s="95"/>
      <c r="AS50" s="95"/>
      <c r="AT50" s="95"/>
      <c r="AU50" s="51" t="s">
        <v>121</v>
      </c>
      <c r="AW50" s="147"/>
    </row>
    <row r="51" spans="1:49" x14ac:dyDescent="0.25">
      <c r="A51" s="153" t="str">
        <f>' План финансирования кап.вложен'!A52</f>
        <v>1.2.1.1.2.5</v>
      </c>
      <c r="B51" s="245" t="str">
        <f>' План финансирования кап.вложен'!B52</f>
        <v>Реконструкция ДЗШ-500 кВ</v>
      </c>
      <c r="C51" s="160" t="str">
        <f>' План финансирования кап.вложен'!C52</f>
        <v>I_РЗА_2018_1.2.1.1.2.5</v>
      </c>
      <c r="D51" s="95">
        <f t="shared" si="0"/>
        <v>10.199999999999999</v>
      </c>
      <c r="E51" s="95"/>
      <c r="F51" s="95"/>
      <c r="G51" s="95"/>
      <c r="H51" s="95"/>
      <c r="I51" s="95"/>
      <c r="J51" s="95"/>
      <c r="K51" s="95"/>
      <c r="L51" s="95"/>
      <c r="M51" s="95">
        <v>10.199999999999999</v>
      </c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>
        <f t="shared" si="1"/>
        <v>10.199999999999999</v>
      </c>
      <c r="AP51" s="95"/>
      <c r="AQ51" s="95"/>
      <c r="AR51" s="95"/>
      <c r="AS51" s="95"/>
      <c r="AT51" s="95"/>
      <c r="AU51" s="51" t="s">
        <v>121</v>
      </c>
      <c r="AW51" s="147"/>
    </row>
    <row r="52" spans="1:49" x14ac:dyDescent="0.25">
      <c r="A52" s="153" t="str">
        <f>' План финансирования кап.вложен'!A53</f>
        <v>1.2.1.1.2.6</v>
      </c>
      <c r="B52" s="245" t="str">
        <f>' План финансирования кап.вложен'!B53</f>
        <v>Рекоснтрукция защит ВЛ 110 кВ</v>
      </c>
      <c r="C52" s="160" t="str">
        <f>' План финансирования кап.вложен'!C53</f>
        <v>I_РЗА_2018_1.2.1.1.2.6</v>
      </c>
      <c r="D52" s="95">
        <f t="shared" si="0"/>
        <v>11.2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>
        <v>5.6</v>
      </c>
      <c r="AB52" s="95"/>
      <c r="AC52" s="95"/>
      <c r="AD52" s="95"/>
      <c r="AE52" s="95"/>
      <c r="AF52" s="95"/>
      <c r="AG52" s="95"/>
      <c r="AH52" s="95">
        <v>5.6</v>
      </c>
      <c r="AI52" s="95"/>
      <c r="AJ52" s="95"/>
      <c r="AK52" s="95"/>
      <c r="AL52" s="95"/>
      <c r="AM52" s="95"/>
      <c r="AN52" s="95"/>
      <c r="AO52" s="95">
        <f t="shared" si="1"/>
        <v>11.2</v>
      </c>
      <c r="AP52" s="95"/>
      <c r="AQ52" s="95"/>
      <c r="AR52" s="95"/>
      <c r="AS52" s="95"/>
      <c r="AT52" s="95"/>
      <c r="AU52" s="51" t="s">
        <v>121</v>
      </c>
      <c r="AW52" s="147"/>
    </row>
    <row r="53" spans="1:49" x14ac:dyDescent="0.25">
      <c r="A53" s="153" t="str">
        <f>' План финансирования кап.вложен'!A54</f>
        <v>1.2.1.1.2.7</v>
      </c>
      <c r="B53" s="245" t="str">
        <f>' План финансирования кап.вложен'!B54</f>
        <v xml:space="preserve">Замена КС-500 кВ </v>
      </c>
      <c r="C53" s="160" t="str">
        <f>' План финансирования кап.вложен'!C54</f>
        <v>I_СПС_2019_1.2.1.1.2.2</v>
      </c>
      <c r="D53" s="95">
        <f t="shared" si="0"/>
        <v>7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>
        <v>7</v>
      </c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>
        <f t="shared" si="1"/>
        <v>7</v>
      </c>
      <c r="AP53" s="95"/>
      <c r="AQ53" s="95"/>
      <c r="AR53" s="95"/>
      <c r="AS53" s="95"/>
      <c r="AT53" s="95"/>
      <c r="AU53" s="51" t="s">
        <v>121</v>
      </c>
      <c r="AW53" s="147"/>
    </row>
    <row r="54" spans="1:49" x14ac:dyDescent="0.25">
      <c r="A54" s="153" t="str">
        <f>' План финансирования кап.вложен'!A55</f>
        <v>1.2.1.1.2.8</v>
      </c>
      <c r="B54" s="172" t="str">
        <f>' План финансирования кап.вложен'!B55</f>
        <v>Реконструкция подъездной дороги</v>
      </c>
      <c r="C54" s="160" t="str">
        <f>' План финансирования кап.вложен'!C55</f>
        <v>I_СПС_2019_1.2.1.1.2.3</v>
      </c>
      <c r="D54" s="95">
        <f t="shared" si="0"/>
        <v>10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>
        <v>10</v>
      </c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>
        <f t="shared" si="1"/>
        <v>10</v>
      </c>
      <c r="AP54" s="95"/>
      <c r="AQ54" s="95"/>
      <c r="AR54" s="95"/>
      <c r="AS54" s="95"/>
      <c r="AT54" s="95"/>
      <c r="AU54" s="51" t="s">
        <v>121</v>
      </c>
      <c r="AW54" s="147"/>
    </row>
    <row r="55" spans="1:49" x14ac:dyDescent="0.25">
      <c r="A55" s="153" t="str">
        <f>' План финансирования кап.вложен'!A56</f>
        <v>1.2.1.1.2.9</v>
      </c>
      <c r="B55" s="172" t="str">
        <f>' План финансирования кап.вложен'!B56</f>
        <v>Замена АТ-1</v>
      </c>
      <c r="C55" s="160" t="str">
        <f>' План финансирования кап.вложен'!C56</f>
        <v>I_СПС_2020_1.2.1.1.2.1</v>
      </c>
      <c r="D55" s="95">
        <f t="shared" si="0"/>
        <v>1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>
        <v>0.5</v>
      </c>
      <c r="AB55" s="95"/>
      <c r="AC55" s="95"/>
      <c r="AD55" s="95"/>
      <c r="AE55" s="95"/>
      <c r="AF55" s="95"/>
      <c r="AG55" s="95"/>
      <c r="AH55" s="95">
        <v>0.5</v>
      </c>
      <c r="AI55" s="95"/>
      <c r="AJ55" s="95"/>
      <c r="AK55" s="95"/>
      <c r="AL55" s="95"/>
      <c r="AM55" s="95"/>
      <c r="AN55" s="95"/>
      <c r="AO55" s="95">
        <f t="shared" si="1"/>
        <v>1</v>
      </c>
      <c r="AP55" s="95"/>
      <c r="AQ55" s="95"/>
      <c r="AR55" s="95"/>
      <c r="AS55" s="95"/>
      <c r="AT55" s="95"/>
      <c r="AU55" s="51" t="s">
        <v>127</v>
      </c>
      <c r="AW55" s="147"/>
    </row>
    <row r="56" spans="1:49" ht="31.5" x14ac:dyDescent="0.25">
      <c r="A56" s="153" t="str">
        <f>' План финансирования кап.вложен'!A57</f>
        <v>1.2.1.1.2.10</v>
      </c>
      <c r="B56" s="245" t="str">
        <f>' План финансирования кап.вложен'!B57</f>
        <v>Замена ТН-500кВ</v>
      </c>
      <c r="C56" s="160" t="str">
        <f>' План финансирования кап.вложен'!C57</f>
        <v>I_СПС_2020_1.2.1.1.2.2</v>
      </c>
      <c r="D56" s="95">
        <f t="shared" si="0"/>
        <v>0.4</v>
      </c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>
        <v>0.2</v>
      </c>
      <c r="AB56" s="95"/>
      <c r="AC56" s="95"/>
      <c r="AD56" s="95"/>
      <c r="AE56" s="95"/>
      <c r="AF56" s="95"/>
      <c r="AG56" s="95"/>
      <c r="AH56" s="95">
        <v>0.2</v>
      </c>
      <c r="AI56" s="95"/>
      <c r="AJ56" s="95"/>
      <c r="AK56" s="95"/>
      <c r="AL56" s="95"/>
      <c r="AM56" s="95"/>
      <c r="AN56" s="95"/>
      <c r="AO56" s="95">
        <f t="shared" si="1"/>
        <v>0.4</v>
      </c>
      <c r="AP56" s="95"/>
      <c r="AQ56" s="95"/>
      <c r="AR56" s="95"/>
      <c r="AS56" s="95"/>
      <c r="AT56" s="95"/>
      <c r="AU56" s="52" t="s">
        <v>128</v>
      </c>
      <c r="AW56" s="147"/>
    </row>
    <row r="57" spans="1:49" x14ac:dyDescent="0.25">
      <c r="A57" s="153" t="str">
        <f>' План финансирования кап.вложен'!A58</f>
        <v>1.2.1.1.2.11</v>
      </c>
      <c r="B57" s="245" t="str">
        <f>' План финансирования кап.вложен'!B58</f>
        <v>Замена ТТ-500 кВ и ОПН 500 кВ</v>
      </c>
      <c r="C57" s="160" t="str">
        <f>' План финансирования кап.вложен'!C58</f>
        <v>I_СПС_2020_1.2.1.1.2.3</v>
      </c>
      <c r="D57" s="95">
        <f t="shared" si="0"/>
        <v>1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>
        <v>0.5</v>
      </c>
      <c r="AB57" s="95"/>
      <c r="AC57" s="95"/>
      <c r="AD57" s="95"/>
      <c r="AE57" s="95"/>
      <c r="AF57" s="95"/>
      <c r="AG57" s="95"/>
      <c r="AH57" s="95">
        <v>0.5</v>
      </c>
      <c r="AI57" s="95"/>
      <c r="AJ57" s="95"/>
      <c r="AK57" s="95"/>
      <c r="AL57" s="95"/>
      <c r="AM57" s="95"/>
      <c r="AN57" s="95"/>
      <c r="AO57" s="95">
        <f t="shared" si="1"/>
        <v>1</v>
      </c>
      <c r="AP57" s="95"/>
      <c r="AQ57" s="95"/>
      <c r="AR57" s="95"/>
      <c r="AS57" s="95"/>
      <c r="AT57" s="95"/>
      <c r="AU57" s="51" t="s">
        <v>121</v>
      </c>
      <c r="AW57" s="147"/>
    </row>
    <row r="58" spans="1:49" x14ac:dyDescent="0.25">
      <c r="A58" s="153" t="str">
        <f>' План финансирования кап.вложен'!A59</f>
        <v>1.2.1.1.2.12</v>
      </c>
      <c r="B58" s="245" t="str">
        <f>' План финансирования кап.вложен'!B59</f>
        <v>Замена ВАЗП</v>
      </c>
      <c r="C58" s="160" t="str">
        <f>' План финансирования кап.вложен'!C59</f>
        <v>I_СПС_2020_1.2.1.1.2.5</v>
      </c>
      <c r="D58" s="95">
        <f t="shared" si="0"/>
        <v>9.8644067796610173</v>
      </c>
      <c r="E58" s="95"/>
      <c r="F58" s="95"/>
      <c r="G58" s="95"/>
      <c r="H58" s="95"/>
      <c r="I58" s="95"/>
      <c r="J58" s="95"/>
      <c r="K58" s="95"/>
      <c r="L58" s="95"/>
      <c r="M58" s="95">
        <v>1.8644067796610171</v>
      </c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>
        <v>4</v>
      </c>
      <c r="AB58" s="95"/>
      <c r="AC58" s="95"/>
      <c r="AD58" s="95"/>
      <c r="AE58" s="95"/>
      <c r="AF58" s="95"/>
      <c r="AG58" s="95"/>
      <c r="AH58" s="95">
        <v>4</v>
      </c>
      <c r="AI58" s="95"/>
      <c r="AJ58" s="95"/>
      <c r="AK58" s="95"/>
      <c r="AL58" s="95"/>
      <c r="AM58" s="95"/>
      <c r="AN58" s="95"/>
      <c r="AO58" s="95">
        <f t="shared" si="1"/>
        <v>9.8644067796610173</v>
      </c>
      <c r="AP58" s="95"/>
      <c r="AQ58" s="95"/>
      <c r="AR58" s="95"/>
      <c r="AS58" s="95"/>
      <c r="AT58" s="95"/>
      <c r="AU58" s="51" t="s">
        <v>121</v>
      </c>
      <c r="AW58" s="147"/>
    </row>
    <row r="59" spans="1:49" x14ac:dyDescent="0.25">
      <c r="A59" s="153" t="str">
        <f>' План финансирования кап.вложен'!A60</f>
        <v>1.2.1.1.2.13</v>
      </c>
      <c r="B59" s="245" t="str">
        <f>' План финансирования кап.вложен'!B60</f>
        <v>Замена разъединителей 500 кВ</v>
      </c>
      <c r="C59" s="160" t="str">
        <f>' План финансирования кап.вложен'!C60</f>
        <v>I_СПС_2020_1.2.1.1.2.6</v>
      </c>
      <c r="D59" s="95">
        <f t="shared" si="0"/>
        <v>33</v>
      </c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>
        <v>16.5</v>
      </c>
      <c r="AB59" s="95"/>
      <c r="AC59" s="95"/>
      <c r="AD59" s="95"/>
      <c r="AE59" s="95"/>
      <c r="AF59" s="95"/>
      <c r="AG59" s="95"/>
      <c r="AH59" s="95">
        <v>16.5</v>
      </c>
      <c r="AI59" s="95"/>
      <c r="AJ59" s="95"/>
      <c r="AK59" s="95"/>
      <c r="AL59" s="95"/>
      <c r="AM59" s="95"/>
      <c r="AN59" s="95"/>
      <c r="AO59" s="95">
        <f t="shared" si="1"/>
        <v>33</v>
      </c>
      <c r="AP59" s="95"/>
      <c r="AQ59" s="95"/>
      <c r="AR59" s="95"/>
      <c r="AS59" s="95"/>
      <c r="AT59" s="95"/>
      <c r="AU59" s="51" t="s">
        <v>121</v>
      </c>
      <c r="AW59" s="147"/>
    </row>
    <row r="60" spans="1:49" x14ac:dyDescent="0.25">
      <c r="A60" s="153" t="str">
        <f>' План финансирования кап.вложен'!A61</f>
        <v>1.2.1.1.2.14</v>
      </c>
      <c r="B60" s="245" t="str">
        <f>' План финансирования кап.вложен'!B61</f>
        <v>Замена В-35 кВ</v>
      </c>
      <c r="C60" s="160" t="str">
        <f>' План финансирования кап.вложен'!C61</f>
        <v>I_СПС_2020_1.2.1.1.2.7</v>
      </c>
      <c r="D60" s="95">
        <f t="shared" si="0"/>
        <v>4</v>
      </c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>
        <v>2</v>
      </c>
      <c r="AB60" s="95"/>
      <c r="AC60" s="95"/>
      <c r="AD60" s="95"/>
      <c r="AE60" s="95"/>
      <c r="AF60" s="95"/>
      <c r="AG60" s="95"/>
      <c r="AH60" s="95">
        <v>2</v>
      </c>
      <c r="AI60" s="95"/>
      <c r="AJ60" s="95"/>
      <c r="AK60" s="95"/>
      <c r="AL60" s="95"/>
      <c r="AM60" s="95"/>
      <c r="AN60" s="95"/>
      <c r="AO60" s="95">
        <f t="shared" si="1"/>
        <v>4</v>
      </c>
      <c r="AP60" s="95"/>
      <c r="AQ60" s="95"/>
      <c r="AR60" s="95"/>
      <c r="AS60" s="95"/>
      <c r="AT60" s="95"/>
      <c r="AU60" s="51" t="s">
        <v>121</v>
      </c>
      <c r="AW60" s="147"/>
    </row>
    <row r="61" spans="1:49" x14ac:dyDescent="0.25">
      <c r="A61" s="153" t="str">
        <f>' План финансирования кап.вложен'!A62</f>
        <v>1.2.1.1.2.15</v>
      </c>
      <c r="B61" s="245" t="str">
        <f>' План финансирования кап.вложен'!B62</f>
        <v>Реконструкции осн защит ВЛ 500</v>
      </c>
      <c r="C61" s="160" t="str">
        <f>' План финансирования кап.вложен'!C62</f>
        <v>I_РЗА_2020_1.2.1.1.2.9</v>
      </c>
      <c r="D61" s="95">
        <f t="shared" si="0"/>
        <v>1</v>
      </c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>
        <v>0.5</v>
      </c>
      <c r="AB61" s="95"/>
      <c r="AC61" s="95"/>
      <c r="AD61" s="95"/>
      <c r="AE61" s="95"/>
      <c r="AF61" s="95"/>
      <c r="AG61" s="95"/>
      <c r="AH61" s="95">
        <v>0.5</v>
      </c>
      <c r="AI61" s="95"/>
      <c r="AJ61" s="95"/>
      <c r="AK61" s="95"/>
      <c r="AL61" s="95"/>
      <c r="AM61" s="95"/>
      <c r="AN61" s="95"/>
      <c r="AO61" s="95">
        <f t="shared" si="1"/>
        <v>1</v>
      </c>
      <c r="AP61" s="95"/>
      <c r="AQ61" s="95"/>
      <c r="AR61" s="95"/>
      <c r="AS61" s="95"/>
      <c r="AT61" s="95"/>
      <c r="AU61" s="151"/>
      <c r="AW61" s="147"/>
    </row>
    <row r="62" spans="1:49" x14ac:dyDescent="0.25">
      <c r="A62" s="153" t="str">
        <f>' План финансирования кап.вложен'!A63</f>
        <v>1.2.1.1.2.16</v>
      </c>
      <c r="B62" s="245" t="str">
        <f>' План финансирования кап.вложен'!B63</f>
        <v>Рекоснтрукция РЗА ОВ 220 кВ</v>
      </c>
      <c r="C62" s="160" t="str">
        <f>' План финансирования кап.вложен'!C63</f>
        <v>I_РЗА_2020_1.2.1.1.2.11</v>
      </c>
      <c r="D62" s="95">
        <f t="shared" si="0"/>
        <v>1</v>
      </c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>
        <v>0.5</v>
      </c>
      <c r="AB62" s="95"/>
      <c r="AC62" s="95"/>
      <c r="AD62" s="95"/>
      <c r="AE62" s="95"/>
      <c r="AF62" s="95"/>
      <c r="AG62" s="95"/>
      <c r="AH62" s="95">
        <v>0.5</v>
      </c>
      <c r="AI62" s="95"/>
      <c r="AJ62" s="95"/>
      <c r="AK62" s="95"/>
      <c r="AL62" s="95"/>
      <c r="AM62" s="95"/>
      <c r="AN62" s="95"/>
      <c r="AO62" s="95">
        <f t="shared" si="1"/>
        <v>1</v>
      </c>
      <c r="AP62" s="95"/>
      <c r="AQ62" s="95"/>
      <c r="AR62" s="95"/>
      <c r="AS62" s="95"/>
      <c r="AT62" s="95"/>
      <c r="AU62" s="151"/>
      <c r="AW62" s="147"/>
    </row>
    <row r="63" spans="1:49" x14ac:dyDescent="0.25">
      <c r="A63" s="153" t="str">
        <f>' План финансирования кап.вложен'!A64</f>
        <v>1.2.1.1.2.17</v>
      </c>
      <c r="B63" s="245" t="str">
        <f>' План финансирования кап.вложен'!B64</f>
        <v>Замена ввода АТ 500 кВ</v>
      </c>
      <c r="C63" s="160" t="str">
        <f>' План финансирования кап.вложен'!C64</f>
        <v>I_СПС_2021_1.2.1.1.2.2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151"/>
      <c r="AW63" s="147"/>
    </row>
    <row r="64" spans="1:49" x14ac:dyDescent="0.25">
      <c r="A64" s="153" t="str">
        <f>' План финансирования кап.вложен'!A65</f>
        <v>1.2.1.1.2.18</v>
      </c>
      <c r="B64" s="245" t="str">
        <f>' План финансирования кап.вложен'!B65</f>
        <v>Замена В-220 кВ и ТТ-220 кВ (ПИР)</v>
      </c>
      <c r="C64" s="160" t="str">
        <f>' План финансирования кап.вложен'!C65</f>
        <v>I_СПС_2021_1.2.1.1.2.6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151"/>
      <c r="AW64" s="147"/>
    </row>
    <row r="65" spans="1:49" x14ac:dyDescent="0.25">
      <c r="A65" s="153" t="str">
        <f>' План финансирования кап.вложен'!A66</f>
        <v>1.2.1.1.2.19</v>
      </c>
      <c r="B65" s="245" t="str">
        <f>' План финансирования кап.вложен'!B66</f>
        <v>Замена ТН-220кВ (ПИР)</v>
      </c>
      <c r="C65" s="160" t="str">
        <f>' План финансирования кап.вложен'!C66</f>
        <v>I_СПС_2021_1.2.1.1.2.8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151"/>
      <c r="AW65" s="147"/>
    </row>
    <row r="66" spans="1:49" x14ac:dyDescent="0.25">
      <c r="A66" s="153" t="str">
        <f>' План финансирования кап.вложен'!A67</f>
        <v>1.2.1.1.2.20</v>
      </c>
      <c r="B66" s="245" t="str">
        <f>' План финансирования кап.вложен'!B67</f>
        <v>Замена разъединителей 110 кВ</v>
      </c>
      <c r="C66" s="160" t="str">
        <f>' План финансирования кап.вложен'!C67</f>
        <v>I_СПС_2021_1.2.1.1.2.12</v>
      </c>
      <c r="D66" s="95">
        <f t="shared" si="0"/>
        <v>1</v>
      </c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>
        <v>0.5</v>
      </c>
      <c r="AB66" s="95"/>
      <c r="AC66" s="95"/>
      <c r="AD66" s="95"/>
      <c r="AE66" s="95"/>
      <c r="AF66" s="95"/>
      <c r="AG66" s="95"/>
      <c r="AH66" s="95">
        <v>0.5</v>
      </c>
      <c r="AI66" s="95"/>
      <c r="AJ66" s="95"/>
      <c r="AK66" s="95"/>
      <c r="AL66" s="95"/>
      <c r="AM66" s="95"/>
      <c r="AN66" s="95"/>
      <c r="AO66" s="95">
        <f t="shared" si="1"/>
        <v>1</v>
      </c>
      <c r="AP66" s="95"/>
      <c r="AQ66" s="95"/>
      <c r="AR66" s="95"/>
      <c r="AS66" s="95"/>
      <c r="AT66" s="95"/>
      <c r="AU66" s="151"/>
      <c r="AW66" s="147"/>
    </row>
    <row r="67" spans="1:49" x14ac:dyDescent="0.25">
      <c r="A67" s="153" t="str">
        <f>' План финансирования кап.вложен'!A68</f>
        <v>1.2.1.1.2.21</v>
      </c>
      <c r="B67" s="245" t="str">
        <f>' План финансирования кап.вложен'!B68</f>
        <v>Реконструкция зданий и сооружений</v>
      </c>
      <c r="C67" s="160" t="str">
        <f>' План финансирования кап.вложен'!C68</f>
        <v>I_СПС_2021_1.2.1.1.2.13</v>
      </c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151"/>
      <c r="AW67" s="147"/>
    </row>
    <row r="68" spans="1:49" x14ac:dyDescent="0.25">
      <c r="A68" s="153" t="str">
        <f>' План финансирования кап.вложен'!A69</f>
        <v>1.2.1.1.2.22</v>
      </c>
      <c r="B68" s="245" t="str">
        <f>' План финансирования кап.вложен'!B69</f>
        <v>Реконструкция ОБР (ПИР)</v>
      </c>
      <c r="C68" s="160" t="str">
        <f>' План финансирования кап.вложен'!C69</f>
        <v>I_РЗА_2021_1.2.1.1.2.10</v>
      </c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151"/>
      <c r="AW68" s="147"/>
    </row>
    <row r="69" spans="1:49" ht="31.5" x14ac:dyDescent="0.25">
      <c r="A69" s="153" t="str">
        <f>' План финансирования кап.вложен'!A70</f>
        <v>1.2.1.1.2.23</v>
      </c>
      <c r="B69" s="245" t="str">
        <f>' План финансирования кап.вложен'!B70</f>
        <v>Реконструкция автоматики сигнализации ЩПТ (ПИР)</v>
      </c>
      <c r="C69" s="160" t="str">
        <f>' План финансирования кап.вложен'!C70</f>
        <v>I_РЗА_2021_1.2.1.1.2.11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151"/>
    </row>
    <row r="70" spans="1:49" s="120" customFormat="1" x14ac:dyDescent="0.25">
      <c r="A70" s="156" t="str">
        <f>' План финансирования кап.вложен'!A71</f>
        <v>1.2.1.1.3</v>
      </c>
      <c r="B70" s="157" t="str">
        <f>' План финансирования кап.вложен'!B71</f>
        <v>ПС Затон</v>
      </c>
      <c r="C70" s="156" t="str">
        <f>' План финансирования кап.вложен'!C71</f>
        <v>Г</v>
      </c>
      <c r="D70" s="94">
        <f t="shared" si="0"/>
        <v>13.559322033898306</v>
      </c>
      <c r="E70" s="94"/>
      <c r="F70" s="94"/>
      <c r="G70" s="94"/>
      <c r="H70" s="94"/>
      <c r="I70" s="94"/>
      <c r="J70" s="94"/>
      <c r="K70" s="94"/>
      <c r="L70" s="94"/>
      <c r="M70" s="94">
        <f>SUM(M71:M72)</f>
        <v>13.559322033898306</v>
      </c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>
        <f t="shared" si="1"/>
        <v>13.559322033898306</v>
      </c>
      <c r="AP70" s="94"/>
      <c r="AQ70" s="94"/>
      <c r="AR70" s="94"/>
      <c r="AS70" s="94"/>
      <c r="AT70" s="94"/>
      <c r="AU70" s="151"/>
    </row>
    <row r="71" spans="1:49" x14ac:dyDescent="0.25">
      <c r="A71" s="153" t="str">
        <f>' План финансирования кап.вложен'!A72</f>
        <v>1.2.1.1.3.1</v>
      </c>
      <c r="B71" s="159" t="str">
        <f>' План финансирования кап.вложен'!B72</f>
        <v>Монтаж АТ-1</v>
      </c>
      <c r="C71" s="160" t="str">
        <f>' План финансирования кап.вложен'!C72</f>
        <v>I_СПС_2017_1.2.1.1.13.1</v>
      </c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151"/>
    </row>
    <row r="72" spans="1:49" ht="31.5" x14ac:dyDescent="0.25">
      <c r="A72" s="153" t="str">
        <f>' План финансирования кап.вложен'!A73</f>
        <v>1.2.1.1.3.2</v>
      </c>
      <c r="B72" s="159" t="str">
        <f>' План финансирования кап.вложен'!B73</f>
        <v>Установка токограничивающих реакторов на стороне 10 кВ АТ</v>
      </c>
      <c r="C72" s="160" t="str">
        <f>' План финансирования кап.вложен'!C73</f>
        <v>I_СПС_2017_1.2.1.1.13.2</v>
      </c>
      <c r="D72" s="95">
        <f t="shared" ref="D71:D119" si="5">AO72</f>
        <v>13.559322033898306</v>
      </c>
      <c r="E72" s="95"/>
      <c r="F72" s="95"/>
      <c r="G72" s="95"/>
      <c r="H72" s="95"/>
      <c r="I72" s="95"/>
      <c r="J72" s="95"/>
      <c r="K72" s="95"/>
      <c r="L72" s="95"/>
      <c r="M72" s="95">
        <v>13.559322033898306</v>
      </c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>
        <f t="shared" ref="AO71:AO119" si="6">F72+M72+T72+AA72+AH72</f>
        <v>13.559322033898306</v>
      </c>
      <c r="AP72" s="95"/>
      <c r="AQ72" s="95"/>
      <c r="AR72" s="95"/>
      <c r="AS72" s="95"/>
      <c r="AT72" s="95"/>
      <c r="AU72" s="151"/>
    </row>
    <row r="73" spans="1:49" s="120" customFormat="1" x14ac:dyDescent="0.25">
      <c r="A73" s="156" t="str">
        <f>' План финансирования кап.вложен'!A74</f>
        <v>1.2.1.1.4</v>
      </c>
      <c r="B73" s="157" t="str">
        <f>' План финансирования кап.вложен'!B74</f>
        <v>ПС НПЗ</v>
      </c>
      <c r="C73" s="156" t="str">
        <f>' План финансирования кап.вложен'!C74</f>
        <v>Г</v>
      </c>
      <c r="D73" s="94">
        <f t="shared" si="5"/>
        <v>108.94999999999999</v>
      </c>
      <c r="E73" s="94"/>
      <c r="F73" s="94"/>
      <c r="G73" s="94"/>
      <c r="H73" s="94"/>
      <c r="I73" s="94"/>
      <c r="J73" s="94"/>
      <c r="K73" s="94"/>
      <c r="L73" s="94"/>
      <c r="M73" s="94">
        <f>SUM(M74:M86)</f>
        <v>9.8000000000000007</v>
      </c>
      <c r="N73" s="94"/>
      <c r="O73" s="94"/>
      <c r="P73" s="94"/>
      <c r="Q73" s="94"/>
      <c r="R73" s="94"/>
      <c r="S73" s="94"/>
      <c r="T73" s="94">
        <f>SUM(T74:T86)</f>
        <v>34.949999999999996</v>
      </c>
      <c r="U73" s="94"/>
      <c r="V73" s="94"/>
      <c r="W73" s="94"/>
      <c r="X73" s="94"/>
      <c r="Y73" s="94"/>
      <c r="Z73" s="94"/>
      <c r="AA73" s="94">
        <f>SUM(AA74:AA86)</f>
        <v>32.1</v>
      </c>
      <c r="AB73" s="94"/>
      <c r="AC73" s="94"/>
      <c r="AD73" s="94"/>
      <c r="AE73" s="94"/>
      <c r="AF73" s="94"/>
      <c r="AG73" s="94"/>
      <c r="AH73" s="94">
        <f>SUM(AH74:AH86)</f>
        <v>32.1</v>
      </c>
      <c r="AI73" s="94"/>
      <c r="AJ73" s="94"/>
      <c r="AK73" s="94"/>
      <c r="AL73" s="94"/>
      <c r="AM73" s="94"/>
      <c r="AN73" s="94"/>
      <c r="AO73" s="94">
        <f t="shared" si="6"/>
        <v>108.94999999999999</v>
      </c>
      <c r="AP73" s="94"/>
      <c r="AQ73" s="94"/>
      <c r="AR73" s="94"/>
      <c r="AS73" s="94"/>
      <c r="AT73" s="94"/>
      <c r="AU73" s="151"/>
    </row>
    <row r="74" spans="1:49" ht="47.25" x14ac:dyDescent="0.25">
      <c r="A74" s="153" t="str">
        <f>' План финансирования кап.вложен'!A75</f>
        <v>1.2.1.1.4.1</v>
      </c>
      <c r="B74" s="182" t="str">
        <f>' План финансирования кап.вложен'!B75</f>
        <v>Реконструкция защит ШСВ-110 кВ, СВ-110кВ (Кредиторская задолжность 2016 г.)</v>
      </c>
      <c r="C74" s="153" t="str">
        <f>' План финансирования кап.вложен'!C75</f>
        <v>I_РЗА_2016_1.2.1.1.4.5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151"/>
    </row>
    <row r="75" spans="1:49" x14ac:dyDescent="0.25">
      <c r="A75" s="153" t="str">
        <f>' План финансирования кап.вложен'!A76</f>
        <v>1.2.1.1.4.2</v>
      </c>
      <c r="B75" s="172" t="str">
        <f>' План финансирования кап.вложен'!B76</f>
        <v>Замена ЩСН-0,4 кВ</v>
      </c>
      <c r="C75" s="160" t="str">
        <f>' План финансирования кап.вложен'!C76</f>
        <v>I_СПС_2018_1.2.1.1.8.2</v>
      </c>
      <c r="D75" s="95">
        <f t="shared" si="5"/>
        <v>6</v>
      </c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>
        <v>6</v>
      </c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>
        <f t="shared" si="6"/>
        <v>6</v>
      </c>
      <c r="AP75" s="95"/>
      <c r="AQ75" s="95"/>
      <c r="AR75" s="95"/>
      <c r="AS75" s="95"/>
      <c r="AT75" s="95"/>
      <c r="AU75" s="151"/>
    </row>
    <row r="76" spans="1:49" x14ac:dyDescent="0.25">
      <c r="A76" s="153" t="str">
        <f>' План финансирования кап.вложен'!A77</f>
        <v>1.2.1.1.4.3</v>
      </c>
      <c r="B76" s="172" t="str">
        <f>' План финансирования кап.вложен'!B77</f>
        <v>Замена разъеденителей 35кВ 110 кВ</v>
      </c>
      <c r="C76" s="160" t="str">
        <f>' План финансирования кап.вложен'!C77</f>
        <v>I_СПС_2018_1.2.1.1.8.3</v>
      </c>
      <c r="D76" s="95">
        <f t="shared" si="5"/>
        <v>32</v>
      </c>
      <c r="E76" s="95"/>
      <c r="F76" s="95"/>
      <c r="G76" s="95"/>
      <c r="H76" s="95"/>
      <c r="I76" s="95"/>
      <c r="J76" s="95"/>
      <c r="K76" s="95"/>
      <c r="L76" s="95"/>
      <c r="M76" s="95">
        <v>4</v>
      </c>
      <c r="N76" s="95"/>
      <c r="O76" s="95"/>
      <c r="P76" s="95"/>
      <c r="Q76" s="95"/>
      <c r="R76" s="95"/>
      <c r="S76" s="95"/>
      <c r="T76" s="95">
        <v>8</v>
      </c>
      <c r="U76" s="95"/>
      <c r="V76" s="95"/>
      <c r="W76" s="95"/>
      <c r="X76" s="95"/>
      <c r="Y76" s="95"/>
      <c r="Z76" s="95"/>
      <c r="AA76" s="95">
        <v>10</v>
      </c>
      <c r="AB76" s="95"/>
      <c r="AC76" s="95"/>
      <c r="AD76" s="95"/>
      <c r="AE76" s="95"/>
      <c r="AF76" s="95"/>
      <c r="AG76" s="95"/>
      <c r="AH76" s="95">
        <v>10</v>
      </c>
      <c r="AI76" s="95"/>
      <c r="AJ76" s="95"/>
      <c r="AK76" s="95"/>
      <c r="AL76" s="95"/>
      <c r="AM76" s="95"/>
      <c r="AN76" s="95"/>
      <c r="AO76" s="95">
        <f t="shared" si="6"/>
        <v>32</v>
      </c>
      <c r="AP76" s="95"/>
      <c r="AQ76" s="95"/>
      <c r="AR76" s="95"/>
      <c r="AS76" s="95"/>
      <c r="AT76" s="95"/>
      <c r="AU76" s="151"/>
    </row>
    <row r="77" spans="1:49" ht="31.5" x14ac:dyDescent="0.25">
      <c r="A77" s="153" t="str">
        <f>' План финансирования кап.вложен'!A78</f>
        <v>1.2.1.1.4.4</v>
      </c>
      <c r="B77" s="172" t="str">
        <f>' План финансирования кап.вложен'!B78</f>
        <v>Реконструкция центральной сигнализации</v>
      </c>
      <c r="C77" s="160" t="str">
        <f>' План финансирования кап.вложен'!C78</f>
        <v>I_РЗА_2018_1.2.1.1.8.4</v>
      </c>
      <c r="D77" s="95">
        <f t="shared" si="5"/>
        <v>2.5</v>
      </c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>
        <v>2.5</v>
      </c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>
        <f t="shared" si="6"/>
        <v>2.5</v>
      </c>
      <c r="AP77" s="95"/>
      <c r="AQ77" s="95"/>
      <c r="AR77" s="95"/>
      <c r="AS77" s="95"/>
      <c r="AT77" s="95"/>
      <c r="AU77" s="151"/>
    </row>
    <row r="78" spans="1:49" x14ac:dyDescent="0.25">
      <c r="A78" s="153" t="str">
        <f>' План финансирования кап.вложен'!A79</f>
        <v>1.2.1.1.4.5</v>
      </c>
      <c r="B78" s="245" t="str">
        <f>' План финансирования кап.вложен'!B79</f>
        <v>Реконструкция защит ВЛ-110 кВ</v>
      </c>
      <c r="C78" s="160" t="str">
        <f>' План финансирования кап.вложен'!C79</f>
        <v>I_РЗА_2018_1.2.1.1.8.5</v>
      </c>
      <c r="D78" s="95">
        <f t="shared" si="5"/>
        <v>12.9</v>
      </c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>
        <v>5.3</v>
      </c>
      <c r="U78" s="95"/>
      <c r="V78" s="95"/>
      <c r="W78" s="95"/>
      <c r="X78" s="95"/>
      <c r="Y78" s="95"/>
      <c r="Z78" s="95"/>
      <c r="AA78" s="95">
        <v>3.8000000000000003</v>
      </c>
      <c r="AB78" s="95"/>
      <c r="AC78" s="95"/>
      <c r="AD78" s="95"/>
      <c r="AE78" s="95"/>
      <c r="AF78" s="95"/>
      <c r="AG78" s="95"/>
      <c r="AH78" s="95">
        <v>3.8000000000000003</v>
      </c>
      <c r="AI78" s="95"/>
      <c r="AJ78" s="95"/>
      <c r="AK78" s="95"/>
      <c r="AL78" s="95"/>
      <c r="AM78" s="95"/>
      <c r="AN78" s="95"/>
      <c r="AO78" s="95">
        <f t="shared" si="6"/>
        <v>12.9</v>
      </c>
      <c r="AP78" s="95"/>
      <c r="AQ78" s="95"/>
      <c r="AR78" s="95"/>
      <c r="AS78" s="95"/>
      <c r="AT78" s="95"/>
      <c r="AU78" s="151"/>
    </row>
    <row r="79" spans="1:49" x14ac:dyDescent="0.25">
      <c r="A79" s="153" t="str">
        <f>' План финансирования кап.вложен'!A80</f>
        <v>1.2.1.1.4.6</v>
      </c>
      <c r="B79" s="245" t="str">
        <f>' План финансирования кап.вложен'!B80</f>
        <v>Реконструкция ПА</v>
      </c>
      <c r="C79" s="160" t="str">
        <f>' План финансирования кап.вложен'!C80</f>
        <v>I_РЗА_2018_1.2.1.1.8.6</v>
      </c>
      <c r="D79" s="95">
        <f t="shared" si="5"/>
        <v>8.75</v>
      </c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>
        <v>8.75</v>
      </c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>
        <f t="shared" si="6"/>
        <v>8.75</v>
      </c>
      <c r="AP79" s="95"/>
      <c r="AQ79" s="95"/>
      <c r="AR79" s="95"/>
      <c r="AS79" s="95"/>
      <c r="AT79" s="95"/>
      <c r="AU79" s="151"/>
    </row>
    <row r="80" spans="1:49" x14ac:dyDescent="0.25">
      <c r="A80" s="153" t="str">
        <f>' План финансирования кап.вложен'!A81</f>
        <v>1.2.1.1.4.7</v>
      </c>
      <c r="B80" s="245" t="str">
        <f>' План финансирования кап.вложен'!B81</f>
        <v>Реконструкция ДЗШ-110 кВ</v>
      </c>
      <c r="C80" s="160" t="str">
        <f>' План финансирования кап.вложен'!C81</f>
        <v>I_РЗА_2018_1.2.1.1.8.8</v>
      </c>
      <c r="D80" s="95">
        <f t="shared" si="5"/>
        <v>12</v>
      </c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>
        <v>6</v>
      </c>
      <c r="AB80" s="95"/>
      <c r="AC80" s="95"/>
      <c r="AD80" s="95"/>
      <c r="AE80" s="95"/>
      <c r="AF80" s="95"/>
      <c r="AG80" s="95"/>
      <c r="AH80" s="95">
        <v>6</v>
      </c>
      <c r="AI80" s="95"/>
      <c r="AJ80" s="95"/>
      <c r="AK80" s="95"/>
      <c r="AL80" s="95"/>
      <c r="AM80" s="95"/>
      <c r="AN80" s="95"/>
      <c r="AO80" s="95">
        <f t="shared" si="6"/>
        <v>12</v>
      </c>
      <c r="AP80" s="95"/>
      <c r="AQ80" s="95"/>
      <c r="AR80" s="95"/>
      <c r="AS80" s="95"/>
      <c r="AT80" s="95"/>
      <c r="AU80" s="151"/>
    </row>
    <row r="81" spans="1:47" x14ac:dyDescent="0.25">
      <c r="A81" s="153" t="str">
        <f>' План финансирования кап.вложен'!A82</f>
        <v>1.2.1.1.4.8</v>
      </c>
      <c r="B81" s="245" t="str">
        <f>' План финансирования кап.вложен'!B82</f>
        <v>Реконструкция защит ВЛ-220 кВ</v>
      </c>
      <c r="C81" s="160" t="str">
        <f>' План финансирования кап.вложен'!C82</f>
        <v>I_РЗА_2018_1.2.1.1.8.9</v>
      </c>
      <c r="D81" s="95">
        <f t="shared" si="5"/>
        <v>5.8</v>
      </c>
      <c r="E81" s="95"/>
      <c r="F81" s="95"/>
      <c r="G81" s="95"/>
      <c r="H81" s="95"/>
      <c r="I81" s="95"/>
      <c r="J81" s="95"/>
      <c r="K81" s="95"/>
      <c r="L81" s="95"/>
      <c r="M81" s="95">
        <v>5.8</v>
      </c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>
        <f t="shared" si="6"/>
        <v>5.8</v>
      </c>
      <c r="AP81" s="95"/>
      <c r="AQ81" s="95"/>
      <c r="AR81" s="95"/>
      <c r="AS81" s="95"/>
      <c r="AT81" s="95"/>
      <c r="AU81" s="151"/>
    </row>
    <row r="82" spans="1:47" ht="47.25" x14ac:dyDescent="0.25">
      <c r="A82" s="153" t="str">
        <f>' План финансирования кап.вложен'!A83</f>
        <v>1.2.1.1.4.9</v>
      </c>
      <c r="B82" s="172" t="str">
        <f>' План финансирования кап.вложен'!B83</f>
        <v>Реконструкция системы охлаждения АТ с заменой двигателей вентиляторов, турбин насосов, ШАОТов</v>
      </c>
      <c r="C82" s="160" t="str">
        <f>' План финансирования кап.вложен'!C83</f>
        <v>I_СПС_2019_1.2.1.1.8.2</v>
      </c>
      <c r="D82" s="95">
        <f t="shared" si="5"/>
        <v>9</v>
      </c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>
        <v>3</v>
      </c>
      <c r="U82" s="95"/>
      <c r="V82" s="95"/>
      <c r="W82" s="95"/>
      <c r="X82" s="95"/>
      <c r="Y82" s="95"/>
      <c r="Z82" s="95"/>
      <c r="AA82" s="95">
        <v>3</v>
      </c>
      <c r="AB82" s="95"/>
      <c r="AC82" s="95"/>
      <c r="AD82" s="95"/>
      <c r="AE82" s="95"/>
      <c r="AF82" s="95"/>
      <c r="AG82" s="95"/>
      <c r="AH82" s="95">
        <v>3</v>
      </c>
      <c r="AI82" s="95"/>
      <c r="AJ82" s="95"/>
      <c r="AK82" s="95"/>
      <c r="AL82" s="95"/>
      <c r="AM82" s="95"/>
      <c r="AN82" s="95"/>
      <c r="AO82" s="95">
        <f t="shared" si="6"/>
        <v>9</v>
      </c>
      <c r="AP82" s="95"/>
      <c r="AQ82" s="95"/>
      <c r="AR82" s="95"/>
      <c r="AS82" s="95"/>
      <c r="AT82" s="95"/>
      <c r="AU82" s="151"/>
    </row>
    <row r="83" spans="1:47" ht="47.25" x14ac:dyDescent="0.25">
      <c r="A83" s="153" t="str">
        <f>' План финансирования кап.вложен'!A84</f>
        <v>1.2.1.1.4.10</v>
      </c>
      <c r="B83" s="172" t="str">
        <f>' План финансирования кап.вложен'!B84</f>
        <v>Реконструкция системы  вентиляции и охлаждения помещений РЩ здания ОПУ (установка кондиционеров)</v>
      </c>
      <c r="C83" s="160" t="str">
        <f>' План финансирования кап.вложен'!C84</f>
        <v>I_СПС_2019_1.2.1.1.8.1</v>
      </c>
      <c r="D83" s="95">
        <f t="shared" si="5"/>
        <v>0.5</v>
      </c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>
        <v>0.5</v>
      </c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>
        <f t="shared" si="6"/>
        <v>0.5</v>
      </c>
      <c r="AP83" s="95"/>
      <c r="AQ83" s="95"/>
      <c r="AR83" s="95"/>
      <c r="AS83" s="95"/>
      <c r="AT83" s="95"/>
      <c r="AU83" s="151"/>
    </row>
    <row r="84" spans="1:47" x14ac:dyDescent="0.25">
      <c r="A84" s="153" t="str">
        <f>' План финансирования кап.вложен'!A85</f>
        <v>1.2.1.1.4.11</v>
      </c>
      <c r="B84" s="245" t="str">
        <f>' План финансирования кап.вложен'!B85</f>
        <v>Замена ТН-110 кВ</v>
      </c>
      <c r="C84" s="160" t="str">
        <f>' План финансирования кап.вложен'!C85</f>
        <v>I_СПС_2020_1.2.1.1.8.2</v>
      </c>
      <c r="D84" s="95">
        <f t="shared" si="5"/>
        <v>6</v>
      </c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>
        <v>3</v>
      </c>
      <c r="AB84" s="95"/>
      <c r="AC84" s="95"/>
      <c r="AD84" s="95"/>
      <c r="AE84" s="95"/>
      <c r="AF84" s="95"/>
      <c r="AG84" s="95"/>
      <c r="AH84" s="95">
        <v>3</v>
      </c>
      <c r="AI84" s="95"/>
      <c r="AJ84" s="95"/>
      <c r="AK84" s="95"/>
      <c r="AL84" s="95"/>
      <c r="AM84" s="95"/>
      <c r="AN84" s="95"/>
      <c r="AO84" s="95">
        <f t="shared" si="6"/>
        <v>6</v>
      </c>
      <c r="AP84" s="95"/>
      <c r="AQ84" s="95"/>
      <c r="AR84" s="95"/>
      <c r="AS84" s="95"/>
      <c r="AT84" s="95"/>
      <c r="AU84" s="151"/>
    </row>
    <row r="85" spans="1:47" x14ac:dyDescent="0.25">
      <c r="A85" s="153" t="str">
        <f>' План финансирования кап.вложен'!A86</f>
        <v>1.2.1.1.4.12</v>
      </c>
      <c r="B85" s="172" t="str">
        <f>' План финансирования кап.вложен'!B86</f>
        <v>Реконструкция ОБР</v>
      </c>
      <c r="C85" s="160" t="str">
        <f>' План финансирования кап.вложен'!C86</f>
        <v>I_РЗА_2020_1.2.1.1.8.6</v>
      </c>
      <c r="D85" s="95">
        <f t="shared" si="5"/>
        <v>12.8</v>
      </c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>
        <v>0.8</v>
      </c>
      <c r="U85" s="95"/>
      <c r="V85" s="95"/>
      <c r="W85" s="95"/>
      <c r="X85" s="95"/>
      <c r="Y85" s="95"/>
      <c r="Z85" s="95"/>
      <c r="AA85" s="95">
        <v>6</v>
      </c>
      <c r="AB85" s="95"/>
      <c r="AC85" s="95"/>
      <c r="AD85" s="95"/>
      <c r="AE85" s="95"/>
      <c r="AF85" s="95"/>
      <c r="AG85" s="95"/>
      <c r="AH85" s="95">
        <v>6</v>
      </c>
      <c r="AI85" s="95"/>
      <c r="AJ85" s="95"/>
      <c r="AK85" s="95"/>
      <c r="AL85" s="95"/>
      <c r="AM85" s="95"/>
      <c r="AN85" s="95"/>
      <c r="AO85" s="95">
        <f t="shared" si="6"/>
        <v>12.8</v>
      </c>
      <c r="AP85" s="95"/>
      <c r="AQ85" s="95"/>
      <c r="AR85" s="95"/>
      <c r="AS85" s="95"/>
      <c r="AT85" s="95"/>
      <c r="AU85" s="151"/>
    </row>
    <row r="86" spans="1:47" ht="31.5" x14ac:dyDescent="0.25">
      <c r="A86" s="153" t="str">
        <f>' План финансирования кап.вложен'!A87</f>
        <v>1.2.1.1.4.13</v>
      </c>
      <c r="B86" s="245" t="str">
        <f>' План финансирования кап.вложен'!B87</f>
        <v>Реконструкция автоматики сигнализации ЩПТ</v>
      </c>
      <c r="C86" s="160" t="str">
        <f>' План финансирования кап.вложен'!C87</f>
        <v>I_РЗА_2020_1.2.1.1.8.7</v>
      </c>
      <c r="D86" s="95">
        <f t="shared" si="5"/>
        <v>0.7</v>
      </c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>
        <v>0.1</v>
      </c>
      <c r="U86" s="95"/>
      <c r="V86" s="95"/>
      <c r="W86" s="95"/>
      <c r="X86" s="95"/>
      <c r="Y86" s="95"/>
      <c r="Z86" s="95"/>
      <c r="AA86" s="95">
        <v>0.3</v>
      </c>
      <c r="AB86" s="95"/>
      <c r="AC86" s="95"/>
      <c r="AD86" s="95"/>
      <c r="AE86" s="95"/>
      <c r="AF86" s="95"/>
      <c r="AG86" s="95"/>
      <c r="AH86" s="95">
        <v>0.3</v>
      </c>
      <c r="AI86" s="95"/>
      <c r="AJ86" s="95"/>
      <c r="AK86" s="95"/>
      <c r="AL86" s="95"/>
      <c r="AM86" s="95"/>
      <c r="AN86" s="95"/>
      <c r="AO86" s="95">
        <f t="shared" si="6"/>
        <v>0.7</v>
      </c>
      <c r="AP86" s="95"/>
      <c r="AQ86" s="95"/>
      <c r="AR86" s="95"/>
      <c r="AS86" s="95"/>
      <c r="AT86" s="95"/>
      <c r="AU86" s="151"/>
    </row>
    <row r="87" spans="1:47" s="120" customFormat="1" x14ac:dyDescent="0.25">
      <c r="A87" s="156" t="str">
        <f>' План финансирования кап.вложен'!A88</f>
        <v>1.2.1.1.5</v>
      </c>
      <c r="B87" s="157" t="str">
        <f>' План финансирования кап.вложен'!B88</f>
        <v>ПС Уфа-Южная</v>
      </c>
      <c r="C87" s="156" t="str">
        <f>' План финансирования кап.вложен'!C88</f>
        <v>Г</v>
      </c>
      <c r="D87" s="94">
        <f t="shared" si="5"/>
        <v>117.8061525423729</v>
      </c>
      <c r="E87" s="94"/>
      <c r="F87" s="94">
        <f>SUM(F88:F105)</f>
        <v>5.8070000000000004</v>
      </c>
      <c r="G87" s="94"/>
      <c r="H87" s="94"/>
      <c r="I87" s="94"/>
      <c r="J87" s="94"/>
      <c r="K87" s="94"/>
      <c r="L87" s="94"/>
      <c r="M87" s="94">
        <f>SUM(M88:M105)</f>
        <v>4.3</v>
      </c>
      <c r="N87" s="94"/>
      <c r="O87" s="94"/>
      <c r="P87" s="94"/>
      <c r="Q87" s="94"/>
      <c r="R87" s="94"/>
      <c r="S87" s="94"/>
      <c r="T87" s="94">
        <f>SUM(T88:T105)</f>
        <v>51.349999999999994</v>
      </c>
      <c r="U87" s="94"/>
      <c r="V87" s="94"/>
      <c r="W87" s="94"/>
      <c r="X87" s="94"/>
      <c r="Y87" s="94"/>
      <c r="Z87" s="94"/>
      <c r="AA87" s="94">
        <f>SUM(AA88:AA105)</f>
        <v>28.174576271186446</v>
      </c>
      <c r="AB87" s="94"/>
      <c r="AC87" s="94"/>
      <c r="AD87" s="94"/>
      <c r="AE87" s="94"/>
      <c r="AF87" s="94"/>
      <c r="AG87" s="94"/>
      <c r="AH87" s="94">
        <f>SUM(AH88:AH105)</f>
        <v>28.174576271186446</v>
      </c>
      <c r="AI87" s="94"/>
      <c r="AJ87" s="94"/>
      <c r="AK87" s="94"/>
      <c r="AL87" s="94"/>
      <c r="AM87" s="94"/>
      <c r="AN87" s="94"/>
      <c r="AO87" s="94">
        <f t="shared" si="6"/>
        <v>117.8061525423729</v>
      </c>
      <c r="AP87" s="94"/>
      <c r="AQ87" s="94"/>
      <c r="AR87" s="94"/>
      <c r="AS87" s="94"/>
      <c r="AT87" s="94"/>
      <c r="AU87" s="151"/>
    </row>
    <row r="88" spans="1:47" x14ac:dyDescent="0.25">
      <c r="A88" s="153" t="str">
        <f>' План финансирования кап.вложен'!A89</f>
        <v>1.2.1.1.5.1</v>
      </c>
      <c r="B88" s="182" t="str">
        <f>' План финансирования кап.вложен'!B89</f>
        <v>Замена разъединителей 220 кВ</v>
      </c>
      <c r="C88" s="153" t="str">
        <f>' План финансирования кап.вложен'!C89</f>
        <v>I_СПС_2016_1.2.1.1.5.2</v>
      </c>
      <c r="D88" s="95">
        <f t="shared" si="5"/>
        <v>37.056152542372885</v>
      </c>
      <c r="E88" s="95"/>
      <c r="F88" s="95">
        <v>5.8070000000000004</v>
      </c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>
        <v>4.3</v>
      </c>
      <c r="U88" s="95"/>
      <c r="V88" s="95"/>
      <c r="W88" s="95"/>
      <c r="X88" s="95"/>
      <c r="Y88" s="95"/>
      <c r="Z88" s="95"/>
      <c r="AA88" s="95">
        <v>13.474576271186441</v>
      </c>
      <c r="AB88" s="95"/>
      <c r="AC88" s="95"/>
      <c r="AD88" s="95"/>
      <c r="AE88" s="95"/>
      <c r="AF88" s="95"/>
      <c r="AG88" s="95"/>
      <c r="AH88" s="95">
        <v>13.474576271186441</v>
      </c>
      <c r="AI88" s="95"/>
      <c r="AJ88" s="95"/>
      <c r="AK88" s="95"/>
      <c r="AL88" s="95"/>
      <c r="AM88" s="95"/>
      <c r="AN88" s="95"/>
      <c r="AO88" s="95">
        <f t="shared" si="6"/>
        <v>37.056152542372885</v>
      </c>
      <c r="AP88" s="95"/>
      <c r="AQ88" s="95"/>
      <c r="AR88" s="95"/>
      <c r="AS88" s="95"/>
      <c r="AT88" s="95"/>
      <c r="AU88" s="151"/>
    </row>
    <row r="89" spans="1:47" x14ac:dyDescent="0.25">
      <c r="A89" s="153" t="str">
        <f>' План финансирования кап.вложен'!A90</f>
        <v>1.2.1.1.5.2</v>
      </c>
      <c r="B89" s="182" t="str">
        <f>' План финансирования кап.вложен'!B90</f>
        <v>Замена разъединителей 110 кВ</v>
      </c>
      <c r="C89" s="153" t="str">
        <f>' План финансирования кап.вложен'!C90</f>
        <v>I_СПС_2016_1.2.1.1.5.2</v>
      </c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151"/>
    </row>
    <row r="90" spans="1:47" x14ac:dyDescent="0.25">
      <c r="A90" s="153" t="str">
        <f>' План финансирования кап.вложен'!A91</f>
        <v>1.2.1.1.5.3</v>
      </c>
      <c r="B90" s="164" t="str">
        <f>' План финансирования кап.вложен'!B91</f>
        <v>Реконструкция защит ВЛ-220 кВ</v>
      </c>
      <c r="C90" s="160" t="str">
        <f>' План финансирования кап.вложен'!C91</f>
        <v>I_РЗА_2018_1.2.1.1.3.2</v>
      </c>
      <c r="D90" s="95">
        <f t="shared" si="5"/>
        <v>4.3</v>
      </c>
      <c r="E90" s="95"/>
      <c r="F90" s="95"/>
      <c r="G90" s="95"/>
      <c r="H90" s="95"/>
      <c r="I90" s="95"/>
      <c r="J90" s="95"/>
      <c r="K90" s="95"/>
      <c r="L90" s="95"/>
      <c r="M90" s="95">
        <v>4.3</v>
      </c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>
        <f t="shared" si="6"/>
        <v>4.3</v>
      </c>
      <c r="AP90" s="95"/>
      <c r="AQ90" s="95"/>
      <c r="AR90" s="95"/>
      <c r="AS90" s="95"/>
      <c r="AT90" s="95"/>
      <c r="AU90" s="151"/>
    </row>
    <row r="91" spans="1:47" x14ac:dyDescent="0.25">
      <c r="A91" s="153" t="str">
        <f>' План финансирования кап.вложен'!A92</f>
        <v>1.2.1.1.5.4</v>
      </c>
      <c r="B91" s="164" t="str">
        <f>' План финансирования кап.вложен'!B92</f>
        <v>Реконструкция защит ОВ-220 кВ</v>
      </c>
      <c r="C91" s="160" t="str">
        <f>' План финансирования кап.вложен'!C92</f>
        <v>I_РЗА_2018_1.2.1.1.3.3</v>
      </c>
      <c r="D91" s="95">
        <f t="shared" si="5"/>
        <v>2.5</v>
      </c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>
        <v>2.5</v>
      </c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>
        <f t="shared" si="6"/>
        <v>2.5</v>
      </c>
      <c r="AP91" s="95"/>
      <c r="AQ91" s="95"/>
      <c r="AR91" s="95"/>
      <c r="AS91" s="95"/>
      <c r="AT91" s="95"/>
      <c r="AU91" s="151"/>
    </row>
    <row r="92" spans="1:47" x14ac:dyDescent="0.25">
      <c r="A92" s="153" t="str">
        <f>' План финансирования кап.вложен'!A93</f>
        <v>1.2.1.1.5.5</v>
      </c>
      <c r="B92" s="164" t="str">
        <f>' План финансирования кап.вложен'!B93</f>
        <v>Реконструкция защит ОВ-110 кВ</v>
      </c>
      <c r="C92" s="160" t="str">
        <f>' План финансирования кап.вложен'!C93</f>
        <v>I_РЗА_2018_1.2.1.1.3.4</v>
      </c>
      <c r="D92" s="95">
        <f t="shared" si="5"/>
        <v>2.5</v>
      </c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>
        <v>2.5</v>
      </c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>
        <f t="shared" si="6"/>
        <v>2.5</v>
      </c>
      <c r="AP92" s="95"/>
      <c r="AQ92" s="95"/>
      <c r="AR92" s="95"/>
      <c r="AS92" s="95"/>
      <c r="AT92" s="95"/>
      <c r="AU92" s="151"/>
    </row>
    <row r="93" spans="1:47" x14ac:dyDescent="0.25">
      <c r="A93" s="153" t="str">
        <f>' План финансирования кап.вложен'!A94</f>
        <v>1.2.1.1.5.6</v>
      </c>
      <c r="B93" s="164" t="str">
        <f>' План финансирования кап.вложен'!B94</f>
        <v xml:space="preserve">Модернизация ПА-110 кВ </v>
      </c>
      <c r="C93" s="160" t="str">
        <f>' План финансирования кап.вложен'!C94</f>
        <v>I_РЗА_2018_1.2.1.1.3.5</v>
      </c>
      <c r="D93" s="95">
        <f t="shared" si="5"/>
        <v>7.25</v>
      </c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>
        <v>7.25</v>
      </c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>
        <f t="shared" si="6"/>
        <v>7.25</v>
      </c>
      <c r="AP93" s="95"/>
      <c r="AQ93" s="95"/>
      <c r="AR93" s="95"/>
      <c r="AS93" s="95"/>
      <c r="AT93" s="95"/>
      <c r="AU93" s="151"/>
    </row>
    <row r="94" spans="1:47" ht="31.5" x14ac:dyDescent="0.25">
      <c r="A94" s="153" t="str">
        <f>' План финансирования кап.вложен'!A95</f>
        <v>1.2.1.1.5.7</v>
      </c>
      <c r="B94" s="245" t="str">
        <f>' План финансирования кап.вложен'!B95</f>
        <v>Реконструкция центральной сигнализации</v>
      </c>
      <c r="C94" s="160" t="str">
        <f>' План финансирования кап.вложен'!C95</f>
        <v>I_РЗА_2018_1.2.1.1.3.7</v>
      </c>
      <c r="D94" s="95">
        <f t="shared" si="5"/>
        <v>2.5</v>
      </c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>
        <v>2.5</v>
      </c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>
        <f t="shared" si="6"/>
        <v>2.5</v>
      </c>
      <c r="AP94" s="95"/>
      <c r="AQ94" s="95"/>
      <c r="AR94" s="95"/>
      <c r="AS94" s="95"/>
      <c r="AT94" s="95"/>
      <c r="AU94" s="151"/>
    </row>
    <row r="95" spans="1:47" x14ac:dyDescent="0.25">
      <c r="A95" s="153" t="str">
        <f>' План финансирования кап.вложен'!A96</f>
        <v>1.2.1.1.5.8</v>
      </c>
      <c r="B95" s="245" t="str">
        <f>' План финансирования кап.вложен'!B96</f>
        <v>Реконструкция защит ВЛ-110 кВ</v>
      </c>
      <c r="C95" s="160" t="str">
        <f>' План финансирования кап.вложен'!C96</f>
        <v>I_РЗА_2018_1.2.1.1.3.9</v>
      </c>
      <c r="D95" s="95">
        <f t="shared" si="5"/>
        <v>11.5</v>
      </c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>
        <v>11.5</v>
      </c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>
        <f t="shared" si="6"/>
        <v>11.5</v>
      </c>
      <c r="AP95" s="95"/>
      <c r="AQ95" s="95"/>
      <c r="AR95" s="95"/>
      <c r="AS95" s="95"/>
      <c r="AT95" s="95"/>
      <c r="AU95" s="151"/>
    </row>
    <row r="96" spans="1:47" x14ac:dyDescent="0.25">
      <c r="A96" s="153" t="str">
        <f>' План финансирования кап.вложен'!A97</f>
        <v>1.2.1.1.5.9</v>
      </c>
      <c r="B96" s="245" t="str">
        <f>' План финансирования кап.вложен'!B97</f>
        <v>Реконструкция РЗА ШСВ-220 кВ</v>
      </c>
      <c r="C96" s="160" t="str">
        <f>' План финансирования кап.вложен'!C97</f>
        <v>I_РЗА_2018_1.2.1.1.3.10</v>
      </c>
      <c r="D96" s="95">
        <f t="shared" si="5"/>
        <v>2.2000000000000002</v>
      </c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>
        <v>2.2000000000000002</v>
      </c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>
        <f t="shared" si="6"/>
        <v>2.2000000000000002</v>
      </c>
      <c r="AP96" s="95"/>
      <c r="AQ96" s="95"/>
      <c r="AR96" s="95"/>
      <c r="AS96" s="95"/>
      <c r="AT96" s="95"/>
      <c r="AU96" s="151"/>
    </row>
    <row r="97" spans="1:47" ht="31.5" x14ac:dyDescent="0.25">
      <c r="A97" s="153" t="str">
        <f>' План финансирования кап.вложен'!A98</f>
        <v>1.2.1.1.5.10</v>
      </c>
      <c r="B97" s="245" t="str">
        <f>' План финансирования кап.вложен'!B98</f>
        <v>Реконструкция РЗА ШСВ-110 кВ СВ-110 кВ</v>
      </c>
      <c r="C97" s="160" t="str">
        <f>' План финансирования кап.вложен'!C98</f>
        <v>I_РЗА_2018_1.2.1.1.3.11</v>
      </c>
      <c r="D97" s="95">
        <f t="shared" si="5"/>
        <v>6.8</v>
      </c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>
        <v>6.8</v>
      </c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>
        <f t="shared" si="6"/>
        <v>6.8</v>
      </c>
      <c r="AP97" s="95"/>
      <c r="AQ97" s="95"/>
      <c r="AR97" s="95"/>
      <c r="AS97" s="95"/>
      <c r="AT97" s="95"/>
      <c r="AU97" s="151"/>
    </row>
    <row r="98" spans="1:47" x14ac:dyDescent="0.25">
      <c r="A98" s="153" t="str">
        <f>' План финансирования кап.вложен'!A99</f>
        <v>1.2.1.1.5.11</v>
      </c>
      <c r="B98" s="245" t="str">
        <f>' План финансирования кап.вложен'!B99</f>
        <v>Реконструкция АТ с заменой ввода 220</v>
      </c>
      <c r="C98" s="160" t="str">
        <f>' План финансирования кап.вложен'!C99</f>
        <v>I_СПС_2019_1.2.1.1.3.1</v>
      </c>
      <c r="D98" s="95">
        <f t="shared" si="5"/>
        <v>15</v>
      </c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>
        <v>5</v>
      </c>
      <c r="U98" s="95"/>
      <c r="V98" s="95"/>
      <c r="W98" s="95"/>
      <c r="X98" s="95"/>
      <c r="Y98" s="95"/>
      <c r="Z98" s="95"/>
      <c r="AA98" s="95">
        <v>5</v>
      </c>
      <c r="AB98" s="95"/>
      <c r="AC98" s="95"/>
      <c r="AD98" s="95"/>
      <c r="AE98" s="95"/>
      <c r="AF98" s="95"/>
      <c r="AG98" s="95"/>
      <c r="AH98" s="95">
        <v>5</v>
      </c>
      <c r="AI98" s="95"/>
      <c r="AJ98" s="95"/>
      <c r="AK98" s="95"/>
      <c r="AL98" s="95"/>
      <c r="AM98" s="95"/>
      <c r="AN98" s="95"/>
      <c r="AO98" s="95">
        <f t="shared" si="6"/>
        <v>15</v>
      </c>
      <c r="AP98" s="95"/>
      <c r="AQ98" s="95"/>
      <c r="AR98" s="95"/>
      <c r="AS98" s="95"/>
      <c r="AT98" s="95"/>
      <c r="AU98" s="151"/>
    </row>
    <row r="99" spans="1:47" x14ac:dyDescent="0.25">
      <c r="A99" s="153" t="str">
        <f>' План финансирования кап.вложен'!A100</f>
        <v>1.2.1.1.5.12</v>
      </c>
      <c r="B99" s="245" t="str">
        <f>' План финансирования кап.вложен'!B100</f>
        <v>Замена ТТ-220 кВ и ВМТ-220 кВ</v>
      </c>
      <c r="C99" s="160" t="str">
        <f>' План финансирования кап.вложен'!C100</f>
        <v>I_СПС_2019_1.2.1.1.3.4</v>
      </c>
      <c r="D99" s="95">
        <f t="shared" si="5"/>
        <v>1</v>
      </c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>
        <v>0.5</v>
      </c>
      <c r="AB99" s="95"/>
      <c r="AC99" s="95"/>
      <c r="AD99" s="95"/>
      <c r="AE99" s="95"/>
      <c r="AF99" s="95"/>
      <c r="AG99" s="95"/>
      <c r="AH99" s="95">
        <v>0.5</v>
      </c>
      <c r="AI99" s="95"/>
      <c r="AJ99" s="95"/>
      <c r="AK99" s="95"/>
      <c r="AL99" s="95"/>
      <c r="AM99" s="95"/>
      <c r="AN99" s="95"/>
      <c r="AO99" s="95">
        <f t="shared" si="6"/>
        <v>1</v>
      </c>
      <c r="AP99" s="95"/>
      <c r="AQ99" s="95"/>
      <c r="AR99" s="95"/>
      <c r="AS99" s="95"/>
      <c r="AT99" s="95"/>
      <c r="AU99" s="151"/>
    </row>
    <row r="100" spans="1:47" x14ac:dyDescent="0.25">
      <c r="A100" s="153" t="str">
        <f>' План финансирования кап.вложен'!A101</f>
        <v>1.2.1.1.5.13</v>
      </c>
      <c r="B100" s="164" t="str">
        <f>' План финансирования кап.вложен'!B101</f>
        <v>Реконструкции защит АТ</v>
      </c>
      <c r="C100" s="160" t="str">
        <f>' План финансирования кап.вложен'!C101</f>
        <v>I_РЗА_2019_1.2.1.1.3.6</v>
      </c>
      <c r="D100" s="95">
        <f t="shared" si="5"/>
        <v>5.4</v>
      </c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>
        <v>1.8000000000000003</v>
      </c>
      <c r="U100" s="95"/>
      <c r="V100" s="95"/>
      <c r="W100" s="95"/>
      <c r="X100" s="95"/>
      <c r="Y100" s="95"/>
      <c r="Z100" s="95"/>
      <c r="AA100" s="95">
        <v>1.8000000000000003</v>
      </c>
      <c r="AB100" s="95"/>
      <c r="AC100" s="95"/>
      <c r="AD100" s="95"/>
      <c r="AE100" s="95"/>
      <c r="AF100" s="95"/>
      <c r="AG100" s="95"/>
      <c r="AH100" s="95">
        <v>1.8000000000000003</v>
      </c>
      <c r="AI100" s="95"/>
      <c r="AJ100" s="95"/>
      <c r="AK100" s="95"/>
      <c r="AL100" s="95"/>
      <c r="AM100" s="95"/>
      <c r="AN100" s="95"/>
      <c r="AO100" s="95">
        <f t="shared" si="6"/>
        <v>5.4</v>
      </c>
      <c r="AP100" s="95"/>
      <c r="AQ100" s="95"/>
      <c r="AR100" s="95"/>
      <c r="AS100" s="95"/>
      <c r="AT100" s="95"/>
      <c r="AU100" s="151"/>
    </row>
    <row r="101" spans="1:47" x14ac:dyDescent="0.25">
      <c r="A101" s="153" t="str">
        <f>' План финансирования кап.вложен'!A102</f>
        <v>1.2.1.1.5.14</v>
      </c>
      <c r="B101" s="245" t="str">
        <f>' План финансирования кап.вложен'!B102</f>
        <v>Замена ТТ-220 кВ</v>
      </c>
      <c r="C101" s="160" t="str">
        <f>' План финансирования кап.вложен'!C102</f>
        <v>I_СПС_2020_1.2.1.1.3.3</v>
      </c>
      <c r="D101" s="95">
        <f t="shared" si="5"/>
        <v>1</v>
      </c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>
        <v>0.5</v>
      </c>
      <c r="AB101" s="95"/>
      <c r="AC101" s="95"/>
      <c r="AD101" s="95"/>
      <c r="AE101" s="95"/>
      <c r="AF101" s="95"/>
      <c r="AG101" s="95"/>
      <c r="AH101" s="95">
        <v>0.5</v>
      </c>
      <c r="AI101" s="95"/>
      <c r="AJ101" s="95"/>
      <c r="AK101" s="95"/>
      <c r="AL101" s="95"/>
      <c r="AM101" s="95"/>
      <c r="AN101" s="95"/>
      <c r="AO101" s="95">
        <f t="shared" si="6"/>
        <v>1</v>
      </c>
      <c r="AP101" s="95"/>
      <c r="AQ101" s="95"/>
      <c r="AR101" s="95"/>
      <c r="AS101" s="95"/>
      <c r="AT101" s="95"/>
      <c r="AU101" s="151"/>
    </row>
    <row r="102" spans="1:47" x14ac:dyDescent="0.25">
      <c r="A102" s="153" t="str">
        <f>' План финансирования кап.вложен'!A103</f>
        <v>1.2.1.1.5.15</v>
      </c>
      <c r="B102" s="245" t="str">
        <f>' План финансирования кап.вложен'!B103</f>
        <v>Замена ТН-220,110 кВ</v>
      </c>
      <c r="C102" s="160" t="str">
        <f>' План финансирования кап.вложен'!C103</f>
        <v>I_СПС_2020_1.2.1.1.3.4</v>
      </c>
      <c r="D102" s="95">
        <f t="shared" si="5"/>
        <v>2</v>
      </c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>
        <v>1</v>
      </c>
      <c r="AB102" s="95"/>
      <c r="AC102" s="95"/>
      <c r="AD102" s="95"/>
      <c r="AE102" s="95"/>
      <c r="AF102" s="95"/>
      <c r="AG102" s="95"/>
      <c r="AH102" s="95">
        <v>1</v>
      </c>
      <c r="AI102" s="95"/>
      <c r="AJ102" s="95"/>
      <c r="AK102" s="95"/>
      <c r="AL102" s="95"/>
      <c r="AM102" s="95"/>
      <c r="AN102" s="95"/>
      <c r="AO102" s="95">
        <f t="shared" si="6"/>
        <v>2</v>
      </c>
      <c r="AP102" s="95"/>
      <c r="AQ102" s="95"/>
      <c r="AR102" s="95"/>
      <c r="AS102" s="95"/>
      <c r="AT102" s="95"/>
      <c r="AU102" s="151"/>
    </row>
    <row r="103" spans="1:47" x14ac:dyDescent="0.25">
      <c r="A103" s="153" t="str">
        <f>' План финансирования кап.вложен'!A104</f>
        <v>1.2.1.1.5.16</v>
      </c>
      <c r="B103" s="245" t="str">
        <f>' План финансирования кап.вложен'!B104</f>
        <v>Замена ТТ-110 кВ</v>
      </c>
      <c r="C103" s="160" t="str">
        <f>' План финансирования кап.вложен'!C104</f>
        <v>I_СПС_2020_1.2.1.1.3.5</v>
      </c>
      <c r="D103" s="95">
        <f t="shared" si="5"/>
        <v>15</v>
      </c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>
        <v>5</v>
      </c>
      <c r="U103" s="95"/>
      <c r="V103" s="95"/>
      <c r="W103" s="95"/>
      <c r="X103" s="95"/>
      <c r="Y103" s="95"/>
      <c r="Z103" s="95"/>
      <c r="AA103" s="95">
        <v>5</v>
      </c>
      <c r="AB103" s="95"/>
      <c r="AC103" s="95"/>
      <c r="AD103" s="95"/>
      <c r="AE103" s="95"/>
      <c r="AF103" s="95"/>
      <c r="AG103" s="95"/>
      <c r="AH103" s="95">
        <v>5</v>
      </c>
      <c r="AI103" s="95"/>
      <c r="AJ103" s="95"/>
      <c r="AK103" s="95"/>
      <c r="AL103" s="95"/>
      <c r="AM103" s="95"/>
      <c r="AN103" s="95"/>
      <c r="AO103" s="95">
        <f t="shared" si="6"/>
        <v>15</v>
      </c>
      <c r="AP103" s="95"/>
      <c r="AQ103" s="95"/>
      <c r="AR103" s="95"/>
      <c r="AS103" s="95"/>
      <c r="AT103" s="95"/>
      <c r="AU103" s="151"/>
    </row>
    <row r="104" spans="1:47" x14ac:dyDescent="0.25">
      <c r="A104" s="153" t="str">
        <f>' План финансирования кап.вложен'!A105</f>
        <v>1.2.1.1.5.17</v>
      </c>
      <c r="B104" s="172" t="str">
        <f>' План финансирования кап.вложен'!B105</f>
        <v>Реконструкция ОБР</v>
      </c>
      <c r="C104" s="160" t="str">
        <f>' План финансирования кап.вложен'!C105</f>
        <v>I_РЗА_2021_1.2.1.1.3.6</v>
      </c>
      <c r="D104" s="95">
        <f t="shared" si="5"/>
        <v>1.6</v>
      </c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>
        <v>0.8</v>
      </c>
      <c r="AB104" s="95"/>
      <c r="AC104" s="95"/>
      <c r="AD104" s="95"/>
      <c r="AE104" s="95"/>
      <c r="AF104" s="95"/>
      <c r="AG104" s="95"/>
      <c r="AH104" s="95">
        <v>0.8</v>
      </c>
      <c r="AI104" s="95"/>
      <c r="AJ104" s="95"/>
      <c r="AK104" s="95"/>
      <c r="AL104" s="95"/>
      <c r="AM104" s="95"/>
      <c r="AN104" s="95"/>
      <c r="AO104" s="95">
        <f t="shared" si="6"/>
        <v>1.6</v>
      </c>
      <c r="AP104" s="95"/>
      <c r="AQ104" s="95"/>
      <c r="AR104" s="95"/>
      <c r="AS104" s="95"/>
      <c r="AT104" s="95"/>
      <c r="AU104" s="151"/>
    </row>
    <row r="105" spans="1:47" ht="31.5" x14ac:dyDescent="0.25">
      <c r="A105" s="153" t="str">
        <f>' План финансирования кап.вложен'!A106</f>
        <v>1.2.1.1.5.18</v>
      </c>
      <c r="B105" s="245" t="str">
        <f>' План финансирования кап.вложен'!B106</f>
        <v>Реконструкция автоматики сигнализации ЩПТ</v>
      </c>
      <c r="C105" s="160" t="str">
        <f>' План финансирования кап.вложен'!C106</f>
        <v>I_РЗА_2021_1.2.1.1.3.7</v>
      </c>
      <c r="D105" s="95">
        <f t="shared" si="5"/>
        <v>0.2</v>
      </c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>
        <v>0.1</v>
      </c>
      <c r="AB105" s="95"/>
      <c r="AC105" s="95"/>
      <c r="AD105" s="95"/>
      <c r="AE105" s="95"/>
      <c r="AF105" s="95"/>
      <c r="AG105" s="95"/>
      <c r="AH105" s="95">
        <v>0.1</v>
      </c>
      <c r="AI105" s="95"/>
      <c r="AJ105" s="95"/>
      <c r="AK105" s="95"/>
      <c r="AL105" s="95"/>
      <c r="AM105" s="95"/>
      <c r="AN105" s="95"/>
      <c r="AO105" s="95">
        <f t="shared" si="6"/>
        <v>0.2</v>
      </c>
      <c r="AP105" s="95"/>
      <c r="AQ105" s="95"/>
      <c r="AR105" s="95"/>
      <c r="AS105" s="95"/>
      <c r="AT105" s="95"/>
      <c r="AU105" s="151"/>
    </row>
    <row r="106" spans="1:47" s="120" customFormat="1" x14ac:dyDescent="0.25">
      <c r="A106" s="156" t="str">
        <f>' План финансирования кап.вложен'!A107</f>
        <v>1.2.1.1.6</v>
      </c>
      <c r="B106" s="157" t="str">
        <f>' План финансирования кап.вложен'!B107</f>
        <v>ПС Белорецк-220</v>
      </c>
      <c r="C106" s="156" t="str">
        <f>' План финансирования кап.вложен'!C107</f>
        <v>Г</v>
      </c>
      <c r="D106" s="94">
        <f t="shared" si="5"/>
        <v>106.2</v>
      </c>
      <c r="E106" s="94"/>
      <c r="F106" s="94">
        <f>SUM(F107:F125)</f>
        <v>9.2100000000000009</v>
      </c>
      <c r="G106" s="94"/>
      <c r="H106" s="94"/>
      <c r="I106" s="94"/>
      <c r="J106" s="94"/>
      <c r="K106" s="94"/>
      <c r="L106" s="94"/>
      <c r="M106" s="94">
        <f>SUM(M107:M125)</f>
        <v>6.4</v>
      </c>
      <c r="N106" s="94"/>
      <c r="O106" s="94"/>
      <c r="P106" s="94"/>
      <c r="Q106" s="94"/>
      <c r="R106" s="94"/>
      <c r="S106" s="94"/>
      <c r="T106" s="94">
        <f>SUM(T107:T125)</f>
        <v>36.990000000000009</v>
      </c>
      <c r="U106" s="94"/>
      <c r="V106" s="94"/>
      <c r="W106" s="94"/>
      <c r="X106" s="94"/>
      <c r="Y106" s="94"/>
      <c r="Z106" s="94"/>
      <c r="AA106" s="94">
        <f>SUM(AA107:AA125)</f>
        <v>26.8</v>
      </c>
      <c r="AB106" s="94"/>
      <c r="AC106" s="94"/>
      <c r="AD106" s="94"/>
      <c r="AE106" s="94"/>
      <c r="AF106" s="94"/>
      <c r="AG106" s="94"/>
      <c r="AH106" s="94">
        <f>SUM(AH107:AH125)</f>
        <v>26.8</v>
      </c>
      <c r="AI106" s="94"/>
      <c r="AJ106" s="94"/>
      <c r="AK106" s="94"/>
      <c r="AL106" s="94"/>
      <c r="AM106" s="94"/>
      <c r="AN106" s="94"/>
      <c r="AO106" s="94">
        <f t="shared" si="6"/>
        <v>106.2</v>
      </c>
      <c r="AP106" s="94"/>
      <c r="AQ106" s="94"/>
      <c r="AR106" s="94"/>
      <c r="AS106" s="94"/>
      <c r="AT106" s="94"/>
      <c r="AU106" s="151"/>
    </row>
    <row r="107" spans="1:47" x14ac:dyDescent="0.25">
      <c r="A107" s="153" t="str">
        <f>' План финансирования кап.вложен'!A108</f>
        <v>1.2.1.1.6.1</v>
      </c>
      <c r="B107" s="159" t="str">
        <f>' План финансирования кап.вложен'!B108</f>
        <v>Замена ВМ-220 кВ на элегазовый</v>
      </c>
      <c r="C107" s="160" t="str">
        <f>' План финансирования кап.вложен'!C108</f>
        <v>I_СПС_2017_1.2.1.1.5.1</v>
      </c>
      <c r="D107" s="95">
        <f t="shared" si="5"/>
        <v>6.38</v>
      </c>
      <c r="E107" s="95"/>
      <c r="F107" s="95">
        <v>6.38</v>
      </c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>
        <f t="shared" si="6"/>
        <v>6.38</v>
      </c>
      <c r="AP107" s="95"/>
      <c r="AQ107" s="95"/>
      <c r="AR107" s="95"/>
      <c r="AS107" s="95"/>
      <c r="AT107" s="95"/>
      <c r="AU107" s="151"/>
    </row>
    <row r="108" spans="1:47" ht="47.25" x14ac:dyDescent="0.25">
      <c r="A108" s="153" t="str">
        <f>' План финансирования кап.вложен'!A109</f>
        <v>1.2.1.1.6.2</v>
      </c>
      <c r="B108" s="159" t="str">
        <f>' План финансирования кап.вложен'!B109</f>
        <v>Замена АПП ВЛ 110 кВ Белорецк-220 – Серменево-тяга, ВЛ 110 кВ Белорецк-220 – Юша-тяга</v>
      </c>
      <c r="C108" s="160" t="str">
        <f>' План финансирования кап.вложен'!C109</f>
        <v>I_РЗА_2017_1.2.1.1.5.2</v>
      </c>
      <c r="D108" s="95">
        <f t="shared" si="5"/>
        <v>2.83</v>
      </c>
      <c r="E108" s="95"/>
      <c r="F108" s="95">
        <v>2.83</v>
      </c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>
        <f t="shared" si="6"/>
        <v>2.83</v>
      </c>
      <c r="AP108" s="95"/>
      <c r="AQ108" s="95"/>
      <c r="AR108" s="95"/>
      <c r="AS108" s="95"/>
      <c r="AT108" s="95"/>
      <c r="AU108" s="151"/>
    </row>
    <row r="109" spans="1:47" ht="31.5" x14ac:dyDescent="0.25">
      <c r="A109" s="153" t="str">
        <f>' План финансирования кап.вложен'!A110</f>
        <v>1.2.1.1.6.3</v>
      </c>
      <c r="B109" s="159" t="str">
        <f>' План финансирования кап.вложен'!B110</f>
        <v>Замена ШАОТ АТ-1 (кредиторская задолжность 2016 г)</v>
      </c>
      <c r="C109" s="160" t="str">
        <f>' План финансирования кап.вложен'!C110</f>
        <v>I_РЗА_2017_1.2.1.1.5.3</v>
      </c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151"/>
    </row>
    <row r="110" spans="1:47" ht="31.5" x14ac:dyDescent="0.25">
      <c r="A110" s="153" t="str">
        <f>' План финансирования кап.вложен'!A111</f>
        <v>1.2.1.1.6.4</v>
      </c>
      <c r="B110" s="164" t="str">
        <f>' План финансирования кап.вложен'!B111</f>
        <v>Реконструкция основных защит ВЛ-110 кВ</v>
      </c>
      <c r="C110" s="160" t="str">
        <f>' План финансирования кап.вложен'!C111</f>
        <v>I_РЗА_2018_1.2.1.1.5.3</v>
      </c>
      <c r="D110" s="95">
        <f t="shared" si="5"/>
        <v>6.4</v>
      </c>
      <c r="E110" s="95"/>
      <c r="F110" s="95"/>
      <c r="G110" s="95"/>
      <c r="H110" s="95"/>
      <c r="I110" s="95"/>
      <c r="J110" s="95"/>
      <c r="K110" s="95"/>
      <c r="L110" s="95"/>
      <c r="M110" s="95">
        <v>6.4</v>
      </c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>
        <f t="shared" si="6"/>
        <v>6.4</v>
      </c>
      <c r="AP110" s="95"/>
      <c r="AQ110" s="95"/>
      <c r="AR110" s="95"/>
      <c r="AS110" s="95"/>
      <c r="AT110" s="95"/>
      <c r="AU110" s="151"/>
    </row>
    <row r="111" spans="1:47" x14ac:dyDescent="0.25">
      <c r="A111" s="153" t="str">
        <f>' План финансирования кап.вложен'!A112</f>
        <v>1.2.1.1.6.5</v>
      </c>
      <c r="B111" s="164" t="str">
        <f>' План финансирования кап.вложен'!B112</f>
        <v>Замена ТН-220 кВ</v>
      </c>
      <c r="C111" s="160" t="str">
        <f>' План финансирования кап.вложен'!C112</f>
        <v>I_СПС_2018_1.2.1.1.5.5</v>
      </c>
      <c r="D111" s="95">
        <f t="shared" si="5"/>
        <v>3.7</v>
      </c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>
        <v>3.7</v>
      </c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>
        <f t="shared" si="6"/>
        <v>3.7</v>
      </c>
      <c r="AP111" s="95"/>
      <c r="AQ111" s="95"/>
      <c r="AR111" s="95"/>
      <c r="AS111" s="95"/>
      <c r="AT111" s="95"/>
      <c r="AU111" s="151"/>
    </row>
    <row r="112" spans="1:47" x14ac:dyDescent="0.25">
      <c r="A112" s="153" t="str">
        <f>' План финансирования кап.вложен'!A113</f>
        <v>1.2.1.1.6.6</v>
      </c>
      <c r="B112" s="164" t="str">
        <f>' План финансирования кап.вложен'!B113</f>
        <v xml:space="preserve">Замена В-110 кВ и ТТ-110 кВ </v>
      </c>
      <c r="C112" s="160" t="str">
        <f>' План финансирования кап.вложен'!C113</f>
        <v>I_СПС_2018_1.2.1.1.5.6</v>
      </c>
      <c r="D112" s="95">
        <f t="shared" si="5"/>
        <v>4.7</v>
      </c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>
        <v>4.7</v>
      </c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>
        <f t="shared" si="6"/>
        <v>4.7</v>
      </c>
      <c r="AP112" s="95"/>
      <c r="AQ112" s="95"/>
      <c r="AR112" s="95"/>
      <c r="AS112" s="95"/>
      <c r="AT112" s="95"/>
      <c r="AU112" s="151"/>
    </row>
    <row r="113" spans="1:47" x14ac:dyDescent="0.25">
      <c r="A113" s="153" t="str">
        <f>' План финансирования кап.вложен'!A114</f>
        <v>1.2.1.1.6.7</v>
      </c>
      <c r="B113" s="245" t="str">
        <f>' План финансирования кап.вложен'!B114</f>
        <v>Замена ТТ-220 кВ</v>
      </c>
      <c r="C113" s="160" t="str">
        <f>' План финансирования кап.вложен'!C114</f>
        <v>I_СПС_2019_1.2.1.1.5.1</v>
      </c>
      <c r="D113" s="95">
        <f t="shared" si="5"/>
        <v>5.2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>
        <v>5.2</v>
      </c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>
        <f t="shared" si="6"/>
        <v>5.2</v>
      </c>
      <c r="AP113" s="95"/>
      <c r="AQ113" s="95"/>
      <c r="AR113" s="95"/>
      <c r="AS113" s="95"/>
      <c r="AT113" s="95"/>
      <c r="AU113" s="151"/>
    </row>
    <row r="114" spans="1:47" x14ac:dyDescent="0.25">
      <c r="A114" s="153" t="str">
        <f>' План финансирования кап.вложен'!A115</f>
        <v>1.2.1.1.6.8</v>
      </c>
      <c r="B114" s="245" t="str">
        <f>' План финансирования кап.вложен'!B115</f>
        <v>Замена разъеденителейт 110 кВ</v>
      </c>
      <c r="C114" s="160" t="str">
        <f>' План финансирования кап.вложен'!C115</f>
        <v>I_СПС_2019_1.2.1.1.5.3</v>
      </c>
      <c r="D114" s="95">
        <f t="shared" si="5"/>
        <v>9</v>
      </c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>
        <v>3</v>
      </c>
      <c r="U114" s="95"/>
      <c r="V114" s="95"/>
      <c r="W114" s="95"/>
      <c r="X114" s="95"/>
      <c r="Y114" s="95"/>
      <c r="Z114" s="95"/>
      <c r="AA114" s="95">
        <v>3</v>
      </c>
      <c r="AB114" s="95"/>
      <c r="AC114" s="95"/>
      <c r="AD114" s="95"/>
      <c r="AE114" s="95"/>
      <c r="AF114" s="95"/>
      <c r="AG114" s="95"/>
      <c r="AH114" s="95">
        <v>3</v>
      </c>
      <c r="AI114" s="95"/>
      <c r="AJ114" s="95"/>
      <c r="AK114" s="95"/>
      <c r="AL114" s="95"/>
      <c r="AM114" s="95"/>
      <c r="AN114" s="95"/>
      <c r="AO114" s="95">
        <f t="shared" si="6"/>
        <v>9</v>
      </c>
      <c r="AP114" s="95"/>
      <c r="AQ114" s="95"/>
      <c r="AR114" s="95"/>
      <c r="AS114" s="95"/>
      <c r="AT114" s="95"/>
      <c r="AU114" s="151"/>
    </row>
    <row r="115" spans="1:47" x14ac:dyDescent="0.25">
      <c r="A115" s="153" t="str">
        <f>' План финансирования кап.вложен'!A116</f>
        <v>1.2.1.1.6.9</v>
      </c>
      <c r="B115" s="245" t="str">
        <f>' План финансирования кап.вложен'!B116</f>
        <v>Замена разъединителей 220 кВ</v>
      </c>
      <c r="C115" s="160" t="str">
        <f>' План финансирования кап.вложен'!C116</f>
        <v>I_СПС_2019_1.2.1.1.5.6</v>
      </c>
      <c r="D115" s="95">
        <f t="shared" si="5"/>
        <v>11.39</v>
      </c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>
        <v>3.3899999999999997</v>
      </c>
      <c r="U115" s="95"/>
      <c r="V115" s="95"/>
      <c r="W115" s="95"/>
      <c r="X115" s="95"/>
      <c r="Y115" s="95"/>
      <c r="Z115" s="95"/>
      <c r="AA115" s="95">
        <v>4</v>
      </c>
      <c r="AB115" s="95"/>
      <c r="AC115" s="95"/>
      <c r="AD115" s="95"/>
      <c r="AE115" s="95"/>
      <c r="AF115" s="95"/>
      <c r="AG115" s="95"/>
      <c r="AH115" s="95">
        <v>4</v>
      </c>
      <c r="AI115" s="95"/>
      <c r="AJ115" s="95"/>
      <c r="AK115" s="95"/>
      <c r="AL115" s="95"/>
      <c r="AM115" s="95"/>
      <c r="AN115" s="95"/>
      <c r="AO115" s="95">
        <f t="shared" si="6"/>
        <v>11.39</v>
      </c>
      <c r="AP115" s="95"/>
      <c r="AQ115" s="95"/>
      <c r="AR115" s="95"/>
      <c r="AS115" s="95"/>
      <c r="AT115" s="95"/>
      <c r="AU115" s="151"/>
    </row>
    <row r="116" spans="1:47" x14ac:dyDescent="0.25">
      <c r="A116" s="153" t="str">
        <f>' План финансирования кап.вложен'!A117</f>
        <v>1.2.1.1.6.10</v>
      </c>
      <c r="B116" s="172" t="str">
        <f>' План финансирования кап.вложен'!B117</f>
        <v xml:space="preserve">Реконструкция АТ </v>
      </c>
      <c r="C116" s="160" t="str">
        <f>' План финансирования кап.вложен'!C117</f>
        <v>I_СПС_2019_1.2.1.1.5.7</v>
      </c>
      <c r="D116" s="95">
        <f t="shared" si="5"/>
        <v>5</v>
      </c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>
        <v>5</v>
      </c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>
        <f t="shared" si="6"/>
        <v>5</v>
      </c>
      <c r="AP116" s="95"/>
      <c r="AQ116" s="95"/>
      <c r="AR116" s="95"/>
      <c r="AS116" s="95"/>
      <c r="AT116" s="95"/>
      <c r="AU116" s="151"/>
    </row>
    <row r="117" spans="1:47" x14ac:dyDescent="0.25">
      <c r="A117" s="153" t="str">
        <f>' План финансирования кап.вложен'!A118</f>
        <v>1.2.1.1.6.11</v>
      </c>
      <c r="B117" s="164" t="str">
        <f>' План финансирования кап.вложен'!B118</f>
        <v>Реконструкции защит АТ</v>
      </c>
      <c r="C117" s="160" t="str">
        <f>' План финансирования кап.вложен'!C118</f>
        <v>I_РЗА_2019_1.2.1.1.5.8</v>
      </c>
      <c r="D117" s="95">
        <f t="shared" si="5"/>
        <v>3.6000000000000005</v>
      </c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>
        <v>1.8000000000000003</v>
      </c>
      <c r="AB117" s="95"/>
      <c r="AC117" s="95"/>
      <c r="AD117" s="95"/>
      <c r="AE117" s="95"/>
      <c r="AF117" s="95"/>
      <c r="AG117" s="95"/>
      <c r="AH117" s="95">
        <v>1.8000000000000003</v>
      </c>
      <c r="AI117" s="95"/>
      <c r="AJ117" s="95"/>
      <c r="AK117" s="95"/>
      <c r="AL117" s="95"/>
      <c r="AM117" s="95"/>
      <c r="AN117" s="95"/>
      <c r="AO117" s="95">
        <f t="shared" si="6"/>
        <v>3.6000000000000005</v>
      </c>
      <c r="AP117" s="95"/>
      <c r="AQ117" s="95"/>
      <c r="AR117" s="95"/>
      <c r="AS117" s="95"/>
      <c r="AT117" s="95"/>
      <c r="AU117" s="151"/>
    </row>
    <row r="118" spans="1:47" x14ac:dyDescent="0.25">
      <c r="A118" s="153" t="str">
        <f>' План финансирования кап.вложен'!A119</f>
        <v>1.2.1.1.6.12</v>
      </c>
      <c r="B118" s="164" t="str">
        <f>' План финансирования кап.вложен'!B119</f>
        <v xml:space="preserve">Реконструкции защит АТ (ПИР) </v>
      </c>
      <c r="C118" s="160" t="str">
        <f>' План финансирования кап.вложен'!C119</f>
        <v>I_РЗА_2019_1.2.1.1.5.9</v>
      </c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151"/>
    </row>
    <row r="119" spans="1:47" ht="31.5" x14ac:dyDescent="0.25">
      <c r="A119" s="153" t="str">
        <f>' План финансирования кап.вложен'!A120</f>
        <v>1.2.1.1.6.13</v>
      </c>
      <c r="B119" s="164" t="str">
        <f>' План финансирования кап.вложен'!B120</f>
        <v>Реконструкция основных и резервных защит ВЛ-220 кВ</v>
      </c>
      <c r="C119" s="160" t="str">
        <f>' План финансирования кап.вложен'!C120</f>
        <v>I_РЗА_2019_1.2.1.1.5.10</v>
      </c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151"/>
    </row>
    <row r="120" spans="1:47" ht="31.5" x14ac:dyDescent="0.25">
      <c r="A120" s="153" t="str">
        <f>' План финансирования кап.вложен'!A121</f>
        <v>1.2.1.1.6.14</v>
      </c>
      <c r="B120" s="164" t="str">
        <f>' План финансирования кап.вложен'!B121</f>
        <v>Реконструкция основных и резервных защит ВЛ-110 кВ</v>
      </c>
      <c r="C120" s="160" t="str">
        <f>' План финансирования кап.вложен'!C121</f>
        <v>I_РЗА_2019_1.2.1.1.5.11</v>
      </c>
      <c r="D120" s="95">
        <f t="shared" ref="D120:D170" si="7">AO120</f>
        <v>28.8</v>
      </c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>
        <v>10.8</v>
      </c>
      <c r="U120" s="95"/>
      <c r="V120" s="95"/>
      <c r="W120" s="95"/>
      <c r="X120" s="95"/>
      <c r="Y120" s="95"/>
      <c r="Z120" s="95"/>
      <c r="AA120" s="95">
        <v>9</v>
      </c>
      <c r="AB120" s="95"/>
      <c r="AC120" s="95"/>
      <c r="AD120" s="95"/>
      <c r="AE120" s="95"/>
      <c r="AF120" s="95"/>
      <c r="AG120" s="95"/>
      <c r="AH120" s="95">
        <v>9</v>
      </c>
      <c r="AI120" s="95"/>
      <c r="AJ120" s="95"/>
      <c r="AK120" s="95"/>
      <c r="AL120" s="95"/>
      <c r="AM120" s="95"/>
      <c r="AN120" s="95"/>
      <c r="AO120" s="95">
        <f t="shared" ref="AO120:AO170" si="8">F120+M120+T120+AA120+AH120</f>
        <v>28.8</v>
      </c>
      <c r="AP120" s="95"/>
      <c r="AQ120" s="95"/>
      <c r="AR120" s="95"/>
      <c r="AS120" s="95"/>
      <c r="AT120" s="95"/>
      <c r="AU120" s="151"/>
    </row>
    <row r="121" spans="1:47" x14ac:dyDescent="0.25">
      <c r="A121" s="153" t="str">
        <f>' План финансирования кап.вложен'!A122</f>
        <v>1.2.1.1.6.15</v>
      </c>
      <c r="B121" s="164" t="str">
        <f>' План финансирования кап.вложен'!B122</f>
        <v>Реконструкция РЗА ШСВ-110 кВ (ПИР)</v>
      </c>
      <c r="C121" s="160" t="str">
        <f>' План финансирования кап.вложен'!C122</f>
        <v>I_РЗА_2019_1.2.1.1.5.12</v>
      </c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151"/>
    </row>
    <row r="122" spans="1:47" ht="47.25" x14ac:dyDescent="0.25">
      <c r="A122" s="153" t="str">
        <f>' План финансирования кап.вложен'!A123</f>
        <v>1.2.1.1.6.16</v>
      </c>
      <c r="B122" s="172" t="str">
        <f>' План финансирования кап.вложен'!B123</f>
        <v xml:space="preserve">Реконструкция асфальто-бетонного покрытия, проездных путей ОРУ-110/220 кВ, хоздвора </v>
      </c>
      <c r="C122" s="160" t="str">
        <f>' План финансирования кап.вложен'!C123</f>
        <v>I_СПС_2020_1.2.1.1.5.2</v>
      </c>
      <c r="D122" s="95">
        <f t="shared" si="7"/>
        <v>8.1999999999999993</v>
      </c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>
        <v>0.2</v>
      </c>
      <c r="U122" s="95"/>
      <c r="V122" s="95"/>
      <c r="W122" s="95"/>
      <c r="X122" s="95"/>
      <c r="Y122" s="95"/>
      <c r="Z122" s="95"/>
      <c r="AA122" s="95">
        <v>4</v>
      </c>
      <c r="AB122" s="95"/>
      <c r="AC122" s="95"/>
      <c r="AD122" s="95"/>
      <c r="AE122" s="95"/>
      <c r="AF122" s="95"/>
      <c r="AG122" s="95"/>
      <c r="AH122" s="95">
        <v>4</v>
      </c>
      <c r="AI122" s="95"/>
      <c r="AJ122" s="95"/>
      <c r="AK122" s="95"/>
      <c r="AL122" s="95"/>
      <c r="AM122" s="95"/>
      <c r="AN122" s="95"/>
      <c r="AO122" s="95">
        <f t="shared" si="8"/>
        <v>8.1999999999999993</v>
      </c>
      <c r="AP122" s="95"/>
      <c r="AQ122" s="95"/>
      <c r="AR122" s="95"/>
      <c r="AS122" s="95"/>
      <c r="AT122" s="95"/>
      <c r="AU122" s="151"/>
    </row>
    <row r="123" spans="1:47" x14ac:dyDescent="0.25">
      <c r="A123" s="153" t="str">
        <f>' План финансирования кап.вложен'!A124</f>
        <v>1.2.1.1.6.17</v>
      </c>
      <c r="B123" s="245" t="str">
        <f>' План финансирования кап.вложен'!B124</f>
        <v>Реконструкция ДЗШ-110 кВ</v>
      </c>
      <c r="C123" s="160" t="str">
        <f>' План финансирования кап.вложен'!C124</f>
        <v>I_РЗА_2020_1.2.1.1.5.6</v>
      </c>
      <c r="D123" s="95">
        <f t="shared" si="7"/>
        <v>11</v>
      </c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>
        <v>1</v>
      </c>
      <c r="U123" s="95"/>
      <c r="V123" s="95"/>
      <c r="W123" s="95"/>
      <c r="X123" s="95"/>
      <c r="Y123" s="95"/>
      <c r="Z123" s="95"/>
      <c r="AA123" s="95">
        <v>5</v>
      </c>
      <c r="AB123" s="95"/>
      <c r="AC123" s="95"/>
      <c r="AD123" s="95"/>
      <c r="AE123" s="95"/>
      <c r="AF123" s="95"/>
      <c r="AG123" s="95"/>
      <c r="AH123" s="95">
        <v>5</v>
      </c>
      <c r="AI123" s="95"/>
      <c r="AJ123" s="95"/>
      <c r="AK123" s="95"/>
      <c r="AL123" s="95"/>
      <c r="AM123" s="95"/>
      <c r="AN123" s="95"/>
      <c r="AO123" s="95">
        <f t="shared" si="8"/>
        <v>11</v>
      </c>
      <c r="AP123" s="95"/>
      <c r="AQ123" s="95"/>
      <c r="AR123" s="95"/>
      <c r="AS123" s="95"/>
      <c r="AT123" s="95"/>
      <c r="AU123" s="151"/>
    </row>
    <row r="124" spans="1:47" x14ac:dyDescent="0.25">
      <c r="A124" s="153" t="str">
        <f>' План финансирования кап.вложен'!A125</f>
        <v>1.2.1.1.6.18</v>
      </c>
      <c r="B124" s="172" t="str">
        <f>' План финансирования кап.вложен'!B125</f>
        <v>Реконструкция ОБР</v>
      </c>
      <c r="C124" s="160" t="str">
        <f>' План финансирования кап.вложен'!C125</f>
        <v>I_РЗА_2021_1.2.1.1.5.7</v>
      </c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151"/>
    </row>
    <row r="125" spans="1:47" ht="31.5" x14ac:dyDescent="0.25">
      <c r="A125" s="153" t="str">
        <f>' План финансирования кап.вложен'!A126</f>
        <v>1.2.1.1.6.19</v>
      </c>
      <c r="B125" s="245" t="str">
        <f>' План финансирования кап.вложен'!B126</f>
        <v>Реконструкция автоматики сигнализации ЩПТ (ПИР)</v>
      </c>
      <c r="C125" s="160" t="str">
        <f>' План финансирования кап.вложен'!C126</f>
        <v>I_РЗА_2021_1.2.1.1.5.8</v>
      </c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151"/>
    </row>
    <row r="126" spans="1:47" s="120" customFormat="1" x14ac:dyDescent="0.25">
      <c r="A126" s="156" t="str">
        <f>' План финансирования кап.вложен'!A127</f>
        <v>1.2.1.1.7</v>
      </c>
      <c r="B126" s="157" t="str">
        <f>' План финансирования кап.вложен'!B127</f>
        <v>ПС Аксаково</v>
      </c>
      <c r="C126" s="156" t="str">
        <f>' План финансирования кап.вложен'!C127</f>
        <v>Г</v>
      </c>
      <c r="D126" s="94">
        <f t="shared" si="7"/>
        <v>165.3349152542373</v>
      </c>
      <c r="E126" s="94"/>
      <c r="F126" s="94">
        <f>SUM(F127:F140)</f>
        <v>18.18</v>
      </c>
      <c r="G126" s="94"/>
      <c r="H126" s="94"/>
      <c r="I126" s="94"/>
      <c r="J126" s="94"/>
      <c r="K126" s="94"/>
      <c r="L126" s="94"/>
      <c r="M126" s="94">
        <f>SUM(M127:M140)</f>
        <v>15.56</v>
      </c>
      <c r="N126" s="94"/>
      <c r="O126" s="94"/>
      <c r="P126" s="94"/>
      <c r="Q126" s="94"/>
      <c r="R126" s="94"/>
      <c r="S126" s="94"/>
      <c r="T126" s="94">
        <f>SUM(T127:T140)</f>
        <v>49.5</v>
      </c>
      <c r="U126" s="94"/>
      <c r="V126" s="94"/>
      <c r="W126" s="94"/>
      <c r="X126" s="94"/>
      <c r="Y126" s="94"/>
      <c r="Z126" s="94"/>
      <c r="AA126" s="94">
        <f>SUM(AA127:AA140)</f>
        <v>41.047457627118646</v>
      </c>
      <c r="AB126" s="94"/>
      <c r="AC126" s="94"/>
      <c r="AD126" s="94"/>
      <c r="AE126" s="94"/>
      <c r="AF126" s="94"/>
      <c r="AG126" s="94"/>
      <c r="AH126" s="94">
        <f>SUM(AH127:AH140)</f>
        <v>41.047457627118646</v>
      </c>
      <c r="AI126" s="94"/>
      <c r="AJ126" s="94"/>
      <c r="AK126" s="94"/>
      <c r="AL126" s="94"/>
      <c r="AM126" s="94"/>
      <c r="AN126" s="94"/>
      <c r="AO126" s="94">
        <f t="shared" si="8"/>
        <v>165.3349152542373</v>
      </c>
      <c r="AP126" s="94"/>
      <c r="AQ126" s="94"/>
      <c r="AR126" s="94"/>
      <c r="AS126" s="94"/>
      <c r="AT126" s="94"/>
      <c r="AU126" s="151"/>
    </row>
    <row r="127" spans="1:47" x14ac:dyDescent="0.25">
      <c r="A127" s="153" t="str">
        <f>' План финансирования кап.вложен'!A128</f>
        <v>1.2.1.1.7.1</v>
      </c>
      <c r="B127" s="182" t="str">
        <f>' План финансирования кап.вложен'!B128</f>
        <v>Реконструкция защит АТ (ПИР)</v>
      </c>
      <c r="C127" s="153" t="str">
        <f>' План финансирования кап.вложен'!C128</f>
        <v>I_РЗА_2016_1.2.1.1.7.3</v>
      </c>
      <c r="D127" s="95">
        <f t="shared" si="7"/>
        <v>12.3</v>
      </c>
      <c r="E127" s="95"/>
      <c r="F127" s="95"/>
      <c r="G127" s="95"/>
      <c r="H127" s="95"/>
      <c r="I127" s="95"/>
      <c r="J127" s="95"/>
      <c r="K127" s="95"/>
      <c r="L127" s="95"/>
      <c r="M127" s="95">
        <v>12.3</v>
      </c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>
        <f t="shared" si="8"/>
        <v>12.3</v>
      </c>
      <c r="AP127" s="95"/>
      <c r="AQ127" s="95"/>
      <c r="AR127" s="95"/>
      <c r="AS127" s="95"/>
      <c r="AT127" s="95"/>
      <c r="AU127" s="151"/>
    </row>
    <row r="128" spans="1:47" ht="31.5" x14ac:dyDescent="0.25">
      <c r="A128" s="153" t="str">
        <f>' План финансирования кап.вложен'!A129</f>
        <v>1.2.1.1.7.2</v>
      </c>
      <c r="B128" s="159" t="str">
        <f>' План финансирования кап.вложен'!B129</f>
        <v>Замена элементов БСК, замена опорных изоляторов</v>
      </c>
      <c r="C128" s="160" t="str">
        <f>' План финансирования кап.вложен'!C129</f>
        <v>I_СПС_2017_1.2.1.1.6.1</v>
      </c>
      <c r="D128" s="95">
        <f t="shared" si="7"/>
        <v>5.32</v>
      </c>
      <c r="E128" s="95"/>
      <c r="F128" s="95">
        <v>5.32</v>
      </c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>
        <f t="shared" si="8"/>
        <v>5.32</v>
      </c>
      <c r="AP128" s="95"/>
      <c r="AQ128" s="95"/>
      <c r="AR128" s="95"/>
      <c r="AS128" s="95"/>
      <c r="AT128" s="95"/>
      <c r="AU128" s="151"/>
    </row>
    <row r="129" spans="1:47" x14ac:dyDescent="0.25">
      <c r="A129" s="153" t="str">
        <f>' План финансирования кап.вложен'!A130</f>
        <v>1.2.1.1.7.3</v>
      </c>
      <c r="B129" s="159" t="str">
        <f>' План финансирования кап.вложен'!B130</f>
        <v xml:space="preserve">Замена РЗА ВЛ 110 кВ </v>
      </c>
      <c r="C129" s="160" t="str">
        <f>' План финансирования кап.вложен'!C130</f>
        <v>I_РЗА_2017_1.2.1.1.6.2</v>
      </c>
      <c r="D129" s="95">
        <f t="shared" si="7"/>
        <v>12.86</v>
      </c>
      <c r="E129" s="95"/>
      <c r="F129" s="95">
        <v>12.86</v>
      </c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>
        <f t="shared" si="8"/>
        <v>12.86</v>
      </c>
      <c r="AP129" s="95"/>
      <c r="AQ129" s="95"/>
      <c r="AR129" s="95"/>
      <c r="AS129" s="95"/>
      <c r="AT129" s="95"/>
      <c r="AU129" s="151"/>
    </row>
    <row r="130" spans="1:47" x14ac:dyDescent="0.25">
      <c r="A130" s="153" t="str">
        <f>' План финансирования кап.вложен'!A131</f>
        <v>1.2.1.1.7.4</v>
      </c>
      <c r="B130" s="245" t="str">
        <f>' План финансирования кап.вложен'!B131</f>
        <v>Реконструкция АОПО АТ-1,2 (ПИР)</v>
      </c>
      <c r="C130" s="160" t="str">
        <f>' План финансирования кап.вложен'!C131</f>
        <v>I_РЗА_2018_1.2.1.1.6.5</v>
      </c>
      <c r="D130" s="95">
        <f t="shared" si="7"/>
        <v>0.5</v>
      </c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>
        <v>0.5</v>
      </c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>
        <f t="shared" si="8"/>
        <v>0.5</v>
      </c>
      <c r="AP130" s="95"/>
      <c r="AQ130" s="95"/>
      <c r="AR130" s="95"/>
      <c r="AS130" s="95"/>
      <c r="AT130" s="95"/>
      <c r="AU130" s="151"/>
    </row>
    <row r="131" spans="1:47" x14ac:dyDescent="0.25">
      <c r="A131" s="153" t="str">
        <f>' План финансирования кап.вложен'!A132</f>
        <v>1.2.1.1.7.5</v>
      </c>
      <c r="B131" s="172" t="str">
        <f>' План финансирования кап.вложен'!B132</f>
        <v>Замена ЩСН-0,4 кВ</v>
      </c>
      <c r="C131" s="160" t="str">
        <f>' План финансирования кап.вложен'!C132</f>
        <v>I_СПС_2019_1.2.1.1.6.2</v>
      </c>
      <c r="D131" s="95">
        <f t="shared" si="7"/>
        <v>6</v>
      </c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>
        <v>6</v>
      </c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>
        <f t="shared" si="8"/>
        <v>6</v>
      </c>
      <c r="AP131" s="95"/>
      <c r="AQ131" s="95"/>
      <c r="AR131" s="95"/>
      <c r="AS131" s="95"/>
      <c r="AT131" s="95"/>
      <c r="AU131" s="151"/>
    </row>
    <row r="132" spans="1:47" x14ac:dyDescent="0.25">
      <c r="A132" s="153" t="str">
        <f>' План финансирования кап.вложен'!A133</f>
        <v>1.2.1.1.7.6</v>
      </c>
      <c r="B132" s="246" t="str">
        <f>' План финансирования кап.вложен'!B133</f>
        <v xml:space="preserve">Замена разъединителей 35 кв </v>
      </c>
      <c r="C132" s="160" t="str">
        <f>' План финансирования кап.вложен'!C133</f>
        <v>I_СПС_2019_1.2.1.1.6.4</v>
      </c>
      <c r="D132" s="95">
        <f t="shared" si="7"/>
        <v>6.26</v>
      </c>
      <c r="E132" s="95"/>
      <c r="F132" s="95"/>
      <c r="G132" s="95"/>
      <c r="H132" s="95"/>
      <c r="I132" s="95"/>
      <c r="J132" s="95"/>
      <c r="K132" s="95"/>
      <c r="L132" s="95"/>
      <c r="M132" s="95">
        <v>3.26</v>
      </c>
      <c r="N132" s="95"/>
      <c r="O132" s="95"/>
      <c r="P132" s="95"/>
      <c r="Q132" s="95"/>
      <c r="R132" s="95"/>
      <c r="S132" s="95"/>
      <c r="T132" s="95">
        <v>3</v>
      </c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>
        <f t="shared" si="8"/>
        <v>6.26</v>
      </c>
      <c r="AP132" s="95"/>
      <c r="AQ132" s="95"/>
      <c r="AR132" s="95"/>
      <c r="AS132" s="95"/>
      <c r="AT132" s="95"/>
      <c r="AU132" s="151"/>
    </row>
    <row r="133" spans="1:47" x14ac:dyDescent="0.25">
      <c r="A133" s="153" t="str">
        <f>' План финансирования кап.вложен'!A134</f>
        <v>1.2.1.1.7.7</v>
      </c>
      <c r="B133" s="245" t="str">
        <f>' План финансирования кап.вложен'!B134</f>
        <v>Реконструкция ДЗШ-110 кВ</v>
      </c>
      <c r="C133" s="160" t="str">
        <f>' План финансирования кап.вложен'!C134</f>
        <v>I_РЗА_2019_1.2.1.1.6.5</v>
      </c>
      <c r="D133" s="95">
        <f t="shared" si="7"/>
        <v>11</v>
      </c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>
        <v>1</v>
      </c>
      <c r="U133" s="95"/>
      <c r="V133" s="95"/>
      <c r="W133" s="95"/>
      <c r="X133" s="95"/>
      <c r="Y133" s="95"/>
      <c r="Z133" s="95"/>
      <c r="AA133" s="95">
        <v>5</v>
      </c>
      <c r="AB133" s="95"/>
      <c r="AC133" s="95"/>
      <c r="AD133" s="95"/>
      <c r="AE133" s="95"/>
      <c r="AF133" s="95"/>
      <c r="AG133" s="95"/>
      <c r="AH133" s="95">
        <v>5</v>
      </c>
      <c r="AI133" s="95"/>
      <c r="AJ133" s="95"/>
      <c r="AK133" s="95"/>
      <c r="AL133" s="95"/>
      <c r="AM133" s="95"/>
      <c r="AN133" s="95"/>
      <c r="AO133" s="95">
        <f t="shared" si="8"/>
        <v>11</v>
      </c>
      <c r="AP133" s="95"/>
      <c r="AQ133" s="95"/>
      <c r="AR133" s="95"/>
      <c r="AS133" s="95"/>
      <c r="AT133" s="95"/>
      <c r="AU133" s="151"/>
    </row>
    <row r="134" spans="1:47" ht="31.5" x14ac:dyDescent="0.25">
      <c r="A134" s="153" t="str">
        <f>' План финансирования кап.вложен'!A135</f>
        <v>1.2.1.1.7.8</v>
      </c>
      <c r="B134" s="245" t="str">
        <f>' План финансирования кап.вложен'!B135</f>
        <v xml:space="preserve">Реконструкция плавки гололеда с заменой КРУН-10 4Т, УПТ-1,2 </v>
      </c>
      <c r="C134" s="160" t="str">
        <f>' План финансирования кап.вложен'!C135</f>
        <v>I_СПС_2020_1.2.1.1.6.1</v>
      </c>
      <c r="D134" s="95">
        <f t="shared" si="7"/>
        <v>71</v>
      </c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>
        <v>31</v>
      </c>
      <c r="U134" s="95"/>
      <c r="V134" s="95"/>
      <c r="W134" s="95"/>
      <c r="X134" s="95"/>
      <c r="Y134" s="95"/>
      <c r="Z134" s="95"/>
      <c r="AA134" s="95">
        <v>20</v>
      </c>
      <c r="AB134" s="95"/>
      <c r="AC134" s="95"/>
      <c r="AD134" s="95"/>
      <c r="AE134" s="95"/>
      <c r="AF134" s="95"/>
      <c r="AG134" s="95"/>
      <c r="AH134" s="95">
        <v>20</v>
      </c>
      <c r="AI134" s="95"/>
      <c r="AJ134" s="95"/>
      <c r="AK134" s="95"/>
      <c r="AL134" s="95"/>
      <c r="AM134" s="95"/>
      <c r="AN134" s="95"/>
      <c r="AO134" s="95">
        <f t="shared" si="8"/>
        <v>71</v>
      </c>
      <c r="AP134" s="95"/>
      <c r="AQ134" s="95"/>
      <c r="AR134" s="95"/>
      <c r="AS134" s="95"/>
      <c r="AT134" s="95"/>
      <c r="AU134" s="151"/>
    </row>
    <row r="135" spans="1:47" x14ac:dyDescent="0.25">
      <c r="A135" s="153" t="str">
        <f>' План финансирования кап.вложен'!A136</f>
        <v>1.2.1.1.7.9</v>
      </c>
      <c r="B135" s="245" t="str">
        <f>' План финансирования кап.вложен'!B136</f>
        <v>Замена вводов 110 кВ</v>
      </c>
      <c r="C135" s="160" t="str">
        <f>' План финансирования кап.вложен'!C136</f>
        <v>I_СПС_2020_1.2.1.1.6.2</v>
      </c>
      <c r="D135" s="95">
        <f t="shared" si="7"/>
        <v>3</v>
      </c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>
        <v>1.5</v>
      </c>
      <c r="AB135" s="95"/>
      <c r="AC135" s="95"/>
      <c r="AD135" s="95"/>
      <c r="AE135" s="95"/>
      <c r="AF135" s="95"/>
      <c r="AG135" s="95"/>
      <c r="AH135" s="95">
        <v>1.5</v>
      </c>
      <c r="AI135" s="95"/>
      <c r="AJ135" s="95"/>
      <c r="AK135" s="95"/>
      <c r="AL135" s="95"/>
      <c r="AM135" s="95"/>
      <c r="AN135" s="95"/>
      <c r="AO135" s="95">
        <f t="shared" si="8"/>
        <v>3</v>
      </c>
      <c r="AP135" s="95"/>
      <c r="AQ135" s="95"/>
      <c r="AR135" s="95"/>
      <c r="AS135" s="95"/>
      <c r="AT135" s="95"/>
      <c r="AU135" s="151"/>
    </row>
    <row r="136" spans="1:47" x14ac:dyDescent="0.25">
      <c r="A136" s="153" t="str">
        <f>' План финансирования кап.вложен'!A137</f>
        <v>1.2.1.1.7.10</v>
      </c>
      <c r="B136" s="245" t="str">
        <f>' План финансирования кап.вложен'!B137</f>
        <v>Замена разъединителей 110 кВ</v>
      </c>
      <c r="C136" s="160" t="str">
        <f>' План финансирования кап.вложен'!C137</f>
        <v>I_СПС_2020_1.2.1.1.6.3</v>
      </c>
      <c r="D136" s="95">
        <f t="shared" si="7"/>
        <v>21.400000000000002</v>
      </c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>
        <v>7</v>
      </c>
      <c r="U136" s="95"/>
      <c r="V136" s="95"/>
      <c r="W136" s="95"/>
      <c r="X136" s="95"/>
      <c r="Y136" s="95"/>
      <c r="Z136" s="95"/>
      <c r="AA136" s="95">
        <v>7.2000000000000011</v>
      </c>
      <c r="AB136" s="95"/>
      <c r="AC136" s="95"/>
      <c r="AD136" s="95"/>
      <c r="AE136" s="95"/>
      <c r="AF136" s="95"/>
      <c r="AG136" s="95"/>
      <c r="AH136" s="95">
        <v>7.2000000000000011</v>
      </c>
      <c r="AI136" s="95"/>
      <c r="AJ136" s="95"/>
      <c r="AK136" s="95"/>
      <c r="AL136" s="95"/>
      <c r="AM136" s="95"/>
      <c r="AN136" s="95"/>
      <c r="AO136" s="95">
        <f t="shared" si="8"/>
        <v>21.400000000000002</v>
      </c>
      <c r="AP136" s="95"/>
      <c r="AQ136" s="95"/>
      <c r="AR136" s="95"/>
      <c r="AS136" s="95"/>
      <c r="AT136" s="95"/>
      <c r="AU136" s="151"/>
    </row>
    <row r="137" spans="1:47" x14ac:dyDescent="0.25">
      <c r="A137" s="153" t="str">
        <f>' План финансирования кап.вложен'!A138</f>
        <v>1.2.1.1.7.11</v>
      </c>
      <c r="B137" s="245" t="str">
        <f>' План финансирования кап.вложен'!B138</f>
        <v>Замена ТТ-35 кВ и ТН-35 кВ</v>
      </c>
      <c r="C137" s="160" t="str">
        <f>' План финансирования кап.вложен'!C138</f>
        <v>I_СПС_2020_1.2.1.1.6.4</v>
      </c>
      <c r="D137" s="95">
        <f t="shared" si="7"/>
        <v>1</v>
      </c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>
        <v>0.5</v>
      </c>
      <c r="AB137" s="95"/>
      <c r="AC137" s="95"/>
      <c r="AD137" s="95"/>
      <c r="AE137" s="95"/>
      <c r="AF137" s="95"/>
      <c r="AG137" s="95"/>
      <c r="AH137" s="95">
        <v>0.5</v>
      </c>
      <c r="AI137" s="95"/>
      <c r="AJ137" s="95"/>
      <c r="AK137" s="95"/>
      <c r="AL137" s="95"/>
      <c r="AM137" s="95"/>
      <c r="AN137" s="95"/>
      <c r="AO137" s="95">
        <f t="shared" si="8"/>
        <v>1</v>
      </c>
      <c r="AP137" s="95"/>
      <c r="AQ137" s="95"/>
      <c r="AR137" s="95"/>
      <c r="AS137" s="95"/>
      <c r="AT137" s="95"/>
      <c r="AU137" s="151"/>
    </row>
    <row r="138" spans="1:47" x14ac:dyDescent="0.25">
      <c r="A138" s="153" t="str">
        <f>' План финансирования кап.вложен'!A139</f>
        <v>1.2.1.1.7.12</v>
      </c>
      <c r="B138" s="245" t="str">
        <f>' План финансирования кап.вложен'!B139</f>
        <v>Реконструкция СН ПС с установкой ТСН</v>
      </c>
      <c r="C138" s="160" t="str">
        <f>' План финансирования кап.вложен'!C139</f>
        <v>I_СПС_2020_1.2.1.1.6.5</v>
      </c>
      <c r="D138" s="95">
        <f t="shared" si="7"/>
        <v>4.5</v>
      </c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>
        <v>0.5</v>
      </c>
      <c r="U138" s="95"/>
      <c r="V138" s="95"/>
      <c r="W138" s="95"/>
      <c r="X138" s="95"/>
      <c r="Y138" s="95"/>
      <c r="Z138" s="95"/>
      <c r="AA138" s="95">
        <v>2</v>
      </c>
      <c r="AB138" s="95"/>
      <c r="AC138" s="95"/>
      <c r="AD138" s="95"/>
      <c r="AE138" s="95"/>
      <c r="AF138" s="95"/>
      <c r="AG138" s="95"/>
      <c r="AH138" s="95">
        <v>2</v>
      </c>
      <c r="AI138" s="95"/>
      <c r="AJ138" s="95"/>
      <c r="AK138" s="95"/>
      <c r="AL138" s="95"/>
      <c r="AM138" s="95"/>
      <c r="AN138" s="95"/>
      <c r="AO138" s="95">
        <f t="shared" si="8"/>
        <v>4.5</v>
      </c>
      <c r="AP138" s="95"/>
      <c r="AQ138" s="95"/>
      <c r="AR138" s="95"/>
      <c r="AS138" s="95"/>
      <c r="AT138" s="95"/>
      <c r="AU138" s="151"/>
    </row>
    <row r="139" spans="1:47" x14ac:dyDescent="0.25">
      <c r="A139" s="153" t="str">
        <f>' План финансирования кап.вложен'!A140</f>
        <v>1.2.1.1.7.13</v>
      </c>
      <c r="B139" s="245" t="str">
        <f>' План финансирования кап.вложен'!B140</f>
        <v>Реконструкция АТ</v>
      </c>
      <c r="C139" s="160" t="str">
        <f>' План финансирования кап.вложен'!C140</f>
        <v>I_СПС_2020_1.2.1.1.6.6</v>
      </c>
      <c r="D139" s="95">
        <f t="shared" si="7"/>
        <v>8.5</v>
      </c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>
        <v>0.5</v>
      </c>
      <c r="U139" s="95"/>
      <c r="V139" s="95"/>
      <c r="W139" s="95"/>
      <c r="X139" s="95"/>
      <c r="Y139" s="95"/>
      <c r="Z139" s="95"/>
      <c r="AA139" s="95">
        <v>4</v>
      </c>
      <c r="AB139" s="95"/>
      <c r="AC139" s="95"/>
      <c r="AD139" s="95"/>
      <c r="AE139" s="95"/>
      <c r="AF139" s="95"/>
      <c r="AG139" s="95"/>
      <c r="AH139" s="95">
        <v>4</v>
      </c>
      <c r="AI139" s="95"/>
      <c r="AJ139" s="95"/>
      <c r="AK139" s="95"/>
      <c r="AL139" s="95"/>
      <c r="AM139" s="95"/>
      <c r="AN139" s="95"/>
      <c r="AO139" s="95">
        <f t="shared" si="8"/>
        <v>8.5</v>
      </c>
      <c r="AP139" s="95"/>
      <c r="AQ139" s="95"/>
      <c r="AR139" s="95"/>
      <c r="AS139" s="95"/>
      <c r="AT139" s="95"/>
      <c r="AU139" s="151"/>
    </row>
    <row r="140" spans="1:47" x14ac:dyDescent="0.25">
      <c r="A140" s="153" t="str">
        <f>' План финансирования кап.вложен'!A141</f>
        <v>1.2.1.1.7.14</v>
      </c>
      <c r="B140" s="245" t="str">
        <f>' План финансирования кап.вложен'!B141</f>
        <v>Реконструкция ОРУ 35 кВ</v>
      </c>
      <c r="C140" s="160" t="str">
        <f>' План финансирования кап.вложен'!C141</f>
        <v>I_СПС_2020_1.2.1.1.6.7</v>
      </c>
      <c r="D140" s="95">
        <f t="shared" si="7"/>
        <v>1.6949152542372883</v>
      </c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>
        <v>0.84745762711864414</v>
      </c>
      <c r="AB140" s="95"/>
      <c r="AC140" s="95"/>
      <c r="AD140" s="95"/>
      <c r="AE140" s="95"/>
      <c r="AF140" s="95"/>
      <c r="AG140" s="95"/>
      <c r="AH140" s="95">
        <v>0.84745762711864414</v>
      </c>
      <c r="AI140" s="95"/>
      <c r="AJ140" s="95"/>
      <c r="AK140" s="95"/>
      <c r="AL140" s="95"/>
      <c r="AM140" s="95"/>
      <c r="AN140" s="95"/>
      <c r="AO140" s="95">
        <f t="shared" si="8"/>
        <v>1.6949152542372883</v>
      </c>
      <c r="AP140" s="95"/>
      <c r="AQ140" s="95"/>
      <c r="AR140" s="95"/>
      <c r="AS140" s="95"/>
      <c r="AT140" s="95"/>
      <c r="AU140" s="151"/>
    </row>
    <row r="141" spans="1:47" s="120" customFormat="1" x14ac:dyDescent="0.25">
      <c r="A141" s="156" t="str">
        <f>' План финансирования кап.вложен'!A142</f>
        <v>1.2.1.1.8</v>
      </c>
      <c r="B141" s="157" t="str">
        <f>' План финансирования кап.вложен'!B142</f>
        <v>ПС Самаровка</v>
      </c>
      <c r="C141" s="156" t="str">
        <f>' План финансирования кап.вложен'!C142</f>
        <v>Г</v>
      </c>
      <c r="D141" s="94">
        <f t="shared" si="7"/>
        <v>103.78400000000001</v>
      </c>
      <c r="E141" s="94"/>
      <c r="F141" s="94">
        <f>SUM(F142:F156)</f>
        <v>7.7050000000000001</v>
      </c>
      <c r="G141" s="94"/>
      <c r="H141" s="94"/>
      <c r="I141" s="94"/>
      <c r="J141" s="94"/>
      <c r="K141" s="94"/>
      <c r="L141" s="94"/>
      <c r="M141" s="94">
        <f>SUM(M142:M156)</f>
        <v>11.3</v>
      </c>
      <c r="N141" s="94"/>
      <c r="O141" s="94"/>
      <c r="P141" s="94"/>
      <c r="Q141" s="94"/>
      <c r="R141" s="94"/>
      <c r="S141" s="94"/>
      <c r="T141" s="94">
        <f>SUM(T142:T156)</f>
        <v>28.379000000000001</v>
      </c>
      <c r="U141" s="94"/>
      <c r="V141" s="94"/>
      <c r="W141" s="94"/>
      <c r="X141" s="94"/>
      <c r="Y141" s="94"/>
      <c r="Z141" s="94"/>
      <c r="AA141" s="94">
        <f>SUM(AA142:AA156)</f>
        <v>28.2</v>
      </c>
      <c r="AB141" s="94"/>
      <c r="AC141" s="94"/>
      <c r="AD141" s="94"/>
      <c r="AE141" s="94"/>
      <c r="AF141" s="94"/>
      <c r="AG141" s="94"/>
      <c r="AH141" s="94">
        <f>SUM(AH142:AH156)</f>
        <v>28.2</v>
      </c>
      <c r="AI141" s="94"/>
      <c r="AJ141" s="94"/>
      <c r="AK141" s="94"/>
      <c r="AL141" s="94"/>
      <c r="AM141" s="94"/>
      <c r="AN141" s="94"/>
      <c r="AO141" s="94">
        <f t="shared" si="8"/>
        <v>103.78400000000001</v>
      </c>
      <c r="AP141" s="94"/>
      <c r="AQ141" s="94"/>
      <c r="AR141" s="94"/>
      <c r="AS141" s="94"/>
      <c r="AT141" s="94"/>
      <c r="AU141" s="151"/>
    </row>
    <row r="142" spans="1:47" x14ac:dyDescent="0.25">
      <c r="A142" s="153" t="str">
        <f>' План финансирования кап.вложен'!A143</f>
        <v>1.2.1.1.8.1</v>
      </c>
      <c r="B142" s="159" t="str">
        <f>' План финансирования кап.вложен'!B143</f>
        <v xml:space="preserve">Замена ВМ-110 кВ и замена ТТ </v>
      </c>
      <c r="C142" s="153" t="str">
        <f>' План финансирования кап.вложен'!C143</f>
        <v>I_СПС_2016_1.2.1.1.8.1</v>
      </c>
      <c r="D142" s="95">
        <f t="shared" si="7"/>
        <v>11.515000000000001</v>
      </c>
      <c r="E142" s="95"/>
      <c r="F142" s="95">
        <v>7.7050000000000001</v>
      </c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>
        <v>3.81</v>
      </c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>
        <f t="shared" si="8"/>
        <v>11.515000000000001</v>
      </c>
      <c r="AP142" s="95"/>
      <c r="AQ142" s="95"/>
      <c r="AR142" s="95"/>
      <c r="AS142" s="95"/>
      <c r="AT142" s="95"/>
      <c r="AU142" s="151"/>
    </row>
    <row r="143" spans="1:47" x14ac:dyDescent="0.25">
      <c r="A143" s="153" t="str">
        <f>' План финансирования кап.вложен'!A145</f>
        <v>1.2.1.1.8.3</v>
      </c>
      <c r="B143" s="182" t="str">
        <f>' План финансирования кап.вложен'!B145</f>
        <v>Модернизация ПА-110 кВ</v>
      </c>
      <c r="C143" s="153" t="str">
        <f>' План финансирования кап.вложен'!C145</f>
        <v>I_РЗА_2016_1.2.1.1.8.5</v>
      </c>
      <c r="D143" s="95">
        <f t="shared" si="7"/>
        <v>2.5</v>
      </c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>
        <v>2.5</v>
      </c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>
        <f t="shared" si="8"/>
        <v>2.5</v>
      </c>
      <c r="AP143" s="95"/>
      <c r="AQ143" s="95"/>
      <c r="AR143" s="95"/>
      <c r="AS143" s="95"/>
      <c r="AT143" s="95"/>
      <c r="AU143" s="151"/>
    </row>
    <row r="144" spans="1:47" x14ac:dyDescent="0.25">
      <c r="A144" s="153" t="str">
        <f>' План финансирования кап.вложен'!A146</f>
        <v>1.2.1.1.8.4</v>
      </c>
      <c r="B144" s="164" t="str">
        <f>' План финансирования кап.вложен'!B146</f>
        <v>Реконструкция защит ВЛ-220 кВ</v>
      </c>
      <c r="C144" s="160" t="str">
        <f>' План финансирования кап.вложен'!C146</f>
        <v>I_РЗА_2018_1.2.1.1.7.3</v>
      </c>
      <c r="D144" s="95">
        <f t="shared" si="7"/>
        <v>7.8</v>
      </c>
      <c r="E144" s="95"/>
      <c r="F144" s="95"/>
      <c r="G144" s="95"/>
      <c r="H144" s="95"/>
      <c r="I144" s="95"/>
      <c r="J144" s="95"/>
      <c r="K144" s="95"/>
      <c r="L144" s="95"/>
      <c r="M144" s="95">
        <v>7.8</v>
      </c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>
        <f t="shared" si="8"/>
        <v>7.8</v>
      </c>
      <c r="AP144" s="95"/>
      <c r="AQ144" s="95"/>
      <c r="AR144" s="95"/>
      <c r="AS144" s="95"/>
      <c r="AT144" s="95"/>
      <c r="AU144" s="151"/>
    </row>
    <row r="145" spans="1:47" ht="31.5" x14ac:dyDescent="0.25">
      <c r="A145" s="153" t="str">
        <f>' План финансирования кап.вложен'!A147</f>
        <v>1.2.1.1.8.6</v>
      </c>
      <c r="B145" s="245" t="str">
        <f>' План финансирования кап.вложен'!B147</f>
        <v xml:space="preserve">Замена переключающего устройства РПН АТ-2 </v>
      </c>
      <c r="C145" s="160" t="str">
        <f>' План финансирования кап.вложен'!C147</f>
        <v>I_СПС_2019_1.2.1.1.7.1</v>
      </c>
      <c r="D145" s="95">
        <f t="shared" si="7"/>
        <v>5</v>
      </c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>
        <v>5</v>
      </c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>
        <f t="shared" si="8"/>
        <v>5</v>
      </c>
      <c r="AP145" s="95"/>
      <c r="AQ145" s="95"/>
      <c r="AR145" s="95"/>
      <c r="AS145" s="95"/>
      <c r="AT145" s="95"/>
      <c r="AU145" s="151"/>
    </row>
    <row r="146" spans="1:47" x14ac:dyDescent="0.25">
      <c r="A146" s="153" t="str">
        <f>' План финансирования кап.вложен'!A148</f>
        <v>1.2.1.1.8.7</v>
      </c>
      <c r="B146" s="245" t="str">
        <f>' План финансирования кап.вложен'!B148</f>
        <v>Замена разъединителей 220 кВ</v>
      </c>
      <c r="C146" s="160" t="str">
        <f>' План финансирования кап.вложен'!C148</f>
        <v>I_СПС_2019_1.2.1.1.7.2</v>
      </c>
      <c r="D146" s="95">
        <f t="shared" si="7"/>
        <v>7</v>
      </c>
      <c r="E146" s="95"/>
      <c r="F146" s="95"/>
      <c r="G146" s="95"/>
      <c r="H146" s="95"/>
      <c r="I146" s="95"/>
      <c r="J146" s="95"/>
      <c r="K146" s="95"/>
      <c r="L146" s="95"/>
      <c r="M146" s="95">
        <v>3.5</v>
      </c>
      <c r="N146" s="95"/>
      <c r="O146" s="95"/>
      <c r="P146" s="95"/>
      <c r="Q146" s="95"/>
      <c r="R146" s="95"/>
      <c r="S146" s="95"/>
      <c r="T146" s="95">
        <v>3.5</v>
      </c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>
        <f t="shared" si="8"/>
        <v>7</v>
      </c>
      <c r="AP146" s="95"/>
      <c r="AQ146" s="95"/>
      <c r="AR146" s="95"/>
      <c r="AS146" s="95"/>
      <c r="AT146" s="95"/>
      <c r="AU146" s="151"/>
    </row>
    <row r="147" spans="1:47" x14ac:dyDescent="0.25">
      <c r="A147" s="153" t="str">
        <f>' План финансирования кап.вложен'!A149</f>
        <v>1.2.1.1.8.8</v>
      </c>
      <c r="B147" s="246" t="str">
        <f>' План финансирования кап.вложен'!B149</f>
        <v>Замена разъединителей 110 кВ</v>
      </c>
      <c r="C147" s="160" t="str">
        <f>' План финансирования кап.вложен'!C149</f>
        <v>I_СПС_2019_1.2.1.1.7.3</v>
      </c>
      <c r="D147" s="95">
        <f t="shared" si="7"/>
        <v>28.168999999999997</v>
      </c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>
        <f>15.179-3.81</f>
        <v>11.369</v>
      </c>
      <c r="U147" s="95"/>
      <c r="V147" s="95"/>
      <c r="W147" s="95"/>
      <c r="X147" s="95"/>
      <c r="Y147" s="95"/>
      <c r="Z147" s="95"/>
      <c r="AA147" s="95">
        <v>8.4</v>
      </c>
      <c r="AB147" s="95"/>
      <c r="AC147" s="95"/>
      <c r="AD147" s="95"/>
      <c r="AE147" s="95"/>
      <c r="AF147" s="95"/>
      <c r="AG147" s="95"/>
      <c r="AH147" s="95">
        <v>8.4</v>
      </c>
      <c r="AI147" s="95"/>
      <c r="AJ147" s="95"/>
      <c r="AK147" s="95"/>
      <c r="AL147" s="95"/>
      <c r="AM147" s="95"/>
      <c r="AN147" s="95"/>
      <c r="AO147" s="95">
        <f t="shared" si="8"/>
        <v>28.168999999999997</v>
      </c>
      <c r="AP147" s="95"/>
      <c r="AQ147" s="95"/>
      <c r="AR147" s="95"/>
      <c r="AS147" s="95"/>
      <c r="AT147" s="95"/>
      <c r="AU147" s="151"/>
    </row>
    <row r="148" spans="1:47" x14ac:dyDescent="0.25">
      <c r="A148" s="153" t="str">
        <f>' План финансирования кап.вложен'!A150</f>
        <v>1.2.1.1.8.9</v>
      </c>
      <c r="B148" s="164" t="str">
        <f>' План финансирования кап.вложен'!B150</f>
        <v>Реконструкция защит ВЛ-110 кВ</v>
      </c>
      <c r="C148" s="160" t="str">
        <f>' План финансирования кап.вложен'!C150</f>
        <v>I_РЗА_2019_1.2.1.1.7.5</v>
      </c>
      <c r="D148" s="95">
        <f t="shared" si="7"/>
        <v>22.2</v>
      </c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>
        <v>1.2</v>
      </c>
      <c r="U148" s="95"/>
      <c r="V148" s="95"/>
      <c r="W148" s="95"/>
      <c r="X148" s="95"/>
      <c r="Y148" s="95"/>
      <c r="Z148" s="95"/>
      <c r="AA148" s="95">
        <v>10.5</v>
      </c>
      <c r="AB148" s="95"/>
      <c r="AC148" s="95"/>
      <c r="AD148" s="95"/>
      <c r="AE148" s="95"/>
      <c r="AF148" s="95"/>
      <c r="AG148" s="95"/>
      <c r="AH148" s="95">
        <v>10.5</v>
      </c>
      <c r="AI148" s="95"/>
      <c r="AJ148" s="95"/>
      <c r="AK148" s="95"/>
      <c r="AL148" s="95"/>
      <c r="AM148" s="95"/>
      <c r="AN148" s="95"/>
      <c r="AO148" s="95">
        <f t="shared" si="8"/>
        <v>22.2</v>
      </c>
      <c r="AP148" s="95"/>
      <c r="AQ148" s="95"/>
      <c r="AR148" s="95"/>
      <c r="AS148" s="95"/>
      <c r="AT148" s="95"/>
      <c r="AU148" s="151"/>
    </row>
    <row r="149" spans="1:47" x14ac:dyDescent="0.25">
      <c r="A149" s="153" t="str">
        <f>' План финансирования кап.вложен'!A151</f>
        <v>1.2.1.1.8.11</v>
      </c>
      <c r="B149" s="245" t="str">
        <f>' План финансирования кап.вложен'!B151</f>
        <v xml:space="preserve">Замена вводов 110 кВ </v>
      </c>
      <c r="C149" s="160" t="str">
        <f>' План финансирования кап.вложен'!C151</f>
        <v>I_СПС_2020_1.2.1.1.7.2</v>
      </c>
      <c r="D149" s="95">
        <f t="shared" si="7"/>
        <v>4</v>
      </c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>
        <v>2</v>
      </c>
      <c r="AB149" s="95"/>
      <c r="AC149" s="95"/>
      <c r="AD149" s="95"/>
      <c r="AE149" s="95"/>
      <c r="AF149" s="95"/>
      <c r="AG149" s="95"/>
      <c r="AH149" s="95">
        <v>2</v>
      </c>
      <c r="AI149" s="95"/>
      <c r="AJ149" s="95"/>
      <c r="AK149" s="95"/>
      <c r="AL149" s="95"/>
      <c r="AM149" s="95"/>
      <c r="AN149" s="95"/>
      <c r="AO149" s="95">
        <f t="shared" si="8"/>
        <v>4</v>
      </c>
      <c r="AP149" s="95"/>
      <c r="AQ149" s="95"/>
      <c r="AR149" s="95"/>
      <c r="AS149" s="95"/>
      <c r="AT149" s="95"/>
      <c r="AU149" s="151"/>
    </row>
    <row r="150" spans="1:47" x14ac:dyDescent="0.25">
      <c r="A150" s="153" t="str">
        <f>' План финансирования кап.вложен'!A152</f>
        <v>1.2.1.1.8.12</v>
      </c>
      <c r="B150" s="245" t="str">
        <f>' План финансирования кап.вложен'!B152</f>
        <v>Замена ТСН (ПИР)</v>
      </c>
      <c r="C150" s="160" t="str">
        <f>' План финансирования кап.вложен'!C152</f>
        <v>I_СПС_2020_1.2.1.1.7.3</v>
      </c>
      <c r="D150" s="95">
        <f t="shared" si="7"/>
        <v>1.6</v>
      </c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>
        <v>0.8</v>
      </c>
      <c r="AB150" s="95"/>
      <c r="AC150" s="95"/>
      <c r="AD150" s="95"/>
      <c r="AE150" s="95"/>
      <c r="AF150" s="95"/>
      <c r="AG150" s="95"/>
      <c r="AH150" s="95">
        <v>0.8</v>
      </c>
      <c r="AI150" s="95"/>
      <c r="AJ150" s="95"/>
      <c r="AK150" s="95"/>
      <c r="AL150" s="95"/>
      <c r="AM150" s="95"/>
      <c r="AN150" s="95"/>
      <c r="AO150" s="95">
        <f t="shared" si="8"/>
        <v>1.6</v>
      </c>
      <c r="AP150" s="95"/>
      <c r="AQ150" s="95"/>
      <c r="AR150" s="95"/>
      <c r="AS150" s="95"/>
      <c r="AT150" s="95"/>
      <c r="AU150" s="151"/>
    </row>
    <row r="151" spans="1:47" x14ac:dyDescent="0.25">
      <c r="A151" s="153" t="str">
        <f>' План финансирования кап.вложен'!A153</f>
        <v>1.2.1.1.8.13</v>
      </c>
      <c r="B151" s="245" t="str">
        <f>' План финансирования кап.вложен'!B153</f>
        <v>Реконструкция ДЗШ-110 кВ</v>
      </c>
      <c r="C151" s="160" t="str">
        <f>' План финансирования кап.вложен'!C153</f>
        <v>I_РЗА_2020_1.2.1.1.7.4</v>
      </c>
      <c r="D151" s="95">
        <f t="shared" si="7"/>
        <v>11</v>
      </c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>
        <v>1</v>
      </c>
      <c r="U151" s="95"/>
      <c r="V151" s="95"/>
      <c r="W151" s="95"/>
      <c r="X151" s="95"/>
      <c r="Y151" s="95"/>
      <c r="Z151" s="95"/>
      <c r="AA151" s="95">
        <v>5</v>
      </c>
      <c r="AB151" s="95"/>
      <c r="AC151" s="95"/>
      <c r="AD151" s="95"/>
      <c r="AE151" s="95"/>
      <c r="AF151" s="95"/>
      <c r="AG151" s="95"/>
      <c r="AH151" s="95">
        <v>5</v>
      </c>
      <c r="AI151" s="95"/>
      <c r="AJ151" s="95"/>
      <c r="AK151" s="95"/>
      <c r="AL151" s="95"/>
      <c r="AM151" s="95"/>
      <c r="AN151" s="95"/>
      <c r="AO151" s="95">
        <f t="shared" si="8"/>
        <v>11</v>
      </c>
      <c r="AP151" s="95"/>
      <c r="AQ151" s="95"/>
      <c r="AR151" s="95"/>
      <c r="AS151" s="95"/>
      <c r="AT151" s="95"/>
      <c r="AU151" s="151"/>
    </row>
    <row r="152" spans="1:47" x14ac:dyDescent="0.25">
      <c r="A152" s="153" t="str">
        <f>' План финансирования кап.вложен'!A154</f>
        <v>1.2.1.1.8.14</v>
      </c>
      <c r="B152" s="245" t="str">
        <f>' План финансирования кап.вложен'!B154</f>
        <v>Замена ТТ-110  кВ (ПИР)</v>
      </c>
      <c r="C152" s="160" t="str">
        <f>' План финансирования кап.вложен'!C154</f>
        <v>I_СПС_2021_1.2.1.1.7.1</v>
      </c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151"/>
    </row>
    <row r="153" spans="1:47" x14ac:dyDescent="0.25">
      <c r="A153" s="153" t="str">
        <f>' План финансирования кап.вложен'!A155</f>
        <v>1.2.1.1.8.15</v>
      </c>
      <c r="B153" s="172" t="str">
        <f>' План финансирования кап.вложен'!B155</f>
        <v>Реконструкция ОБР</v>
      </c>
      <c r="C153" s="160" t="str">
        <f>' План финансирования кап.вложен'!C155</f>
        <v>I_РЗА_2021_1.2.1.1.7.3</v>
      </c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151"/>
    </row>
    <row r="154" spans="1:47" ht="31.5" x14ac:dyDescent="0.25">
      <c r="A154" s="153" t="str">
        <f>' План финансирования кап.вложен'!A156</f>
        <v>1.2.1.1.8.16</v>
      </c>
      <c r="B154" s="245" t="str">
        <f>' План финансирования кап.вложен'!B156</f>
        <v>Реконструкция автоматики сигнализации ЩПТ (ПИР)</v>
      </c>
      <c r="C154" s="160" t="str">
        <f>' План финансирования кап.вложен'!C156</f>
        <v>I_РЗА_2021_1.2.1.1.7.4</v>
      </c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151"/>
    </row>
    <row r="155" spans="1:47" x14ac:dyDescent="0.25">
      <c r="A155" s="153" t="str">
        <f>' План финансирования кап.вложен'!A157</f>
        <v>1.2.1.1.8.17</v>
      </c>
      <c r="B155" s="245" t="str">
        <f>' План финансирования кап.вложен'!B157</f>
        <v>Реконструкция ДЗОШ-220 кВ</v>
      </c>
      <c r="C155" s="160" t="str">
        <f>' План финансирования кап.вложен'!C157</f>
        <v>I_РЗА_2021_1.2.1.1.7.5</v>
      </c>
      <c r="D155" s="95">
        <f t="shared" si="7"/>
        <v>2</v>
      </c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>
        <v>1</v>
      </c>
      <c r="AB155" s="95"/>
      <c r="AC155" s="95"/>
      <c r="AD155" s="95"/>
      <c r="AE155" s="95"/>
      <c r="AF155" s="95"/>
      <c r="AG155" s="95"/>
      <c r="AH155" s="95">
        <v>1</v>
      </c>
      <c r="AI155" s="95"/>
      <c r="AJ155" s="95"/>
      <c r="AK155" s="95"/>
      <c r="AL155" s="95"/>
      <c r="AM155" s="95"/>
      <c r="AN155" s="95"/>
      <c r="AO155" s="95">
        <f t="shared" si="8"/>
        <v>2</v>
      </c>
      <c r="AP155" s="95"/>
      <c r="AQ155" s="95"/>
      <c r="AR155" s="95"/>
      <c r="AS155" s="95"/>
      <c r="AT155" s="95"/>
      <c r="AU155" s="151"/>
    </row>
    <row r="156" spans="1:47" x14ac:dyDescent="0.25">
      <c r="A156" s="153" t="str">
        <f>' План финансирования кап.вложен'!A158</f>
        <v>1.2.1.1.8.18</v>
      </c>
      <c r="B156" s="245" t="str">
        <f>' План финансирования кап.вложен'!B158</f>
        <v>Реконструкция РЗА 1Т</v>
      </c>
      <c r="C156" s="160" t="str">
        <f>' План финансирования кап.вложен'!C158</f>
        <v>I_РЗА_2021_1.2.1.1.7.6</v>
      </c>
      <c r="D156" s="95">
        <f t="shared" si="7"/>
        <v>1</v>
      </c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>
        <v>0.5</v>
      </c>
      <c r="AB156" s="95"/>
      <c r="AC156" s="95"/>
      <c r="AD156" s="95"/>
      <c r="AE156" s="95"/>
      <c r="AF156" s="95"/>
      <c r="AG156" s="95"/>
      <c r="AH156" s="95">
        <v>0.5</v>
      </c>
      <c r="AI156" s="95"/>
      <c r="AJ156" s="95"/>
      <c r="AK156" s="95"/>
      <c r="AL156" s="95"/>
      <c r="AM156" s="95"/>
      <c r="AN156" s="95"/>
      <c r="AO156" s="95">
        <f t="shared" si="8"/>
        <v>1</v>
      </c>
      <c r="AP156" s="95"/>
      <c r="AQ156" s="95"/>
      <c r="AR156" s="95"/>
      <c r="AS156" s="95"/>
      <c r="AT156" s="95"/>
      <c r="AU156" s="151"/>
    </row>
    <row r="157" spans="1:47" s="120" customFormat="1" x14ac:dyDescent="0.25">
      <c r="A157" s="156" t="str">
        <f>' План финансирования кап.вложен'!A159</f>
        <v>1.2.1.1.9</v>
      </c>
      <c r="B157" s="157" t="str">
        <f>' План финансирования кап.вложен'!B159</f>
        <v>ПС Ашкадар</v>
      </c>
      <c r="C157" s="156" t="str">
        <f>' План финансирования кап.вложен'!C159</f>
        <v>Г</v>
      </c>
      <c r="D157" s="94">
        <f t="shared" si="7"/>
        <v>110.9</v>
      </c>
      <c r="E157" s="94"/>
      <c r="F157" s="94"/>
      <c r="G157" s="94"/>
      <c r="H157" s="94"/>
      <c r="I157" s="94"/>
      <c r="J157" s="94"/>
      <c r="K157" s="94"/>
      <c r="L157" s="94"/>
      <c r="M157" s="94">
        <f>SUM(M158:M169)</f>
        <v>9.8000000000000007</v>
      </c>
      <c r="N157" s="94"/>
      <c r="O157" s="94"/>
      <c r="P157" s="94"/>
      <c r="Q157" s="94"/>
      <c r="R157" s="94"/>
      <c r="S157" s="94"/>
      <c r="T157" s="94">
        <f>SUM(T158:T169)</f>
        <v>35.299999999999997</v>
      </c>
      <c r="U157" s="94"/>
      <c r="V157" s="94"/>
      <c r="W157" s="94"/>
      <c r="X157" s="94"/>
      <c r="Y157" s="94"/>
      <c r="Z157" s="94"/>
      <c r="AA157" s="94">
        <f>SUM(AA158:AA169)</f>
        <v>32.900000000000006</v>
      </c>
      <c r="AB157" s="94"/>
      <c r="AC157" s="94"/>
      <c r="AD157" s="94"/>
      <c r="AE157" s="94"/>
      <c r="AF157" s="94"/>
      <c r="AG157" s="94"/>
      <c r="AH157" s="94">
        <f>SUM(AH158:AH169)</f>
        <v>32.900000000000006</v>
      </c>
      <c r="AI157" s="94"/>
      <c r="AJ157" s="94"/>
      <c r="AK157" s="94"/>
      <c r="AL157" s="94"/>
      <c r="AM157" s="94"/>
      <c r="AN157" s="94"/>
      <c r="AO157" s="94">
        <f t="shared" si="8"/>
        <v>110.9</v>
      </c>
      <c r="AP157" s="94"/>
      <c r="AQ157" s="94"/>
      <c r="AR157" s="94"/>
      <c r="AS157" s="94"/>
      <c r="AT157" s="94"/>
      <c r="AU157" s="151"/>
    </row>
    <row r="158" spans="1:47" x14ac:dyDescent="0.25">
      <c r="A158" s="153" t="str">
        <f>' План финансирования кап.вложен'!A161</f>
        <v>1.2.1.1.9.2</v>
      </c>
      <c r="B158" s="164" t="str">
        <f>' План финансирования кап.вложен'!B161</f>
        <v>Реконструкция РЗА ОСВ-220 кВ</v>
      </c>
      <c r="C158" s="160" t="str">
        <f>' План финансирования кап.вложен'!C161</f>
        <v>I_РЗА_2018_1.2.1.1.12.2</v>
      </c>
      <c r="D158" s="95">
        <f t="shared" si="7"/>
        <v>2</v>
      </c>
      <c r="E158" s="95"/>
      <c r="F158" s="95"/>
      <c r="G158" s="95"/>
      <c r="H158" s="95"/>
      <c r="I158" s="95"/>
      <c r="J158" s="95"/>
      <c r="K158" s="95"/>
      <c r="L158" s="95"/>
      <c r="M158" s="95">
        <v>2</v>
      </c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>
        <f t="shared" si="8"/>
        <v>2</v>
      </c>
      <c r="AP158" s="95"/>
      <c r="AQ158" s="95"/>
      <c r="AR158" s="95"/>
      <c r="AS158" s="95"/>
      <c r="AT158" s="95"/>
      <c r="AU158" s="151"/>
    </row>
    <row r="159" spans="1:47" ht="31.5" x14ac:dyDescent="0.25">
      <c r="A159" s="153" t="str">
        <f>' План финансирования кап.вложен'!A162</f>
        <v>1.2.1.1.9.3</v>
      </c>
      <c r="B159" s="164" t="str">
        <f>' План финансирования кап.вложен'!B162</f>
        <v>Реконструкция АТ с заменой вводов 220 кВ</v>
      </c>
      <c r="C159" s="160" t="str">
        <f>' План финансирования кап.вложен'!C162</f>
        <v>I_СПС_2018_1.2.1.1.12.3</v>
      </c>
      <c r="D159" s="95">
        <f t="shared" si="7"/>
        <v>7.5</v>
      </c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>
        <v>7.5</v>
      </c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>
        <f t="shared" si="8"/>
        <v>7.5</v>
      </c>
      <c r="AP159" s="95"/>
      <c r="AQ159" s="95"/>
      <c r="AR159" s="95"/>
      <c r="AS159" s="95"/>
      <c r="AT159" s="95"/>
      <c r="AU159" s="151"/>
    </row>
    <row r="160" spans="1:47" x14ac:dyDescent="0.25">
      <c r="A160" s="153" t="str">
        <f>' План финансирования кап.вложен'!A163</f>
        <v>1.2.1.1.9.4</v>
      </c>
      <c r="B160" s="172" t="str">
        <f>' План финансирования кап.вложен'!B163</f>
        <v>Замена пожарных емкостей</v>
      </c>
      <c r="C160" s="160" t="str">
        <f>' План финансирования кап.вложен'!C163</f>
        <v>I_СПС_2018_1.2.1.1.12.4</v>
      </c>
      <c r="D160" s="95">
        <f t="shared" si="7"/>
        <v>4.5</v>
      </c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>
        <v>4.5</v>
      </c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>
        <f t="shared" si="8"/>
        <v>4.5</v>
      </c>
      <c r="AP160" s="95"/>
      <c r="AQ160" s="95"/>
      <c r="AR160" s="95"/>
      <c r="AS160" s="95"/>
      <c r="AT160" s="95"/>
      <c r="AU160" s="151"/>
    </row>
    <row r="161" spans="1:47" x14ac:dyDescent="0.25">
      <c r="A161" s="153" t="str">
        <f>' План финансирования кап.вложен'!A164</f>
        <v>1.2.1.1.9.5</v>
      </c>
      <c r="B161" s="245" t="str">
        <f>' План финансирования кап.вложен'!B164</f>
        <v>Реконструкция защит ВЛ 220 кВ</v>
      </c>
      <c r="C161" s="160" t="str">
        <f>' План финансирования кап.вложен'!C164</f>
        <v>I_РЗА_2018_1.2.1.1.12.5</v>
      </c>
      <c r="D161" s="95">
        <f t="shared" si="7"/>
        <v>2.8</v>
      </c>
      <c r="E161" s="95"/>
      <c r="F161" s="95"/>
      <c r="G161" s="95"/>
      <c r="H161" s="95"/>
      <c r="I161" s="95"/>
      <c r="J161" s="95"/>
      <c r="K161" s="95"/>
      <c r="L161" s="95"/>
      <c r="M161" s="95">
        <v>2.8</v>
      </c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>
        <f t="shared" si="8"/>
        <v>2.8</v>
      </c>
      <c r="AP161" s="95"/>
      <c r="AQ161" s="95"/>
      <c r="AR161" s="95"/>
      <c r="AS161" s="95"/>
      <c r="AT161" s="95"/>
      <c r="AU161" s="151"/>
    </row>
    <row r="162" spans="1:47" x14ac:dyDescent="0.25">
      <c r="A162" s="153" t="str">
        <f>' План финансирования кап.вложен'!A165</f>
        <v>1.2.1.1.9.6</v>
      </c>
      <c r="B162" s="164" t="str">
        <f>' План финансирования кап.вложен'!B165</f>
        <v>Реконструкция ШСВ-110 кВ (ПИР)</v>
      </c>
      <c r="C162" s="160" t="str">
        <f>' План финансирования кап.вложен'!C165</f>
        <v>I_РЗА_2019_1.2.1.1.12.3</v>
      </c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151"/>
    </row>
    <row r="163" spans="1:47" x14ac:dyDescent="0.25">
      <c r="A163" s="153" t="str">
        <f>' План финансирования кап.вложен'!A166</f>
        <v>1.2.1.1.9.7</v>
      </c>
      <c r="B163" s="245" t="str">
        <f>' План финансирования кап.вложен'!B166</f>
        <v>Реконструкция ПА</v>
      </c>
      <c r="C163" s="160" t="str">
        <f>' План финансирования кап.вложен'!C166</f>
        <v>I_РЗА_2019_1.2.1.1.12.4</v>
      </c>
      <c r="D163" s="95">
        <f t="shared" si="7"/>
        <v>2.5</v>
      </c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>
        <v>2.5</v>
      </c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>
        <f t="shared" si="8"/>
        <v>2.5</v>
      </c>
      <c r="AP163" s="95"/>
      <c r="AQ163" s="95"/>
      <c r="AR163" s="95"/>
      <c r="AS163" s="95"/>
      <c r="AT163" s="95"/>
      <c r="AU163" s="151"/>
    </row>
    <row r="164" spans="1:47" x14ac:dyDescent="0.25">
      <c r="A164" s="153" t="str">
        <f>' План финансирования кап.вложен'!A167</f>
        <v>1.2.1.1.9.8</v>
      </c>
      <c r="B164" s="245" t="str">
        <f>' План финансирования кап.вложен'!B167</f>
        <v>Замена разъединителей 220кВ</v>
      </c>
      <c r="C164" s="160" t="str">
        <f>' План финансирования кап.вложен'!C167</f>
        <v>I_СПС_2020_1.2.1.1.12.1</v>
      </c>
      <c r="D164" s="95">
        <f t="shared" si="7"/>
        <v>37</v>
      </c>
      <c r="E164" s="95"/>
      <c r="F164" s="95"/>
      <c r="G164" s="95"/>
      <c r="H164" s="95"/>
      <c r="I164" s="95"/>
      <c r="J164" s="95"/>
      <c r="K164" s="95"/>
      <c r="L164" s="95"/>
      <c r="M164" s="95">
        <v>5</v>
      </c>
      <c r="N164" s="95"/>
      <c r="O164" s="95"/>
      <c r="P164" s="95"/>
      <c r="Q164" s="95"/>
      <c r="R164" s="95"/>
      <c r="S164" s="95"/>
      <c r="T164" s="95">
        <v>8</v>
      </c>
      <c r="U164" s="95"/>
      <c r="V164" s="95"/>
      <c r="W164" s="95"/>
      <c r="X164" s="95"/>
      <c r="Y164" s="95"/>
      <c r="Z164" s="95"/>
      <c r="AA164" s="95">
        <v>12</v>
      </c>
      <c r="AB164" s="95"/>
      <c r="AC164" s="95"/>
      <c r="AD164" s="95"/>
      <c r="AE164" s="95"/>
      <c r="AF164" s="95"/>
      <c r="AG164" s="95"/>
      <c r="AH164" s="95">
        <v>12</v>
      </c>
      <c r="AI164" s="95"/>
      <c r="AJ164" s="95"/>
      <c r="AK164" s="95"/>
      <c r="AL164" s="95"/>
      <c r="AM164" s="95"/>
      <c r="AN164" s="95"/>
      <c r="AO164" s="95">
        <f t="shared" si="8"/>
        <v>37</v>
      </c>
      <c r="AP164" s="95"/>
      <c r="AQ164" s="95"/>
      <c r="AR164" s="95"/>
      <c r="AS164" s="95"/>
      <c r="AT164" s="95"/>
      <c r="AU164" s="151"/>
    </row>
    <row r="165" spans="1:47" x14ac:dyDescent="0.25">
      <c r="A165" s="153" t="str">
        <f>' План финансирования кап.вложен'!A168</f>
        <v>1.2.1.1.9.9</v>
      </c>
      <c r="B165" s="245" t="str">
        <f>' План финансирования кап.вложен'!B168</f>
        <v xml:space="preserve">Замена разъединителей 110кВ </v>
      </c>
      <c r="C165" s="160" t="str">
        <f>' План финансирования кап.вложен'!C168</f>
        <v>I_СПС_2020_1.2.1.1.12.2</v>
      </c>
      <c r="D165" s="95">
        <f t="shared" si="7"/>
        <v>36</v>
      </c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>
        <v>12</v>
      </c>
      <c r="U165" s="95"/>
      <c r="V165" s="95"/>
      <c r="W165" s="95"/>
      <c r="X165" s="95"/>
      <c r="Y165" s="95"/>
      <c r="Z165" s="95"/>
      <c r="AA165" s="95">
        <v>12</v>
      </c>
      <c r="AB165" s="95"/>
      <c r="AC165" s="95"/>
      <c r="AD165" s="95"/>
      <c r="AE165" s="95"/>
      <c r="AF165" s="95"/>
      <c r="AG165" s="95"/>
      <c r="AH165" s="95">
        <v>12</v>
      </c>
      <c r="AI165" s="95"/>
      <c r="AJ165" s="95"/>
      <c r="AK165" s="95"/>
      <c r="AL165" s="95"/>
      <c r="AM165" s="95"/>
      <c r="AN165" s="95"/>
      <c r="AO165" s="95">
        <f t="shared" si="8"/>
        <v>36</v>
      </c>
      <c r="AP165" s="95"/>
      <c r="AQ165" s="95"/>
      <c r="AR165" s="95"/>
      <c r="AS165" s="95"/>
      <c r="AT165" s="95"/>
      <c r="AU165" s="151"/>
    </row>
    <row r="166" spans="1:47" x14ac:dyDescent="0.25">
      <c r="A166" s="153" t="str">
        <f>' План финансирования кап.вложен'!A169</f>
        <v>1.2.1.1.9.10</v>
      </c>
      <c r="B166" s="245" t="str">
        <f>' План финансирования кап.вложен'!B169</f>
        <v>Замена ТН-220</v>
      </c>
      <c r="C166" s="160" t="str">
        <f>' План финансирования кап.вложен'!C169</f>
        <v>I_СПС_2020_1.2.1.1.12.3</v>
      </c>
      <c r="D166" s="95">
        <f t="shared" si="7"/>
        <v>0.2</v>
      </c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>
        <v>0.1</v>
      </c>
      <c r="AB166" s="95"/>
      <c r="AC166" s="95"/>
      <c r="AD166" s="95"/>
      <c r="AE166" s="95"/>
      <c r="AF166" s="95"/>
      <c r="AG166" s="95"/>
      <c r="AH166" s="95">
        <v>0.1</v>
      </c>
      <c r="AI166" s="95"/>
      <c r="AJ166" s="95"/>
      <c r="AK166" s="95"/>
      <c r="AL166" s="95"/>
      <c r="AM166" s="95"/>
      <c r="AN166" s="95"/>
      <c r="AO166" s="95">
        <f t="shared" si="8"/>
        <v>0.2</v>
      </c>
      <c r="AP166" s="95"/>
      <c r="AQ166" s="95"/>
      <c r="AR166" s="95"/>
      <c r="AS166" s="95"/>
      <c r="AT166" s="95"/>
      <c r="AU166" s="151"/>
    </row>
    <row r="167" spans="1:47" x14ac:dyDescent="0.25">
      <c r="A167" s="153" t="str">
        <f>' План финансирования кап.вложен'!A170</f>
        <v>1.2.1.1.9.11</v>
      </c>
      <c r="B167" s="245" t="str">
        <f>' План финансирования кап.вложен'!B170</f>
        <v>Реконструкция защит ВЛ 110 кВ</v>
      </c>
      <c r="C167" s="160" t="str">
        <f>' План финансирования кап.вложен'!C170</f>
        <v>I_РЗА_2020_1.2.1.1.12.4</v>
      </c>
      <c r="D167" s="95">
        <f t="shared" si="7"/>
        <v>18.400000000000002</v>
      </c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>
        <v>0.8</v>
      </c>
      <c r="U167" s="95"/>
      <c r="V167" s="95"/>
      <c r="W167" s="95"/>
      <c r="X167" s="95"/>
      <c r="Y167" s="95"/>
      <c r="Z167" s="95"/>
      <c r="AA167" s="95">
        <v>8.8000000000000007</v>
      </c>
      <c r="AB167" s="95"/>
      <c r="AC167" s="95"/>
      <c r="AD167" s="95"/>
      <c r="AE167" s="95"/>
      <c r="AF167" s="95"/>
      <c r="AG167" s="95"/>
      <c r="AH167" s="95">
        <v>8.8000000000000007</v>
      </c>
      <c r="AI167" s="95"/>
      <c r="AJ167" s="95"/>
      <c r="AK167" s="95"/>
      <c r="AL167" s="95"/>
      <c r="AM167" s="95"/>
      <c r="AN167" s="95"/>
      <c r="AO167" s="95">
        <f t="shared" si="8"/>
        <v>18.400000000000002</v>
      </c>
      <c r="AP167" s="95"/>
      <c r="AQ167" s="95"/>
      <c r="AR167" s="95"/>
      <c r="AS167" s="95"/>
      <c r="AT167" s="95"/>
      <c r="AU167" s="151"/>
    </row>
    <row r="168" spans="1:47" x14ac:dyDescent="0.25">
      <c r="A168" s="153" t="str">
        <f>' План финансирования кап.вложен'!A171</f>
        <v>1.2.1.1.9.12</v>
      </c>
      <c r="B168" s="245" t="str">
        <f>' План финансирования кап.вложен'!B171</f>
        <v>Реконструкция ОБР (ПИР)</v>
      </c>
      <c r="C168" s="160" t="str">
        <f>' План финансирования кап.вложен'!C171</f>
        <v>I_РЗА_2021_1.2.1.1.12.5</v>
      </c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151"/>
    </row>
    <row r="169" spans="1:47" ht="31.5" x14ac:dyDescent="0.25">
      <c r="A169" s="153" t="str">
        <f>' План финансирования кап.вложен'!A172</f>
        <v>1.2.1.1.9.13</v>
      </c>
      <c r="B169" s="245" t="str">
        <f>' План финансирования кап.вложен'!B172</f>
        <v>Реконструкция автоматики сигнализации ЩПТ (ПИР)</v>
      </c>
      <c r="C169" s="160" t="str">
        <f>' План финансирования кап.вложен'!C172</f>
        <v>I_РЗА_2021_1.2.1.1.12.6</v>
      </c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151"/>
    </row>
    <row r="170" spans="1:47" s="120" customFormat="1" x14ac:dyDescent="0.25">
      <c r="A170" s="156" t="str">
        <f>' План финансирования кап.вложен'!A173</f>
        <v>1.2.1.1.10</v>
      </c>
      <c r="B170" s="157" t="str">
        <f>' План финансирования кап.вложен'!B173</f>
        <v>ПС Уфимская</v>
      </c>
      <c r="C170" s="156" t="str">
        <f>' План финансирования кап.вложен'!C173</f>
        <v>Г</v>
      </c>
      <c r="D170" s="94">
        <f t="shared" si="7"/>
        <v>41.603389830508483</v>
      </c>
      <c r="E170" s="94"/>
      <c r="F170" s="94"/>
      <c r="G170" s="94"/>
      <c r="H170" s="94"/>
      <c r="I170" s="94"/>
      <c r="J170" s="94"/>
      <c r="K170" s="94"/>
      <c r="L170" s="94"/>
      <c r="M170" s="94">
        <f>SUM(M171:M180)</f>
        <v>10.003389830508475</v>
      </c>
      <c r="N170" s="94"/>
      <c r="O170" s="94"/>
      <c r="P170" s="94"/>
      <c r="Q170" s="94"/>
      <c r="R170" s="94"/>
      <c r="S170" s="94"/>
      <c r="T170" s="94">
        <f>SUM(T171:T180)</f>
        <v>17.200000000000003</v>
      </c>
      <c r="U170" s="94"/>
      <c r="V170" s="94"/>
      <c r="W170" s="94"/>
      <c r="X170" s="94"/>
      <c r="Y170" s="94"/>
      <c r="Z170" s="94"/>
      <c r="AA170" s="94">
        <f>SUM(AA171:AA180)</f>
        <v>7.2</v>
      </c>
      <c r="AB170" s="94"/>
      <c r="AC170" s="94"/>
      <c r="AD170" s="94"/>
      <c r="AE170" s="94"/>
      <c r="AF170" s="94"/>
      <c r="AG170" s="94"/>
      <c r="AH170" s="94">
        <f>SUM(AH171:AH180)</f>
        <v>7.2</v>
      </c>
      <c r="AI170" s="94"/>
      <c r="AJ170" s="94"/>
      <c r="AK170" s="94"/>
      <c r="AL170" s="94"/>
      <c r="AM170" s="94"/>
      <c r="AN170" s="94"/>
      <c r="AO170" s="94">
        <f t="shared" si="8"/>
        <v>41.603389830508483</v>
      </c>
      <c r="AP170" s="94"/>
      <c r="AQ170" s="94"/>
      <c r="AR170" s="94"/>
      <c r="AS170" s="94"/>
      <c r="AT170" s="94"/>
      <c r="AU170" s="151"/>
    </row>
    <row r="171" spans="1:47" x14ac:dyDescent="0.25">
      <c r="A171" s="153" t="str">
        <f>' План финансирования кап.вложен'!A175</f>
        <v>1.2.1.1.10.2</v>
      </c>
      <c r="B171" s="245" t="str">
        <f>' План финансирования кап.вложен'!B175</f>
        <v>Замена АКБ</v>
      </c>
      <c r="C171" s="160" t="str">
        <f>' План финансирования кап.вложен'!C175</f>
        <v>I_СПС_2018_1.2.1.1.13.1</v>
      </c>
      <c r="D171" s="95">
        <f t="shared" ref="D171:D224" si="9">AO171</f>
        <v>2.6</v>
      </c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>
        <v>2.6</v>
      </c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>
        <f t="shared" ref="AO171:AO224" si="10">F171+M171+T171+AA171+AH171</f>
        <v>2.6</v>
      </c>
      <c r="AP171" s="95"/>
      <c r="AQ171" s="95"/>
      <c r="AR171" s="95"/>
      <c r="AS171" s="95"/>
      <c r="AT171" s="95"/>
      <c r="AU171" s="151"/>
    </row>
    <row r="172" spans="1:47" x14ac:dyDescent="0.25">
      <c r="A172" s="153" t="str">
        <f>' План финансирования кап.вложен'!A176</f>
        <v>1.2.1.1.10.3</v>
      </c>
      <c r="B172" s="245" t="str">
        <f>' План финансирования кап.вложен'!B176</f>
        <v>Реконструкция защит ВЛ 220 кВ</v>
      </c>
      <c r="C172" s="160" t="str">
        <f>' План финансирования кап.вложен'!C176</f>
        <v>I_РЗА_2018_1.2.1.1.13.3</v>
      </c>
      <c r="D172" s="95">
        <f t="shared" si="9"/>
        <v>2.8</v>
      </c>
      <c r="E172" s="95"/>
      <c r="F172" s="95"/>
      <c r="G172" s="95"/>
      <c r="H172" s="95"/>
      <c r="I172" s="95"/>
      <c r="J172" s="95"/>
      <c r="K172" s="95"/>
      <c r="L172" s="95"/>
      <c r="M172" s="95">
        <v>2.8</v>
      </c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>
        <f t="shared" si="10"/>
        <v>2.8</v>
      </c>
      <c r="AP172" s="95"/>
      <c r="AQ172" s="95"/>
      <c r="AR172" s="95"/>
      <c r="AS172" s="95"/>
      <c r="AT172" s="95"/>
      <c r="AU172" s="151"/>
    </row>
    <row r="173" spans="1:47" x14ac:dyDescent="0.25">
      <c r="A173" s="153" t="str">
        <f>' План финансирования кап.вложен'!A177</f>
        <v>1.2.1.1.10.4</v>
      </c>
      <c r="B173" s="245" t="str">
        <f>' План финансирования кап.вложен'!B177</f>
        <v>Реконструкция ПА</v>
      </c>
      <c r="C173" s="160" t="str">
        <f>' План финансирования кап.вложен'!C177</f>
        <v>I_РЗА_2018_1.2.1.1.13.4</v>
      </c>
      <c r="D173" s="95">
        <f t="shared" si="9"/>
        <v>2.5</v>
      </c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>
        <v>2.5</v>
      </c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>
        <f t="shared" si="10"/>
        <v>2.5</v>
      </c>
      <c r="AP173" s="95"/>
      <c r="AQ173" s="95"/>
      <c r="AR173" s="95"/>
      <c r="AS173" s="95"/>
      <c r="AT173" s="95"/>
      <c r="AU173" s="151"/>
    </row>
    <row r="174" spans="1:47" x14ac:dyDescent="0.25">
      <c r="A174" s="153" t="str">
        <f>' План финансирования кап.вложен'!A178</f>
        <v>1.2.1.1.10.5</v>
      </c>
      <c r="B174" s="164" t="str">
        <f>' План финансирования кап.вложен'!B178</f>
        <v>Реконструкции защит ВЛ 500</v>
      </c>
      <c r="C174" s="160" t="str">
        <f>' План финансирования кап.вложен'!C178</f>
        <v>I_РЗА_2019_1.2.1.1.13.2</v>
      </c>
      <c r="D174" s="95">
        <f t="shared" si="9"/>
        <v>6.5</v>
      </c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>
        <v>0.5</v>
      </c>
      <c r="U174" s="95"/>
      <c r="V174" s="95"/>
      <c r="W174" s="95"/>
      <c r="X174" s="95"/>
      <c r="Y174" s="95"/>
      <c r="Z174" s="95"/>
      <c r="AA174" s="95">
        <v>3</v>
      </c>
      <c r="AB174" s="95"/>
      <c r="AC174" s="95"/>
      <c r="AD174" s="95"/>
      <c r="AE174" s="95"/>
      <c r="AF174" s="95"/>
      <c r="AG174" s="95"/>
      <c r="AH174" s="95">
        <v>3</v>
      </c>
      <c r="AI174" s="95"/>
      <c r="AJ174" s="95"/>
      <c r="AK174" s="95"/>
      <c r="AL174" s="95"/>
      <c r="AM174" s="95"/>
      <c r="AN174" s="95"/>
      <c r="AO174" s="95">
        <f t="shared" si="10"/>
        <v>6.5</v>
      </c>
      <c r="AP174" s="95"/>
      <c r="AQ174" s="95"/>
      <c r="AR174" s="95"/>
      <c r="AS174" s="95"/>
      <c r="AT174" s="95"/>
      <c r="AU174" s="151"/>
    </row>
    <row r="175" spans="1:47" x14ac:dyDescent="0.25">
      <c r="A175" s="153" t="str">
        <f>' План финансирования кап.вложен'!A179</f>
        <v>1.2.1.1.10.6</v>
      </c>
      <c r="B175" s="245" t="str">
        <f>' План финансирования кап.вложен'!B179</f>
        <v>Замена ТТ-500</v>
      </c>
      <c r="C175" s="160" t="str">
        <f>' План финансирования кап.вложен'!C179</f>
        <v>I_СПС_2019_1.2.1.1.13.4</v>
      </c>
      <c r="D175" s="95">
        <f t="shared" si="9"/>
        <v>15.203389830508474</v>
      </c>
      <c r="E175" s="95"/>
      <c r="F175" s="95"/>
      <c r="G175" s="95"/>
      <c r="H175" s="95"/>
      <c r="I175" s="95"/>
      <c r="J175" s="95"/>
      <c r="K175" s="95"/>
      <c r="L175" s="95"/>
      <c r="M175" s="95">
        <v>7.2033898305084749</v>
      </c>
      <c r="N175" s="95"/>
      <c r="O175" s="95"/>
      <c r="P175" s="95"/>
      <c r="Q175" s="95"/>
      <c r="R175" s="95"/>
      <c r="S175" s="95"/>
      <c r="T175" s="95">
        <v>8</v>
      </c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>
        <f t="shared" si="10"/>
        <v>15.203389830508474</v>
      </c>
      <c r="AP175" s="95"/>
      <c r="AQ175" s="95"/>
      <c r="AR175" s="95"/>
      <c r="AS175" s="95"/>
      <c r="AT175" s="95"/>
      <c r="AU175" s="151"/>
    </row>
    <row r="176" spans="1:47" x14ac:dyDescent="0.25">
      <c r="A176" s="153" t="str">
        <f>' План финансирования кап.вложен'!A180</f>
        <v>1.2.1.1.10.7</v>
      </c>
      <c r="B176" s="172" t="str">
        <f>' План финансирования кап.вложен'!B180</f>
        <v>Устройство внутренних автодорог</v>
      </c>
      <c r="C176" s="160" t="str">
        <f>' План финансирования кап.вложен'!C180</f>
        <v>I_СПС_2019_1.2.1.1.13.5</v>
      </c>
      <c r="D176" s="95">
        <f t="shared" si="9"/>
        <v>3</v>
      </c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>
        <v>3</v>
      </c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>
        <f t="shared" si="10"/>
        <v>3</v>
      </c>
      <c r="AP176" s="95"/>
      <c r="AQ176" s="95"/>
      <c r="AR176" s="95"/>
      <c r="AS176" s="95"/>
      <c r="AT176" s="95"/>
      <c r="AU176" s="151"/>
    </row>
    <row r="177" spans="1:47" x14ac:dyDescent="0.25">
      <c r="A177" s="153" t="str">
        <f>' План финансирования кап.вложен'!A181</f>
        <v>1.2.1.1.10.8</v>
      </c>
      <c r="B177" s="245" t="str">
        <f>' План финансирования кап.вложен'!B181</f>
        <v>Замена ВМ-35</v>
      </c>
      <c r="C177" s="160" t="str">
        <f>' План финансирования кап.вложен'!C181</f>
        <v>I_СПС_2020_1.2.1.1.13.1</v>
      </c>
      <c r="D177" s="95">
        <f t="shared" si="9"/>
        <v>0.4</v>
      </c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>
        <v>0.2</v>
      </c>
      <c r="AB177" s="95"/>
      <c r="AC177" s="95"/>
      <c r="AD177" s="95"/>
      <c r="AE177" s="95"/>
      <c r="AF177" s="95"/>
      <c r="AG177" s="95"/>
      <c r="AH177" s="95">
        <v>0.2</v>
      </c>
      <c r="AI177" s="95"/>
      <c r="AJ177" s="95"/>
      <c r="AK177" s="95"/>
      <c r="AL177" s="95"/>
      <c r="AM177" s="95"/>
      <c r="AN177" s="95"/>
      <c r="AO177" s="95">
        <f t="shared" si="10"/>
        <v>0.4</v>
      </c>
      <c r="AP177" s="95"/>
      <c r="AQ177" s="95"/>
      <c r="AR177" s="95"/>
      <c r="AS177" s="95"/>
      <c r="AT177" s="95"/>
      <c r="AU177" s="151"/>
    </row>
    <row r="178" spans="1:47" x14ac:dyDescent="0.25">
      <c r="A178" s="153" t="str">
        <f>' План финансирования кап.вложен'!A182</f>
        <v>1.2.1.1.10.9</v>
      </c>
      <c r="B178" s="172" t="str">
        <f>' План финансирования кап.вложен'!B182</f>
        <v>Замена ЩПТ</v>
      </c>
      <c r="C178" s="160" t="str">
        <f>' План финансирования кап.вложен'!C182</f>
        <v>I_СПС_2020_1.2.1.1.13.2</v>
      </c>
      <c r="D178" s="95">
        <f t="shared" si="9"/>
        <v>7.6</v>
      </c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>
        <v>0.6</v>
      </c>
      <c r="U178" s="95"/>
      <c r="V178" s="95"/>
      <c r="W178" s="95"/>
      <c r="X178" s="95"/>
      <c r="Y178" s="95"/>
      <c r="Z178" s="95"/>
      <c r="AA178" s="95">
        <v>3.5</v>
      </c>
      <c r="AB178" s="95"/>
      <c r="AC178" s="95"/>
      <c r="AD178" s="95"/>
      <c r="AE178" s="95"/>
      <c r="AF178" s="95"/>
      <c r="AG178" s="95"/>
      <c r="AH178" s="95">
        <v>3.5</v>
      </c>
      <c r="AI178" s="95"/>
      <c r="AJ178" s="95"/>
      <c r="AK178" s="95"/>
      <c r="AL178" s="95"/>
      <c r="AM178" s="95"/>
      <c r="AN178" s="95"/>
      <c r="AO178" s="95">
        <f t="shared" si="10"/>
        <v>7.6</v>
      </c>
      <c r="AP178" s="95"/>
      <c r="AQ178" s="95"/>
      <c r="AR178" s="95"/>
      <c r="AS178" s="95"/>
      <c r="AT178" s="95"/>
      <c r="AU178" s="151"/>
    </row>
    <row r="179" spans="1:47" x14ac:dyDescent="0.25">
      <c r="A179" s="153" t="str">
        <f>' План финансирования кап.вложен'!A183</f>
        <v>1.2.1.1.10.10</v>
      </c>
      <c r="B179" s="172" t="str">
        <f>' План финансирования кап.вложен'!B183</f>
        <v>Замена ЩСН-0,4 кВ</v>
      </c>
      <c r="C179" s="160" t="str">
        <f>' План финансирования кап.вложен'!C183</f>
        <v>I_СПС_2020_1.2.1.1.13.3</v>
      </c>
      <c r="D179" s="95">
        <f t="shared" si="9"/>
        <v>1</v>
      </c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>
        <v>0.5</v>
      </c>
      <c r="AB179" s="95"/>
      <c r="AC179" s="95"/>
      <c r="AD179" s="95"/>
      <c r="AE179" s="95"/>
      <c r="AF179" s="95"/>
      <c r="AG179" s="95"/>
      <c r="AH179" s="95">
        <v>0.5</v>
      </c>
      <c r="AI179" s="95"/>
      <c r="AJ179" s="95"/>
      <c r="AK179" s="95"/>
      <c r="AL179" s="95"/>
      <c r="AM179" s="95"/>
      <c r="AN179" s="95"/>
      <c r="AO179" s="95">
        <f t="shared" si="10"/>
        <v>1</v>
      </c>
      <c r="AP179" s="95"/>
      <c r="AQ179" s="95"/>
      <c r="AR179" s="95"/>
      <c r="AS179" s="95"/>
      <c r="AT179" s="95"/>
      <c r="AU179" s="151"/>
    </row>
    <row r="180" spans="1:47" ht="31.5" x14ac:dyDescent="0.25">
      <c r="A180" s="153" t="str">
        <f>' План финансирования кап.вложен'!A184</f>
        <v>1.2.1.1.10.11</v>
      </c>
      <c r="B180" s="245" t="str">
        <f>' План финансирования кап.вложен'!B184</f>
        <v>Реконструкция АТ-2 с заменой вводов 500 кВ и вводов 220 кВ</v>
      </c>
      <c r="C180" s="160" t="str">
        <f>' План финансирования кап.вложен'!C184</f>
        <v>I_СПС_2021_1.2.1.1.13.1</v>
      </c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151"/>
    </row>
    <row r="181" spans="1:47" s="120" customFormat="1" x14ac:dyDescent="0.25">
      <c r="A181" s="156" t="str">
        <f>' План финансирования кап.вложен'!A185</f>
        <v>1.2.1.1.11</v>
      </c>
      <c r="B181" s="157" t="str">
        <f>' План финансирования кап.вложен'!B185</f>
        <v>ПС Благовар</v>
      </c>
      <c r="C181" s="156" t="str">
        <f>' План финансирования кап.вложен'!C185</f>
        <v>Г</v>
      </c>
      <c r="D181" s="94">
        <f t="shared" si="9"/>
        <v>92.228220338982993</v>
      </c>
      <c r="E181" s="94"/>
      <c r="F181" s="94">
        <f>SUM(F182:F190)</f>
        <v>4.7050000000000001</v>
      </c>
      <c r="G181" s="94"/>
      <c r="H181" s="94"/>
      <c r="I181" s="94"/>
      <c r="J181" s="94"/>
      <c r="K181" s="94"/>
      <c r="L181" s="94"/>
      <c r="M181" s="94">
        <f>SUM(M182:M190)</f>
        <v>7.7600000000000007</v>
      </c>
      <c r="N181" s="94"/>
      <c r="O181" s="94"/>
      <c r="P181" s="94"/>
      <c r="Q181" s="94"/>
      <c r="R181" s="94"/>
      <c r="S181" s="94"/>
      <c r="T181" s="94">
        <f>SUM(T182:T190)</f>
        <v>17.570000000000004</v>
      </c>
      <c r="U181" s="94"/>
      <c r="V181" s="94"/>
      <c r="W181" s="94"/>
      <c r="X181" s="94"/>
      <c r="Y181" s="94"/>
      <c r="Z181" s="94"/>
      <c r="AA181" s="94">
        <f>SUM(AA182:AA190)</f>
        <v>31.096610169491498</v>
      </c>
      <c r="AB181" s="94"/>
      <c r="AC181" s="94"/>
      <c r="AD181" s="94"/>
      <c r="AE181" s="94"/>
      <c r="AF181" s="94"/>
      <c r="AG181" s="94"/>
      <c r="AH181" s="94">
        <f>SUM(AH182:AH190)</f>
        <v>31.096610169491498</v>
      </c>
      <c r="AI181" s="94"/>
      <c r="AJ181" s="94"/>
      <c r="AK181" s="94"/>
      <c r="AL181" s="94"/>
      <c r="AM181" s="94"/>
      <c r="AN181" s="94"/>
      <c r="AO181" s="94">
        <f t="shared" si="10"/>
        <v>92.228220338982993</v>
      </c>
      <c r="AP181" s="94"/>
      <c r="AQ181" s="94"/>
      <c r="AR181" s="94"/>
      <c r="AS181" s="94"/>
      <c r="AT181" s="94"/>
      <c r="AU181" s="151"/>
    </row>
    <row r="182" spans="1:47" x14ac:dyDescent="0.25">
      <c r="A182" s="153" t="str">
        <f>' План финансирования кап.вложен'!A186</f>
        <v>1.2.1.1.11.1</v>
      </c>
      <c r="B182" s="159" t="str">
        <f>' План финансирования кап.вложен'!B186</f>
        <v>Замена ТН-220 кВ, ТН-110 кВ</v>
      </c>
      <c r="C182" s="160" t="str">
        <f>' План финансирования кап.вложен'!C186</f>
        <v>I_СПС_2017_1.2.1.1.4.1</v>
      </c>
      <c r="D182" s="95">
        <f t="shared" si="9"/>
        <v>4.7050000000000001</v>
      </c>
      <c r="E182" s="95"/>
      <c r="F182" s="95">
        <v>4.7050000000000001</v>
      </c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>
        <f t="shared" si="10"/>
        <v>4.7050000000000001</v>
      </c>
      <c r="AP182" s="95"/>
      <c r="AQ182" s="95"/>
      <c r="AR182" s="95"/>
      <c r="AS182" s="95"/>
      <c r="AT182" s="95"/>
      <c r="AU182" s="151"/>
    </row>
    <row r="183" spans="1:47" x14ac:dyDescent="0.25">
      <c r="A183" s="153" t="str">
        <f>' План финансирования кап.вложен'!A187</f>
        <v>1.2.1.1.11.2</v>
      </c>
      <c r="B183" s="245" t="str">
        <f>' План финансирования кап.вложен'!B187</f>
        <v>Замена ТН 110; замена ТТ 220кВ</v>
      </c>
      <c r="C183" s="160" t="str">
        <f>' План финансирования кап.вложен'!C187</f>
        <v>I_СПС_2018_1.2.1.1.4.1</v>
      </c>
      <c r="D183" s="95">
        <f t="shared" si="9"/>
        <v>31.223220338982998</v>
      </c>
      <c r="E183" s="95"/>
      <c r="F183" s="95"/>
      <c r="G183" s="95"/>
      <c r="H183" s="95"/>
      <c r="I183" s="95"/>
      <c r="J183" s="95"/>
      <c r="K183" s="95"/>
      <c r="L183" s="95"/>
      <c r="M183" s="95">
        <v>1.86</v>
      </c>
      <c r="N183" s="95"/>
      <c r="O183" s="95"/>
      <c r="P183" s="95"/>
      <c r="Q183" s="95"/>
      <c r="R183" s="95"/>
      <c r="S183" s="95"/>
      <c r="T183" s="95">
        <v>7.77</v>
      </c>
      <c r="U183" s="95"/>
      <c r="V183" s="95"/>
      <c r="W183" s="95"/>
      <c r="X183" s="95"/>
      <c r="Y183" s="95"/>
      <c r="Z183" s="95"/>
      <c r="AA183" s="95">
        <v>10.796610169491499</v>
      </c>
      <c r="AB183" s="95"/>
      <c r="AC183" s="95"/>
      <c r="AD183" s="95"/>
      <c r="AE183" s="95"/>
      <c r="AF183" s="95"/>
      <c r="AG183" s="95"/>
      <c r="AH183" s="95">
        <v>10.796610169491499</v>
      </c>
      <c r="AI183" s="95"/>
      <c r="AJ183" s="95"/>
      <c r="AK183" s="95"/>
      <c r="AL183" s="95"/>
      <c r="AM183" s="95"/>
      <c r="AN183" s="95"/>
      <c r="AO183" s="95">
        <f t="shared" si="10"/>
        <v>31.223220338982998</v>
      </c>
      <c r="AP183" s="95"/>
      <c r="AQ183" s="95"/>
      <c r="AR183" s="95"/>
      <c r="AS183" s="95"/>
      <c r="AT183" s="95"/>
      <c r="AU183" s="151"/>
    </row>
    <row r="184" spans="1:47" x14ac:dyDescent="0.25">
      <c r="A184" s="153" t="str">
        <f>' План финансирования кап.вложен'!A188</f>
        <v>1.2.1.1.11.3</v>
      </c>
      <c r="B184" s="245" t="str">
        <f>' План финансирования кап.вложен'!B188</f>
        <v>Реконструкция РЗА ВЛ 220 кВ</v>
      </c>
      <c r="C184" s="160" t="str">
        <f>' План финансирования кап.вложен'!C188</f>
        <v>I_РЗА_2018_1.2.1.1.4.6</v>
      </c>
      <c r="D184" s="95">
        <f t="shared" si="9"/>
        <v>3.2</v>
      </c>
      <c r="E184" s="95"/>
      <c r="F184" s="95"/>
      <c r="G184" s="95"/>
      <c r="H184" s="95"/>
      <c r="I184" s="95"/>
      <c r="J184" s="95"/>
      <c r="K184" s="95"/>
      <c r="L184" s="95"/>
      <c r="M184" s="95">
        <v>3.2</v>
      </c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>
        <f t="shared" si="10"/>
        <v>3.2</v>
      </c>
      <c r="AP184" s="95"/>
      <c r="AQ184" s="95"/>
      <c r="AR184" s="95"/>
      <c r="AS184" s="95"/>
      <c r="AT184" s="95"/>
      <c r="AU184" s="151"/>
    </row>
    <row r="185" spans="1:47" x14ac:dyDescent="0.25">
      <c r="A185" s="153" t="str">
        <f>' План финансирования кап.вложен'!A190</f>
        <v>1.2.1.1.11.5</v>
      </c>
      <c r="B185" s="245" t="str">
        <f>' План финансирования кап.вложен'!B190</f>
        <v>Замена разъединителей 220 кВ</v>
      </c>
      <c r="C185" s="160" t="str">
        <f>' План финансирования кап.вложен'!C190</f>
        <v>I_СПС_2020_1.2.1.1.4.3</v>
      </c>
      <c r="D185" s="95">
        <f t="shared" si="9"/>
        <v>13.7</v>
      </c>
      <c r="E185" s="95"/>
      <c r="F185" s="95"/>
      <c r="G185" s="95"/>
      <c r="H185" s="95"/>
      <c r="I185" s="95"/>
      <c r="J185" s="95"/>
      <c r="K185" s="95"/>
      <c r="L185" s="95"/>
      <c r="M185" s="95">
        <v>2.7</v>
      </c>
      <c r="N185" s="95"/>
      <c r="O185" s="95"/>
      <c r="P185" s="95"/>
      <c r="Q185" s="95"/>
      <c r="R185" s="95"/>
      <c r="S185" s="95"/>
      <c r="T185" s="95">
        <v>3.6000000000000005</v>
      </c>
      <c r="U185" s="95"/>
      <c r="V185" s="95"/>
      <c r="W185" s="95"/>
      <c r="X185" s="95"/>
      <c r="Y185" s="95"/>
      <c r="Z185" s="95"/>
      <c r="AA185" s="95">
        <v>3.6999999999999997</v>
      </c>
      <c r="AB185" s="95"/>
      <c r="AC185" s="95"/>
      <c r="AD185" s="95"/>
      <c r="AE185" s="95"/>
      <c r="AF185" s="95"/>
      <c r="AG185" s="95"/>
      <c r="AH185" s="95">
        <v>3.6999999999999997</v>
      </c>
      <c r="AI185" s="95"/>
      <c r="AJ185" s="95"/>
      <c r="AK185" s="95"/>
      <c r="AL185" s="95"/>
      <c r="AM185" s="95"/>
      <c r="AN185" s="95"/>
      <c r="AO185" s="95">
        <f t="shared" si="10"/>
        <v>13.7</v>
      </c>
      <c r="AP185" s="95"/>
      <c r="AQ185" s="95"/>
      <c r="AR185" s="95"/>
      <c r="AS185" s="95"/>
      <c r="AT185" s="95"/>
      <c r="AU185" s="151"/>
    </row>
    <row r="186" spans="1:47" x14ac:dyDescent="0.25">
      <c r="A186" s="153" t="str">
        <f>' План финансирования кап.вложен'!A191</f>
        <v>1.2.1.1.11.6</v>
      </c>
      <c r="B186" s="245" t="str">
        <f>' План финансирования кап.вложен'!B191</f>
        <v>Замена разъединителей 110 кВ</v>
      </c>
      <c r="C186" s="160" t="str">
        <f>' План финансирования кап.вложен'!C191</f>
        <v>I_СПС_2020_1.2.1.1.4.4</v>
      </c>
      <c r="D186" s="95">
        <f t="shared" si="9"/>
        <v>12.899999999999999</v>
      </c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>
        <v>4.3</v>
      </c>
      <c r="U186" s="95"/>
      <c r="V186" s="95"/>
      <c r="W186" s="95"/>
      <c r="X186" s="95"/>
      <c r="Y186" s="95"/>
      <c r="Z186" s="95"/>
      <c r="AA186" s="95">
        <v>4.3</v>
      </c>
      <c r="AB186" s="95"/>
      <c r="AC186" s="95"/>
      <c r="AD186" s="95"/>
      <c r="AE186" s="95"/>
      <c r="AF186" s="95"/>
      <c r="AG186" s="95"/>
      <c r="AH186" s="95">
        <v>4.3</v>
      </c>
      <c r="AI186" s="95"/>
      <c r="AJ186" s="95"/>
      <c r="AK186" s="95"/>
      <c r="AL186" s="95"/>
      <c r="AM186" s="95"/>
      <c r="AN186" s="95"/>
      <c r="AO186" s="95">
        <f t="shared" si="10"/>
        <v>12.899999999999999</v>
      </c>
      <c r="AP186" s="95"/>
      <c r="AQ186" s="95"/>
      <c r="AR186" s="95"/>
      <c r="AS186" s="95"/>
      <c r="AT186" s="95"/>
      <c r="AU186" s="151"/>
    </row>
    <row r="187" spans="1:47" x14ac:dyDescent="0.25">
      <c r="A187" s="153" t="str">
        <f>' План финансирования кап.вложен'!A192</f>
        <v>1.2.1.1.11.7</v>
      </c>
      <c r="B187" s="172" t="str">
        <f>' План финансирования кап.вложен'!B192</f>
        <v>Замена пожарной емкости</v>
      </c>
      <c r="C187" s="160" t="str">
        <f>' План финансирования кап.вложен'!C192</f>
        <v>I_СПС_2020_1.2.1.1.4.7</v>
      </c>
      <c r="D187" s="95">
        <f t="shared" si="9"/>
        <v>4.0999999999999996</v>
      </c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>
        <v>0.1</v>
      </c>
      <c r="U187" s="95"/>
      <c r="V187" s="95"/>
      <c r="W187" s="95"/>
      <c r="X187" s="95"/>
      <c r="Y187" s="95"/>
      <c r="Z187" s="95"/>
      <c r="AA187" s="95">
        <v>2</v>
      </c>
      <c r="AB187" s="95"/>
      <c r="AC187" s="95"/>
      <c r="AD187" s="95"/>
      <c r="AE187" s="95"/>
      <c r="AF187" s="95"/>
      <c r="AG187" s="95"/>
      <c r="AH187" s="95">
        <v>2</v>
      </c>
      <c r="AI187" s="95"/>
      <c r="AJ187" s="95"/>
      <c r="AK187" s="95"/>
      <c r="AL187" s="95"/>
      <c r="AM187" s="95"/>
      <c r="AN187" s="95"/>
      <c r="AO187" s="95">
        <f t="shared" si="10"/>
        <v>4.0999999999999996</v>
      </c>
      <c r="AP187" s="95"/>
      <c r="AQ187" s="95"/>
      <c r="AR187" s="95"/>
      <c r="AS187" s="95"/>
      <c r="AT187" s="95"/>
      <c r="AU187" s="151"/>
    </row>
    <row r="188" spans="1:47" x14ac:dyDescent="0.25">
      <c r="A188" s="153" t="str">
        <f>' План финансирования кап.вложен'!A193</f>
        <v>1.2.1.1.11.8</v>
      </c>
      <c r="B188" s="172" t="str">
        <f>' План финансирования кап.вложен'!B193</f>
        <v>Реконструкция ОБР</v>
      </c>
      <c r="C188" s="160" t="str">
        <f>' План финансирования кап.вложен'!C193</f>
        <v>I_РЗА_2020_1.2.1.1.4.8</v>
      </c>
      <c r="D188" s="95">
        <f t="shared" si="9"/>
        <v>10.7</v>
      </c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>
        <v>0.7</v>
      </c>
      <c r="U188" s="95"/>
      <c r="V188" s="95"/>
      <c r="W188" s="95"/>
      <c r="X188" s="95"/>
      <c r="Y188" s="95"/>
      <c r="Z188" s="95"/>
      <c r="AA188" s="95">
        <v>5</v>
      </c>
      <c r="AB188" s="95"/>
      <c r="AC188" s="95"/>
      <c r="AD188" s="95"/>
      <c r="AE188" s="95"/>
      <c r="AF188" s="95"/>
      <c r="AG188" s="95"/>
      <c r="AH188" s="95">
        <v>5</v>
      </c>
      <c r="AI188" s="95"/>
      <c r="AJ188" s="95"/>
      <c r="AK188" s="95"/>
      <c r="AL188" s="95"/>
      <c r="AM188" s="95"/>
      <c r="AN188" s="95"/>
      <c r="AO188" s="95">
        <f t="shared" si="10"/>
        <v>10.7</v>
      </c>
      <c r="AP188" s="95"/>
      <c r="AQ188" s="95"/>
      <c r="AR188" s="95"/>
      <c r="AS188" s="95"/>
      <c r="AT188" s="95"/>
      <c r="AU188" s="151"/>
    </row>
    <row r="189" spans="1:47" ht="31.5" x14ac:dyDescent="0.25">
      <c r="A189" s="153" t="str">
        <f>' План финансирования кап.вложен'!A194</f>
        <v>1.2.1.1.11.9</v>
      </c>
      <c r="B189" s="245" t="str">
        <f>' План финансирования кап.вложен'!B194</f>
        <v>Реконструкция автоматики сигнализации ЩПТ</v>
      </c>
      <c r="C189" s="160" t="str">
        <f>' План финансирования кап.вложен'!C194</f>
        <v>I_РЗА_2020_1.2.1.1.4.9</v>
      </c>
      <c r="D189" s="95">
        <f t="shared" si="9"/>
        <v>0.7</v>
      </c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>
        <v>0.1</v>
      </c>
      <c r="U189" s="95"/>
      <c r="V189" s="95"/>
      <c r="W189" s="95"/>
      <c r="X189" s="95"/>
      <c r="Y189" s="95"/>
      <c r="Z189" s="95"/>
      <c r="AA189" s="95">
        <v>0.3</v>
      </c>
      <c r="AB189" s="95"/>
      <c r="AC189" s="95"/>
      <c r="AD189" s="95"/>
      <c r="AE189" s="95"/>
      <c r="AF189" s="95"/>
      <c r="AG189" s="95"/>
      <c r="AH189" s="95">
        <v>0.3</v>
      </c>
      <c r="AI189" s="95"/>
      <c r="AJ189" s="95"/>
      <c r="AK189" s="95"/>
      <c r="AL189" s="95"/>
      <c r="AM189" s="95"/>
      <c r="AN189" s="95"/>
      <c r="AO189" s="95">
        <f t="shared" si="10"/>
        <v>0.7</v>
      </c>
      <c r="AP189" s="95"/>
      <c r="AQ189" s="95"/>
      <c r="AR189" s="95"/>
      <c r="AS189" s="95"/>
      <c r="AT189" s="95"/>
      <c r="AU189" s="151"/>
    </row>
    <row r="190" spans="1:47" x14ac:dyDescent="0.25">
      <c r="A190" s="153" t="str">
        <f>' План финансирования кап.вложен'!A195</f>
        <v>1.2.1.1.11.10</v>
      </c>
      <c r="B190" s="172" t="str">
        <f>' План финансирования кап.вложен'!B195</f>
        <v>Реконструкция ДЗШ 110 кВ</v>
      </c>
      <c r="C190" s="160" t="str">
        <f>' План финансирования кап.вложен'!C195</f>
        <v>I_РЗА_2020_1.2.1.1.4.10</v>
      </c>
      <c r="D190" s="95">
        <f t="shared" si="9"/>
        <v>11</v>
      </c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>
        <v>1</v>
      </c>
      <c r="U190" s="95"/>
      <c r="V190" s="95"/>
      <c r="W190" s="95"/>
      <c r="X190" s="95"/>
      <c r="Y190" s="95"/>
      <c r="Z190" s="95"/>
      <c r="AA190" s="95">
        <v>5</v>
      </c>
      <c r="AB190" s="95"/>
      <c r="AC190" s="95"/>
      <c r="AD190" s="95"/>
      <c r="AE190" s="95"/>
      <c r="AF190" s="95"/>
      <c r="AG190" s="95"/>
      <c r="AH190" s="95">
        <v>5</v>
      </c>
      <c r="AI190" s="95"/>
      <c r="AJ190" s="95"/>
      <c r="AK190" s="95"/>
      <c r="AL190" s="95"/>
      <c r="AM190" s="95"/>
      <c r="AN190" s="95"/>
      <c r="AO190" s="95">
        <f t="shared" si="10"/>
        <v>11</v>
      </c>
      <c r="AP190" s="95"/>
      <c r="AQ190" s="95"/>
      <c r="AR190" s="95"/>
      <c r="AS190" s="95"/>
      <c r="AT190" s="95"/>
      <c r="AU190" s="151"/>
    </row>
    <row r="191" spans="1:47" s="120" customFormat="1" x14ac:dyDescent="0.25">
      <c r="A191" s="156" t="str">
        <f>' План финансирования кап.вложен'!A196</f>
        <v>1.2.1.1.12</v>
      </c>
      <c r="B191" s="157" t="str">
        <f>' План финансирования кап.вложен'!B196</f>
        <v>ПС Аргамак</v>
      </c>
      <c r="C191" s="156" t="str">
        <f>' План финансирования кап.вложен'!C196</f>
        <v>Г</v>
      </c>
      <c r="D191" s="94">
        <f t="shared" si="9"/>
        <v>98.114999999999995</v>
      </c>
      <c r="E191" s="94"/>
      <c r="F191" s="94">
        <f>SUM(F192:F211)</f>
        <v>2.915</v>
      </c>
      <c r="G191" s="94"/>
      <c r="H191" s="94"/>
      <c r="I191" s="94"/>
      <c r="J191" s="94"/>
      <c r="K191" s="94"/>
      <c r="L191" s="94"/>
      <c r="M191" s="94">
        <f>SUM(M192:M211)</f>
        <v>6.7</v>
      </c>
      <c r="N191" s="94"/>
      <c r="O191" s="94"/>
      <c r="P191" s="94"/>
      <c r="Q191" s="94"/>
      <c r="R191" s="94"/>
      <c r="S191" s="94"/>
      <c r="T191" s="94">
        <f>SUM(T192:T211)</f>
        <v>23.099999999999998</v>
      </c>
      <c r="U191" s="94"/>
      <c r="V191" s="94"/>
      <c r="W191" s="94"/>
      <c r="X191" s="94"/>
      <c r="Y191" s="94"/>
      <c r="Z191" s="94"/>
      <c r="AA191" s="94">
        <f>SUM(AA192:AA211)</f>
        <v>32.700000000000003</v>
      </c>
      <c r="AB191" s="94"/>
      <c r="AC191" s="94"/>
      <c r="AD191" s="94"/>
      <c r="AE191" s="94"/>
      <c r="AF191" s="94"/>
      <c r="AG191" s="94"/>
      <c r="AH191" s="94">
        <f>SUM(AH192:AH211)</f>
        <v>32.700000000000003</v>
      </c>
      <c r="AI191" s="94"/>
      <c r="AJ191" s="94"/>
      <c r="AK191" s="94"/>
      <c r="AL191" s="94"/>
      <c r="AM191" s="94"/>
      <c r="AN191" s="94"/>
      <c r="AO191" s="94">
        <f t="shared" si="10"/>
        <v>98.114999999999995</v>
      </c>
      <c r="AP191" s="94"/>
      <c r="AQ191" s="94"/>
      <c r="AR191" s="94"/>
      <c r="AS191" s="94"/>
      <c r="AT191" s="94"/>
      <c r="AU191" s="151"/>
    </row>
    <row r="192" spans="1:47" x14ac:dyDescent="0.25">
      <c r="A192" s="153" t="str">
        <f>' План финансирования кап.вложен'!A197</f>
        <v>1.2.1.1.12.1</v>
      </c>
      <c r="B192" s="182" t="str">
        <f>' План финансирования кап.вложен'!B197</f>
        <v>Модернизация ПА</v>
      </c>
      <c r="C192" s="153" t="str">
        <f>' План финансирования кап.вложен'!C197</f>
        <v>I_РЗА_2016_1.2.1.1.12.2</v>
      </c>
      <c r="D192" s="95">
        <f t="shared" si="9"/>
        <v>16.899999999999999</v>
      </c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>
        <v>8.9</v>
      </c>
      <c r="U192" s="95"/>
      <c r="V192" s="95"/>
      <c r="W192" s="95"/>
      <c r="X192" s="95"/>
      <c r="Y192" s="95"/>
      <c r="Z192" s="95"/>
      <c r="AA192" s="95">
        <v>4</v>
      </c>
      <c r="AB192" s="95"/>
      <c r="AC192" s="95"/>
      <c r="AD192" s="95"/>
      <c r="AE192" s="95"/>
      <c r="AF192" s="95"/>
      <c r="AG192" s="95"/>
      <c r="AH192" s="95">
        <v>4</v>
      </c>
      <c r="AI192" s="95"/>
      <c r="AJ192" s="95"/>
      <c r="AK192" s="95"/>
      <c r="AL192" s="95"/>
      <c r="AM192" s="95"/>
      <c r="AN192" s="95"/>
      <c r="AO192" s="95">
        <f t="shared" si="10"/>
        <v>16.899999999999999</v>
      </c>
      <c r="AP192" s="95"/>
      <c r="AQ192" s="95"/>
      <c r="AR192" s="95"/>
      <c r="AS192" s="95"/>
      <c r="AT192" s="95"/>
      <c r="AU192" s="151"/>
    </row>
    <row r="193" spans="1:47" ht="31.5" x14ac:dyDescent="0.25">
      <c r="A193" s="153" t="str">
        <f>' План финансирования кап.вложен'!A198</f>
        <v>1.2.1.1.12.2</v>
      </c>
      <c r="B193" s="159" t="str">
        <f>' План финансирования кап.вложен'!B198</f>
        <v>Замена защит ВЛ-110 кВ Аргамак-Чекмагуш-1,2.</v>
      </c>
      <c r="C193" s="160" t="str">
        <f>' План финансирования кап.вложен'!C198</f>
        <v>I_РЗА_2017_1.2.1.1.9.1</v>
      </c>
      <c r="D193" s="95">
        <f t="shared" si="9"/>
        <v>2.915</v>
      </c>
      <c r="E193" s="95"/>
      <c r="F193" s="95">
        <v>2.915</v>
      </c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>
        <f t="shared" si="10"/>
        <v>2.915</v>
      </c>
      <c r="AP193" s="95"/>
      <c r="AQ193" s="95"/>
      <c r="AR193" s="95"/>
      <c r="AS193" s="95"/>
      <c r="AT193" s="95"/>
      <c r="AU193" s="151"/>
    </row>
    <row r="194" spans="1:47" x14ac:dyDescent="0.25">
      <c r="A194" s="153" t="str">
        <f>' План финансирования кап.вложен'!A199</f>
        <v>1.2.1.1.12.3</v>
      </c>
      <c r="B194" s="164" t="str">
        <f>' План финансирования кап.вложен'!B199</f>
        <v>Реконструкции защит АТ (ПИР)</v>
      </c>
      <c r="C194" s="160" t="str">
        <f>' План финансирования кап.вложен'!C199</f>
        <v>I_РЗА_2018_1.2.1.1.9.2</v>
      </c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151"/>
    </row>
    <row r="195" spans="1:47" x14ac:dyDescent="0.25">
      <c r="A195" s="153" t="str">
        <f>' План финансирования кап.вложен'!A200</f>
        <v>1.2.1.1.12.4</v>
      </c>
      <c r="B195" s="164" t="str">
        <f>' План финансирования кап.вложен'!B200</f>
        <v>Реконструкция защит ВЛ-220 кВ</v>
      </c>
      <c r="C195" s="160" t="str">
        <f>' План финансирования кап.вложен'!C200</f>
        <v>I_РЗА_2018_1.2.1.1.9.3</v>
      </c>
      <c r="D195" s="95">
        <f t="shared" si="9"/>
        <v>3.5</v>
      </c>
      <c r="E195" s="95"/>
      <c r="F195" s="95"/>
      <c r="G195" s="95"/>
      <c r="H195" s="95"/>
      <c r="I195" s="95"/>
      <c r="J195" s="95"/>
      <c r="K195" s="95"/>
      <c r="L195" s="95"/>
      <c r="M195" s="95">
        <v>3.5</v>
      </c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>
        <f t="shared" si="10"/>
        <v>3.5</v>
      </c>
      <c r="AP195" s="95"/>
      <c r="AQ195" s="95"/>
      <c r="AR195" s="95"/>
      <c r="AS195" s="95"/>
      <c r="AT195" s="95"/>
      <c r="AU195" s="151"/>
    </row>
    <row r="196" spans="1:47" x14ac:dyDescent="0.25">
      <c r="A196" s="153" t="str">
        <f>' План финансирования кап.вложен'!A201</f>
        <v>1.2.1.1.12.5</v>
      </c>
      <c r="B196" s="164" t="str">
        <f>' План финансирования кап.вложен'!B201</f>
        <v>Реконструкция защит ВЛ-110 кВ</v>
      </c>
      <c r="C196" s="160" t="str">
        <f>' План финансирования кап.вложен'!C201</f>
        <v>I_РЗА_2018_1.2.1.1.9.4</v>
      </c>
      <c r="D196" s="95">
        <f t="shared" si="9"/>
        <v>11.6</v>
      </c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>
        <v>3.6</v>
      </c>
      <c r="U196" s="95"/>
      <c r="V196" s="95"/>
      <c r="W196" s="95"/>
      <c r="X196" s="95"/>
      <c r="Y196" s="95"/>
      <c r="Z196" s="95"/>
      <c r="AA196" s="95">
        <v>4</v>
      </c>
      <c r="AB196" s="95"/>
      <c r="AC196" s="95"/>
      <c r="AD196" s="95"/>
      <c r="AE196" s="95"/>
      <c r="AF196" s="95"/>
      <c r="AG196" s="95"/>
      <c r="AH196" s="95">
        <v>4</v>
      </c>
      <c r="AI196" s="95"/>
      <c r="AJ196" s="95"/>
      <c r="AK196" s="95"/>
      <c r="AL196" s="95"/>
      <c r="AM196" s="95"/>
      <c r="AN196" s="95"/>
      <c r="AO196" s="95">
        <f t="shared" si="10"/>
        <v>11.6</v>
      </c>
      <c r="AP196" s="95"/>
      <c r="AQ196" s="95"/>
      <c r="AR196" s="95"/>
      <c r="AS196" s="95"/>
      <c r="AT196" s="95"/>
      <c r="AU196" s="151"/>
    </row>
    <row r="197" spans="1:47" x14ac:dyDescent="0.25">
      <c r="A197" s="153" t="str">
        <f>' План финансирования кап.вложен'!A202</f>
        <v>1.2.1.1.12.6</v>
      </c>
      <c r="B197" s="164" t="str">
        <f>' План финансирования кап.вложен'!B202</f>
        <v>Реконструкция защит ШСВ-110 кВ</v>
      </c>
      <c r="C197" s="160" t="str">
        <f>' План финансирования кап.вложен'!C202</f>
        <v>I_РЗА_2018_1.2.1.1.9.5</v>
      </c>
      <c r="D197" s="95">
        <f t="shared" si="9"/>
        <v>1.5</v>
      </c>
      <c r="E197" s="95"/>
      <c r="F197" s="95"/>
      <c r="G197" s="95"/>
      <c r="H197" s="95"/>
      <c r="I197" s="95"/>
      <c r="J197" s="95"/>
      <c r="K197" s="95"/>
      <c r="L197" s="95"/>
      <c r="M197" s="95">
        <v>1.5</v>
      </c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>
        <f t="shared" si="10"/>
        <v>1.5</v>
      </c>
      <c r="AP197" s="95"/>
      <c r="AQ197" s="95"/>
      <c r="AR197" s="95"/>
      <c r="AS197" s="95"/>
      <c r="AT197" s="95"/>
      <c r="AU197" s="151"/>
    </row>
    <row r="198" spans="1:47" x14ac:dyDescent="0.25">
      <c r="A198" s="153" t="str">
        <f>' План финансирования кап.вложен'!A203</f>
        <v>1.2.1.1.12.7</v>
      </c>
      <c r="B198" s="164" t="str">
        <f>' План финансирования кап.вложен'!B203</f>
        <v>Замена ЩПТ</v>
      </c>
      <c r="C198" s="160" t="str">
        <f>' План финансирования кап.вложен'!C203</f>
        <v>I_СПС_2018_1.2.1.1.9.8</v>
      </c>
      <c r="D198" s="95">
        <f t="shared" si="9"/>
        <v>3.85</v>
      </c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>
        <v>3.85</v>
      </c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>
        <f t="shared" si="10"/>
        <v>3.85</v>
      </c>
      <c r="AP198" s="95"/>
      <c r="AQ198" s="95"/>
      <c r="AR198" s="95"/>
      <c r="AS198" s="95"/>
      <c r="AT198" s="95"/>
      <c r="AU198" s="151"/>
    </row>
    <row r="199" spans="1:47" x14ac:dyDescent="0.25">
      <c r="A199" s="153" t="str">
        <f>' План финансирования кап.вложен'!A204</f>
        <v>1.2.1.1.12.8</v>
      </c>
      <c r="B199" s="245" t="str">
        <f>' План финансирования кап.вложен'!B204</f>
        <v>Замена В-110 кВ и ТТ-110 кВ</v>
      </c>
      <c r="C199" s="160" t="str">
        <f>' План финансирования кап.вложен'!C204</f>
        <v>I_СПС_2019_1.2.1.1.9.1</v>
      </c>
      <c r="D199" s="95">
        <f t="shared" si="9"/>
        <v>31</v>
      </c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>
        <v>1</v>
      </c>
      <c r="U199" s="95"/>
      <c r="V199" s="95"/>
      <c r="W199" s="95"/>
      <c r="X199" s="95"/>
      <c r="Y199" s="95"/>
      <c r="Z199" s="95"/>
      <c r="AA199" s="95">
        <v>15</v>
      </c>
      <c r="AB199" s="95"/>
      <c r="AC199" s="95"/>
      <c r="AD199" s="95"/>
      <c r="AE199" s="95"/>
      <c r="AF199" s="95"/>
      <c r="AG199" s="95"/>
      <c r="AH199" s="95">
        <v>15</v>
      </c>
      <c r="AI199" s="95"/>
      <c r="AJ199" s="95"/>
      <c r="AK199" s="95"/>
      <c r="AL199" s="95"/>
      <c r="AM199" s="95"/>
      <c r="AN199" s="95"/>
      <c r="AO199" s="95">
        <f t="shared" si="10"/>
        <v>31</v>
      </c>
      <c r="AP199" s="95"/>
      <c r="AQ199" s="95"/>
      <c r="AR199" s="95"/>
      <c r="AS199" s="95"/>
      <c r="AT199" s="95"/>
      <c r="AU199" s="151"/>
    </row>
    <row r="200" spans="1:47" x14ac:dyDescent="0.25">
      <c r="A200" s="153" t="str">
        <f>' План финансирования кап.вложен'!A205</f>
        <v>1.2.1.1.12.9</v>
      </c>
      <c r="B200" s="245" t="str">
        <f>' План финансирования кап.вложен'!B205</f>
        <v>Замена ТН 35 кВ, ТН-110 кВ</v>
      </c>
      <c r="C200" s="160" t="str">
        <f>' План финансирования кап.вложен'!C205</f>
        <v>I_СПС_2019_1.2.1.1.9.2</v>
      </c>
      <c r="D200" s="95">
        <f t="shared" si="9"/>
        <v>2.9</v>
      </c>
      <c r="E200" s="95"/>
      <c r="F200" s="95"/>
      <c r="G200" s="95"/>
      <c r="H200" s="95"/>
      <c r="I200" s="95"/>
      <c r="J200" s="95"/>
      <c r="K200" s="95"/>
      <c r="L200" s="95"/>
      <c r="M200" s="95">
        <v>1.7</v>
      </c>
      <c r="N200" s="95"/>
      <c r="O200" s="95"/>
      <c r="P200" s="95"/>
      <c r="Q200" s="95"/>
      <c r="R200" s="95"/>
      <c r="S200" s="95"/>
      <c r="T200" s="95">
        <v>1.2</v>
      </c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>
        <f t="shared" si="10"/>
        <v>2.9</v>
      </c>
      <c r="AP200" s="95"/>
      <c r="AQ200" s="95"/>
      <c r="AR200" s="95"/>
      <c r="AS200" s="95"/>
      <c r="AT200" s="95"/>
      <c r="AU200" s="151"/>
    </row>
    <row r="201" spans="1:47" x14ac:dyDescent="0.25">
      <c r="A201" s="153" t="str">
        <f>' План финансирования кап.вложен'!A206</f>
        <v>1.2.1.1.12.10</v>
      </c>
      <c r="B201" s="172" t="str">
        <f>' План финансирования кап.вложен'!B206</f>
        <v>Замена пожарных емкостей</v>
      </c>
      <c r="C201" s="160" t="str">
        <f>' План финансирования кап.вложен'!C206</f>
        <v>I_СПС_2019_1.2.1.1.9.4</v>
      </c>
      <c r="D201" s="95">
        <f t="shared" si="9"/>
        <v>4.3499999999999996</v>
      </c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>
        <v>4.3499999999999996</v>
      </c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>
        <f t="shared" si="10"/>
        <v>4.3499999999999996</v>
      </c>
      <c r="AP201" s="95"/>
      <c r="AQ201" s="95"/>
      <c r="AR201" s="95"/>
      <c r="AS201" s="95"/>
      <c r="AT201" s="95"/>
      <c r="AU201" s="151"/>
    </row>
    <row r="202" spans="1:47" x14ac:dyDescent="0.25">
      <c r="A202" s="153" t="str">
        <f>' План финансирования кап.вложен'!A207</f>
        <v>1.2.1.1.12.11</v>
      </c>
      <c r="B202" s="164" t="str">
        <f>' План финансирования кап.вложен'!B207</f>
        <v>Реконструкция защит АТ</v>
      </c>
      <c r="C202" s="160" t="str">
        <f>' План финансирования кап.вложен'!C207</f>
        <v>I_РЗА_2019_1.2.1.1.9.6</v>
      </c>
      <c r="D202" s="95">
        <f t="shared" si="9"/>
        <v>3.6000000000000005</v>
      </c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>
        <v>1.8000000000000003</v>
      </c>
      <c r="AB202" s="95"/>
      <c r="AC202" s="95"/>
      <c r="AD202" s="95"/>
      <c r="AE202" s="95"/>
      <c r="AF202" s="95"/>
      <c r="AG202" s="95"/>
      <c r="AH202" s="95">
        <v>1.8000000000000003</v>
      </c>
      <c r="AI202" s="95"/>
      <c r="AJ202" s="95"/>
      <c r="AK202" s="95"/>
      <c r="AL202" s="95"/>
      <c r="AM202" s="95"/>
      <c r="AN202" s="95"/>
      <c r="AO202" s="95">
        <f t="shared" si="10"/>
        <v>3.6000000000000005</v>
      </c>
      <c r="AP202" s="95"/>
      <c r="AQ202" s="95"/>
      <c r="AR202" s="95"/>
      <c r="AS202" s="95"/>
      <c r="AT202" s="95"/>
      <c r="AU202" s="151"/>
    </row>
    <row r="203" spans="1:47" x14ac:dyDescent="0.25">
      <c r="A203" s="153" t="str">
        <f>' План финансирования кап.вложен'!A208</f>
        <v>1.2.1.1.12.12</v>
      </c>
      <c r="B203" s="172" t="str">
        <f>' План финансирования кап.вложен'!B208</f>
        <v>Замена ЩСН-0,4 кВ</v>
      </c>
      <c r="C203" s="160" t="str">
        <f>' План финансирования кап.вложен'!C208</f>
        <v>I_СПС_2020_1.2.1.1.9.4</v>
      </c>
      <c r="D203" s="95">
        <f t="shared" si="9"/>
        <v>10.199999999999999</v>
      </c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>
        <v>0.2</v>
      </c>
      <c r="U203" s="95"/>
      <c r="V203" s="95"/>
      <c r="W203" s="95"/>
      <c r="X203" s="95"/>
      <c r="Y203" s="95"/>
      <c r="Z203" s="95"/>
      <c r="AA203" s="95">
        <v>5</v>
      </c>
      <c r="AB203" s="95"/>
      <c r="AC203" s="95"/>
      <c r="AD203" s="95"/>
      <c r="AE203" s="95"/>
      <c r="AF203" s="95"/>
      <c r="AG203" s="95"/>
      <c r="AH203" s="95">
        <v>5</v>
      </c>
      <c r="AI203" s="95"/>
      <c r="AJ203" s="95"/>
      <c r="AK203" s="95"/>
      <c r="AL203" s="95"/>
      <c r="AM203" s="95"/>
      <c r="AN203" s="95"/>
      <c r="AO203" s="95">
        <f t="shared" si="10"/>
        <v>10.199999999999999</v>
      </c>
      <c r="AP203" s="95"/>
      <c r="AQ203" s="95"/>
      <c r="AR203" s="95"/>
      <c r="AS203" s="95"/>
      <c r="AT203" s="95"/>
      <c r="AU203" s="151"/>
    </row>
    <row r="204" spans="1:47" x14ac:dyDescent="0.25">
      <c r="A204" s="153" t="str">
        <f>' План финансирования кап.вложен'!A209</f>
        <v>1.2.1.1.12.13</v>
      </c>
      <c r="B204" s="172" t="str">
        <f>' План финансирования кап.вложен'!B209</f>
        <v>Реконструкция ОБР</v>
      </c>
      <c r="C204" s="160" t="str">
        <f>' План финансирования кап.вложен'!C209</f>
        <v>I_РЗА_2020_1.2.1.1.9.7</v>
      </c>
      <c r="D204" s="95">
        <f t="shared" si="9"/>
        <v>1.6</v>
      </c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>
        <v>0.8</v>
      </c>
      <c r="AB204" s="95"/>
      <c r="AC204" s="95"/>
      <c r="AD204" s="95"/>
      <c r="AE204" s="95"/>
      <c r="AF204" s="95"/>
      <c r="AG204" s="95"/>
      <c r="AH204" s="95">
        <v>0.8</v>
      </c>
      <c r="AI204" s="95"/>
      <c r="AJ204" s="95"/>
      <c r="AK204" s="95"/>
      <c r="AL204" s="95"/>
      <c r="AM204" s="95"/>
      <c r="AN204" s="95"/>
      <c r="AO204" s="95">
        <f t="shared" si="10"/>
        <v>1.6</v>
      </c>
      <c r="AP204" s="95"/>
      <c r="AQ204" s="95"/>
      <c r="AR204" s="95"/>
      <c r="AS204" s="95"/>
      <c r="AT204" s="95"/>
      <c r="AU204" s="151"/>
    </row>
    <row r="205" spans="1:47" ht="31.5" x14ac:dyDescent="0.25">
      <c r="A205" s="153" t="str">
        <f>' План финансирования кап.вложен'!A210</f>
        <v>1.2.1.1.12.14</v>
      </c>
      <c r="B205" s="245" t="str">
        <f>' План финансирования кап.вложен'!B210</f>
        <v>Реконструкция автоматики сигнализации ЩПТ</v>
      </c>
      <c r="C205" s="160" t="str">
        <f>' План финансирования кап.вложен'!C210</f>
        <v>I_РЗА_2020_1.2.1.1.9.8</v>
      </c>
      <c r="D205" s="95">
        <f t="shared" si="9"/>
        <v>0.2</v>
      </c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>
        <v>0.1</v>
      </c>
      <c r="AB205" s="95"/>
      <c r="AC205" s="95"/>
      <c r="AD205" s="95"/>
      <c r="AE205" s="95"/>
      <c r="AF205" s="95"/>
      <c r="AG205" s="95"/>
      <c r="AH205" s="95">
        <v>0.1</v>
      </c>
      <c r="AI205" s="95"/>
      <c r="AJ205" s="95"/>
      <c r="AK205" s="95"/>
      <c r="AL205" s="95"/>
      <c r="AM205" s="95"/>
      <c r="AN205" s="95"/>
      <c r="AO205" s="95">
        <f t="shared" si="10"/>
        <v>0.2</v>
      </c>
      <c r="AP205" s="95"/>
      <c r="AQ205" s="95"/>
      <c r="AR205" s="95"/>
      <c r="AS205" s="95"/>
      <c r="AT205" s="95"/>
      <c r="AU205" s="151"/>
    </row>
    <row r="206" spans="1:47" x14ac:dyDescent="0.25">
      <c r="A206" s="153" t="str">
        <f>' План финансирования кап.вложен'!A211</f>
        <v>1.2.1.1.12.15</v>
      </c>
      <c r="B206" s="172" t="str">
        <f>' План финансирования кап.вложен'!B211</f>
        <v>Реконструкция защит 1Т, 2Т</v>
      </c>
      <c r="C206" s="160" t="str">
        <f>' План финансирования кап.вложен'!C211</f>
        <v>I_РЗА_2020_1.2.1.1.9.9</v>
      </c>
      <c r="D206" s="95">
        <f t="shared" si="9"/>
        <v>1</v>
      </c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>
        <v>0.5</v>
      </c>
      <c r="AB206" s="95"/>
      <c r="AC206" s="95"/>
      <c r="AD206" s="95"/>
      <c r="AE206" s="95"/>
      <c r="AF206" s="95"/>
      <c r="AG206" s="95"/>
      <c r="AH206" s="95">
        <v>0.5</v>
      </c>
      <c r="AI206" s="95"/>
      <c r="AJ206" s="95"/>
      <c r="AK206" s="95"/>
      <c r="AL206" s="95"/>
      <c r="AM206" s="95"/>
      <c r="AN206" s="95"/>
      <c r="AO206" s="95">
        <f t="shared" si="10"/>
        <v>1</v>
      </c>
      <c r="AP206" s="95"/>
      <c r="AQ206" s="95"/>
      <c r="AR206" s="95"/>
      <c r="AS206" s="95"/>
      <c r="AT206" s="95"/>
      <c r="AU206" s="151"/>
    </row>
    <row r="207" spans="1:47" x14ac:dyDescent="0.25">
      <c r="A207" s="153" t="str">
        <f>' План финансирования кап.вложен'!A212</f>
        <v>1.2.1.1.12.16</v>
      </c>
      <c r="B207" s="245" t="str">
        <f>' План финансирования кап.вложен'!B212</f>
        <v>Замена В-220 кВ (ПИР)</v>
      </c>
      <c r="C207" s="160" t="str">
        <f>' План финансирования кап.вложен'!C212</f>
        <v>I_СПС_2021_1.2.1.1.9.1</v>
      </c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151"/>
    </row>
    <row r="208" spans="1:47" x14ac:dyDescent="0.25">
      <c r="A208" s="153" t="str">
        <f>' План финансирования кап.вложен'!A213</f>
        <v>1.2.1.1.12.17</v>
      </c>
      <c r="B208" s="245" t="str">
        <f>' План финансирования кап.вложен'!B213</f>
        <v>Замена вводов 110 кВ на АТ</v>
      </c>
      <c r="C208" s="160" t="str">
        <f>' План финансирования кап.вложен'!C213</f>
        <v>I_СПС_2021_1.2.1.1.9.3</v>
      </c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151"/>
    </row>
    <row r="209" spans="1:47" x14ac:dyDescent="0.25">
      <c r="A209" s="153" t="str">
        <f>' План финансирования кап.вложен'!A214</f>
        <v>1.2.1.1.12.18</v>
      </c>
      <c r="B209" s="245" t="str">
        <f>' План финансирования кап.вложен'!B214</f>
        <v>Замена ТТ-110 кВ</v>
      </c>
      <c r="C209" s="160" t="str">
        <f>' План финансирования кап.вложен'!C214</f>
        <v>I_СПС_2021_1.2.1.1.9.5</v>
      </c>
      <c r="D209" s="95">
        <f t="shared" si="9"/>
        <v>1</v>
      </c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>
        <v>0.5</v>
      </c>
      <c r="AB209" s="95"/>
      <c r="AC209" s="95"/>
      <c r="AD209" s="95"/>
      <c r="AE209" s="95"/>
      <c r="AF209" s="95"/>
      <c r="AG209" s="95"/>
      <c r="AH209" s="95">
        <v>0.5</v>
      </c>
      <c r="AI209" s="95"/>
      <c r="AJ209" s="95"/>
      <c r="AK209" s="95"/>
      <c r="AL209" s="95"/>
      <c r="AM209" s="95"/>
      <c r="AN209" s="95"/>
      <c r="AO209" s="95">
        <f t="shared" si="10"/>
        <v>1</v>
      </c>
      <c r="AP209" s="95"/>
      <c r="AQ209" s="95"/>
      <c r="AR209" s="95"/>
      <c r="AS209" s="95"/>
      <c r="AT209" s="95"/>
      <c r="AU209" s="151"/>
    </row>
    <row r="210" spans="1:47" x14ac:dyDescent="0.25">
      <c r="A210" s="153" t="str">
        <f>' План финансирования кап.вложен'!A215</f>
        <v>1.2.1.1.12.19</v>
      </c>
      <c r="B210" s="245" t="str">
        <f>' План финансирования кап.вложен'!B215</f>
        <v>Замена В-35 кВ и ТТ-35 кВ</v>
      </c>
      <c r="C210" s="160" t="str">
        <f>' План финансирования кап.вложен'!C215</f>
        <v>I_СПС_2021_1.2.1.1.9.6</v>
      </c>
      <c r="D210" s="95">
        <f t="shared" si="9"/>
        <v>2</v>
      </c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>
        <v>1</v>
      </c>
      <c r="AB210" s="95"/>
      <c r="AC210" s="95"/>
      <c r="AD210" s="95"/>
      <c r="AE210" s="95"/>
      <c r="AF210" s="95"/>
      <c r="AG210" s="95"/>
      <c r="AH210" s="95">
        <v>1</v>
      </c>
      <c r="AI210" s="95"/>
      <c r="AJ210" s="95"/>
      <c r="AK210" s="95"/>
      <c r="AL210" s="95"/>
      <c r="AM210" s="95"/>
      <c r="AN210" s="95"/>
      <c r="AO210" s="95">
        <f t="shared" si="10"/>
        <v>2</v>
      </c>
      <c r="AP210" s="95"/>
      <c r="AQ210" s="95"/>
      <c r="AR210" s="95"/>
      <c r="AS210" s="95"/>
      <c r="AT210" s="95"/>
      <c r="AU210" s="151"/>
    </row>
    <row r="211" spans="1:47" x14ac:dyDescent="0.25">
      <c r="A211" s="153" t="str">
        <f>' План финансирования кап.вложен'!A216</f>
        <v>1.2.1.1.12.20</v>
      </c>
      <c r="B211" s="245" t="str">
        <f>' План финансирования кап.вложен'!B216</f>
        <v>Замена ТТ-220 кВ и ТН-220 кВ (ПИР)</v>
      </c>
      <c r="C211" s="160" t="str">
        <f>' План финансирования кап.вложен'!C216</f>
        <v>I_СПС_2021_1.2.1.1.9.7</v>
      </c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151"/>
    </row>
    <row r="212" spans="1:47" s="120" customFormat="1" x14ac:dyDescent="0.25">
      <c r="A212" s="156" t="str">
        <f>' План финансирования кап.вложен'!A217</f>
        <v>1.2.1.1.13</v>
      </c>
      <c r="B212" s="157" t="str">
        <f>' План финансирования кап.вложен'!B217</f>
        <v>ПС Иремель</v>
      </c>
      <c r="C212" s="156" t="str">
        <f>' План финансирования кап.вложен'!C217</f>
        <v>Г</v>
      </c>
      <c r="D212" s="94">
        <f t="shared" si="9"/>
        <v>84.377186440677974</v>
      </c>
      <c r="E212" s="94"/>
      <c r="F212" s="94">
        <f>SUM(F213:F227)</f>
        <v>5.9059999999999997</v>
      </c>
      <c r="G212" s="94"/>
      <c r="H212" s="94"/>
      <c r="I212" s="94"/>
      <c r="J212" s="94"/>
      <c r="K212" s="94"/>
      <c r="L212" s="94"/>
      <c r="M212" s="94">
        <f>SUM(M213:M227)</f>
        <v>7.9</v>
      </c>
      <c r="N212" s="94"/>
      <c r="O212" s="94"/>
      <c r="P212" s="94"/>
      <c r="Q212" s="94"/>
      <c r="R212" s="94"/>
      <c r="S212" s="94"/>
      <c r="T212" s="94">
        <f>SUM(T213:T227)</f>
        <v>10.5</v>
      </c>
      <c r="U212" s="94"/>
      <c r="V212" s="94"/>
      <c r="W212" s="94"/>
      <c r="X212" s="94"/>
      <c r="Y212" s="94"/>
      <c r="Z212" s="94"/>
      <c r="AA212" s="94">
        <f>SUM(AA213:AA227)</f>
        <v>30.035593220338985</v>
      </c>
      <c r="AB212" s="94"/>
      <c r="AC212" s="94"/>
      <c r="AD212" s="94"/>
      <c r="AE212" s="94"/>
      <c r="AF212" s="94"/>
      <c r="AG212" s="94"/>
      <c r="AH212" s="94">
        <f>SUM(AH213:AH227)</f>
        <v>30.035593220338985</v>
      </c>
      <c r="AI212" s="94"/>
      <c r="AJ212" s="94"/>
      <c r="AK212" s="94"/>
      <c r="AL212" s="94"/>
      <c r="AM212" s="94"/>
      <c r="AN212" s="94"/>
      <c r="AO212" s="94">
        <f t="shared" si="10"/>
        <v>84.377186440677974</v>
      </c>
      <c r="AP212" s="94"/>
      <c r="AQ212" s="94"/>
      <c r="AR212" s="94"/>
      <c r="AS212" s="94"/>
      <c r="AT212" s="94"/>
      <c r="AU212" s="151"/>
    </row>
    <row r="213" spans="1:47" ht="31.5" x14ac:dyDescent="0.25">
      <c r="A213" s="153" t="str">
        <f>' План финансирования кап.вложен'!A218</f>
        <v>1.2.1.1.13.1</v>
      </c>
      <c r="B213" s="159" t="str">
        <f>' План финансирования кап.вложен'!B218</f>
        <v xml:space="preserve">Замена резервных защит ВЛ-110 кВ, реконструкция РЗА ВЛ-220 кВ </v>
      </c>
      <c r="C213" s="160" t="str">
        <f>' План финансирования кап.вложен'!C218</f>
        <v>I_РЗА_2017_1.2.1.1.10.1</v>
      </c>
      <c r="D213" s="95">
        <f t="shared" si="9"/>
        <v>10.106</v>
      </c>
      <c r="E213" s="95"/>
      <c r="F213" s="95">
        <v>5.9059999999999997</v>
      </c>
      <c r="G213" s="95"/>
      <c r="H213" s="95"/>
      <c r="I213" s="95"/>
      <c r="J213" s="95"/>
      <c r="K213" s="95"/>
      <c r="L213" s="95"/>
      <c r="M213" s="95">
        <v>4.2</v>
      </c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>
        <f t="shared" si="10"/>
        <v>10.106</v>
      </c>
      <c r="AP213" s="95"/>
      <c r="AQ213" s="95"/>
      <c r="AR213" s="95"/>
      <c r="AS213" s="95"/>
      <c r="AT213" s="95"/>
      <c r="AU213" s="151"/>
    </row>
    <row r="214" spans="1:47" x14ac:dyDescent="0.25">
      <c r="A214" s="153" t="str">
        <f>' План финансирования кап.вложен'!A219</f>
        <v>1.2.1.1.13.2</v>
      </c>
      <c r="B214" s="245" t="str">
        <f>' План финансирования кап.вложен'!B219</f>
        <v>Замена ТН-110кВ</v>
      </c>
      <c r="C214" s="160" t="str">
        <f>' План финансирования кап.вложен'!C219</f>
        <v>I_СПС_2019_1.2.1.1.10.1</v>
      </c>
      <c r="D214" s="95">
        <f t="shared" si="9"/>
        <v>2.7</v>
      </c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>
        <v>2.7</v>
      </c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>
        <f t="shared" si="10"/>
        <v>2.7</v>
      </c>
      <c r="AP214" s="95"/>
      <c r="AQ214" s="95"/>
      <c r="AR214" s="95"/>
      <c r="AS214" s="95"/>
      <c r="AT214" s="95"/>
      <c r="AU214" s="151"/>
    </row>
    <row r="215" spans="1:47" x14ac:dyDescent="0.25">
      <c r="A215" s="153" t="str">
        <f>' План финансирования кап.вложен'!A220</f>
        <v>1.2.1.1.13.3</v>
      </c>
      <c r="B215" s="245" t="str">
        <f>' План финансирования кап.вложен'!B220</f>
        <v>Реконструкция защит ВЛ-110 кВ</v>
      </c>
      <c r="C215" s="160" t="str">
        <f>' План финансирования кап.вложен'!C220</f>
        <v>I_РЗА_2019_1.2.1.1.10.2</v>
      </c>
      <c r="D215" s="95">
        <f t="shared" si="9"/>
        <v>18.7</v>
      </c>
      <c r="E215" s="95"/>
      <c r="F215" s="95"/>
      <c r="G215" s="95"/>
      <c r="H215" s="95"/>
      <c r="I215" s="95"/>
      <c r="J215" s="95"/>
      <c r="K215" s="95"/>
      <c r="L215" s="95"/>
      <c r="M215" s="95">
        <v>3.6999999999999997</v>
      </c>
      <c r="N215" s="95"/>
      <c r="O215" s="95"/>
      <c r="P215" s="95"/>
      <c r="Q215" s="95"/>
      <c r="R215" s="95"/>
      <c r="S215" s="95"/>
      <c r="T215" s="95">
        <v>5</v>
      </c>
      <c r="U215" s="95"/>
      <c r="V215" s="95"/>
      <c r="W215" s="95"/>
      <c r="X215" s="95"/>
      <c r="Y215" s="95"/>
      <c r="Z215" s="95"/>
      <c r="AA215" s="95">
        <v>5</v>
      </c>
      <c r="AB215" s="95"/>
      <c r="AC215" s="95"/>
      <c r="AD215" s="95"/>
      <c r="AE215" s="95"/>
      <c r="AF215" s="95"/>
      <c r="AG215" s="95"/>
      <c r="AH215" s="95">
        <v>5</v>
      </c>
      <c r="AI215" s="95"/>
      <c r="AJ215" s="95"/>
      <c r="AK215" s="95"/>
      <c r="AL215" s="95"/>
      <c r="AM215" s="95"/>
      <c r="AN215" s="95"/>
      <c r="AO215" s="95">
        <f t="shared" si="10"/>
        <v>18.7</v>
      </c>
      <c r="AP215" s="95"/>
      <c r="AQ215" s="95"/>
      <c r="AR215" s="95"/>
      <c r="AS215" s="95"/>
      <c r="AT215" s="95"/>
      <c r="AU215" s="151"/>
    </row>
    <row r="216" spans="1:47" x14ac:dyDescent="0.25">
      <c r="A216" s="153" t="str">
        <f>' План финансирования кап.вложен'!A221</f>
        <v>1.2.1.1.13.4</v>
      </c>
      <c r="B216" s="245" t="str">
        <f>' План финансирования кап.вложен'!B221</f>
        <v>Реконструкции защит АТ</v>
      </c>
      <c r="C216" s="160" t="str">
        <f>' План финансирования кап.вложен'!C221</f>
        <v>I_РЗА_2019_1.2.1.1.10.3</v>
      </c>
      <c r="D216" s="95">
        <f t="shared" si="9"/>
        <v>1.8000000000000003</v>
      </c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>
        <v>1.8000000000000003</v>
      </c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>
        <f t="shared" si="10"/>
        <v>1.8000000000000003</v>
      </c>
      <c r="AP216" s="95"/>
      <c r="AQ216" s="95"/>
      <c r="AR216" s="95"/>
      <c r="AS216" s="95"/>
      <c r="AT216" s="95"/>
      <c r="AU216" s="151"/>
    </row>
    <row r="217" spans="1:47" x14ac:dyDescent="0.25">
      <c r="A217" s="153" t="str">
        <f>' План финансирования кап.вложен'!A222</f>
        <v>1.2.1.1.13.5</v>
      </c>
      <c r="B217" s="245" t="str">
        <f>' План финансирования кап.вложен'!B222</f>
        <v>Замена вводов 220 кВ</v>
      </c>
      <c r="C217" s="160" t="str">
        <f>' План финансирования кап.вложен'!C222</f>
        <v>I_СПС_2020_1.2.1.1.10.1</v>
      </c>
      <c r="D217" s="95">
        <f t="shared" si="9"/>
        <v>12</v>
      </c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>
        <v>6</v>
      </c>
      <c r="AB217" s="95"/>
      <c r="AC217" s="95"/>
      <c r="AD217" s="95"/>
      <c r="AE217" s="95"/>
      <c r="AF217" s="95"/>
      <c r="AG217" s="95"/>
      <c r="AH217" s="95">
        <v>6</v>
      </c>
      <c r="AI217" s="95"/>
      <c r="AJ217" s="95"/>
      <c r="AK217" s="95"/>
      <c r="AL217" s="95"/>
      <c r="AM217" s="95"/>
      <c r="AN217" s="95"/>
      <c r="AO217" s="95">
        <f t="shared" si="10"/>
        <v>12</v>
      </c>
      <c r="AP217" s="95"/>
      <c r="AQ217" s="95"/>
      <c r="AR217" s="95"/>
      <c r="AS217" s="95"/>
      <c r="AT217" s="95"/>
      <c r="AU217" s="151"/>
    </row>
    <row r="218" spans="1:47" x14ac:dyDescent="0.25">
      <c r="A218" s="153" t="str">
        <f>' План финансирования кап.вложен'!A223</f>
        <v>1.2.1.1.13.6</v>
      </c>
      <c r="B218" s="245" t="str">
        <f>' План финансирования кап.вложен'!B223</f>
        <v xml:space="preserve">Замена ТН-220 кВ </v>
      </c>
      <c r="C218" s="160" t="str">
        <f>' План финансирования кап.вложен'!C223</f>
        <v>I_СПС_2020_1.2.1.1.10.2</v>
      </c>
      <c r="D218" s="95">
        <f t="shared" si="9"/>
        <v>1</v>
      </c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>
        <v>0.5</v>
      </c>
      <c r="AB218" s="95"/>
      <c r="AC218" s="95"/>
      <c r="AD218" s="95"/>
      <c r="AE218" s="95"/>
      <c r="AF218" s="95"/>
      <c r="AG218" s="95"/>
      <c r="AH218" s="95">
        <v>0.5</v>
      </c>
      <c r="AI218" s="95"/>
      <c r="AJ218" s="95"/>
      <c r="AK218" s="95"/>
      <c r="AL218" s="95"/>
      <c r="AM218" s="95"/>
      <c r="AN218" s="95"/>
      <c r="AO218" s="95">
        <f t="shared" si="10"/>
        <v>1</v>
      </c>
      <c r="AP218" s="95"/>
      <c r="AQ218" s="95"/>
      <c r="AR218" s="95"/>
      <c r="AS218" s="95"/>
      <c r="AT218" s="95"/>
      <c r="AU218" s="151"/>
    </row>
    <row r="219" spans="1:47" x14ac:dyDescent="0.25">
      <c r="A219" s="153" t="str">
        <f>' План финансирования кап.вложен'!A224</f>
        <v>1.2.1.1.13.7</v>
      </c>
      <c r="B219" s="245" t="str">
        <f>' План финансирования кап.вложен'!B224</f>
        <v>Замена ТТ-110 (ПИР)</v>
      </c>
      <c r="C219" s="160" t="str">
        <f>' План финансирования кап.вложен'!C224</f>
        <v>I_СПС_2020_1.2.1.1.10.3</v>
      </c>
      <c r="D219" s="95">
        <f t="shared" si="9"/>
        <v>2</v>
      </c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>
        <v>1</v>
      </c>
      <c r="AB219" s="95"/>
      <c r="AC219" s="95"/>
      <c r="AD219" s="95"/>
      <c r="AE219" s="95"/>
      <c r="AF219" s="95"/>
      <c r="AG219" s="95"/>
      <c r="AH219" s="95">
        <v>1</v>
      </c>
      <c r="AI219" s="95"/>
      <c r="AJ219" s="95"/>
      <c r="AK219" s="95"/>
      <c r="AL219" s="95"/>
      <c r="AM219" s="95"/>
      <c r="AN219" s="95"/>
      <c r="AO219" s="95">
        <f t="shared" si="10"/>
        <v>2</v>
      </c>
      <c r="AP219" s="95"/>
      <c r="AQ219" s="95"/>
      <c r="AR219" s="95"/>
      <c r="AS219" s="95"/>
      <c r="AT219" s="95"/>
      <c r="AU219" s="151"/>
    </row>
    <row r="220" spans="1:47" ht="47.25" x14ac:dyDescent="0.25">
      <c r="A220" s="153" t="str">
        <f>' План финансирования кап.вложен'!A225</f>
        <v>1.2.1.1.13.8</v>
      </c>
      <c r="B220" s="245" t="str">
        <f>' План финансирования кап.вложен'!B225</f>
        <v>Замена оборудования ВЧ-связи ВЛ-220 (КС, ВЧЗ, ФПМ, РЗА и ВЛ-110 (КС, ВЧЗ, ФПМ, РЗА, замена  шкафов ШОН-301</v>
      </c>
      <c r="C220" s="160" t="str">
        <f>' План финансирования кап.вложен'!C225</f>
        <v>I_СПС_2020_1.2.1.1.10.4</v>
      </c>
      <c r="D220" s="95">
        <f t="shared" si="9"/>
        <v>6</v>
      </c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>
        <v>3</v>
      </c>
      <c r="AB220" s="95"/>
      <c r="AC220" s="95"/>
      <c r="AD220" s="95"/>
      <c r="AE220" s="95"/>
      <c r="AF220" s="95"/>
      <c r="AG220" s="95"/>
      <c r="AH220" s="95">
        <v>3</v>
      </c>
      <c r="AI220" s="95"/>
      <c r="AJ220" s="95"/>
      <c r="AK220" s="95"/>
      <c r="AL220" s="95"/>
      <c r="AM220" s="95"/>
      <c r="AN220" s="95"/>
      <c r="AO220" s="95">
        <f t="shared" si="10"/>
        <v>6</v>
      </c>
      <c r="AP220" s="95"/>
      <c r="AQ220" s="95"/>
      <c r="AR220" s="95"/>
      <c r="AS220" s="95"/>
      <c r="AT220" s="95"/>
      <c r="AU220" s="151"/>
    </row>
    <row r="221" spans="1:47" x14ac:dyDescent="0.25">
      <c r="A221" s="153" t="str">
        <f>' План финансирования кап.вложен'!A226</f>
        <v>1.2.1.1.13.9</v>
      </c>
      <c r="B221" s="245" t="str">
        <f>' План финансирования кап.вложен'!B226</f>
        <v>Реконструкция ДЗШ-110 кВ</v>
      </c>
      <c r="C221" s="160" t="str">
        <f>' План финансирования кап.вложен'!C226</f>
        <v>I_РЗА_2020_1.2.1.1.10.6</v>
      </c>
      <c r="D221" s="95">
        <f t="shared" si="9"/>
        <v>11</v>
      </c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>
        <v>1</v>
      </c>
      <c r="U221" s="95"/>
      <c r="V221" s="95"/>
      <c r="W221" s="95"/>
      <c r="X221" s="95"/>
      <c r="Y221" s="95"/>
      <c r="Z221" s="95"/>
      <c r="AA221" s="95">
        <v>5</v>
      </c>
      <c r="AB221" s="95"/>
      <c r="AC221" s="95"/>
      <c r="AD221" s="95"/>
      <c r="AE221" s="95"/>
      <c r="AF221" s="95"/>
      <c r="AG221" s="95"/>
      <c r="AH221" s="95">
        <v>5</v>
      </c>
      <c r="AI221" s="95"/>
      <c r="AJ221" s="95"/>
      <c r="AK221" s="95"/>
      <c r="AL221" s="95"/>
      <c r="AM221" s="95"/>
      <c r="AN221" s="95"/>
      <c r="AO221" s="95">
        <f t="shared" si="10"/>
        <v>11</v>
      </c>
      <c r="AP221" s="95"/>
      <c r="AQ221" s="95"/>
      <c r="AR221" s="95"/>
      <c r="AS221" s="95"/>
      <c r="AT221" s="95"/>
      <c r="AU221" s="151"/>
    </row>
    <row r="222" spans="1:47" x14ac:dyDescent="0.25">
      <c r="A222" s="153" t="str">
        <f>' План финансирования кап.вложен'!A227</f>
        <v>1.2.1.1.13.10</v>
      </c>
      <c r="B222" s="172" t="str">
        <f>' План финансирования кап.вложен'!B227</f>
        <v>Реконструкция ОБР</v>
      </c>
      <c r="C222" s="160" t="str">
        <f>' План финансирования кап.вложен'!C227</f>
        <v>I_РЗА_2020_1.2.1.1.10.7</v>
      </c>
      <c r="D222" s="95">
        <f t="shared" si="9"/>
        <v>1.4</v>
      </c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>
        <v>0.7</v>
      </c>
      <c r="AB222" s="95"/>
      <c r="AC222" s="95"/>
      <c r="AD222" s="95"/>
      <c r="AE222" s="95"/>
      <c r="AF222" s="95"/>
      <c r="AG222" s="95"/>
      <c r="AH222" s="95">
        <v>0.7</v>
      </c>
      <c r="AI222" s="95"/>
      <c r="AJ222" s="95"/>
      <c r="AK222" s="95"/>
      <c r="AL222" s="95"/>
      <c r="AM222" s="95"/>
      <c r="AN222" s="95"/>
      <c r="AO222" s="95">
        <f t="shared" si="10"/>
        <v>1.4</v>
      </c>
      <c r="AP222" s="95"/>
      <c r="AQ222" s="95"/>
      <c r="AR222" s="95"/>
      <c r="AS222" s="95"/>
      <c r="AT222" s="95"/>
      <c r="AU222" s="151"/>
    </row>
    <row r="223" spans="1:47" ht="31.5" x14ac:dyDescent="0.25">
      <c r="A223" s="153" t="str">
        <f>' План финансирования кап.вложен'!A228</f>
        <v>1.2.1.1.13.11</v>
      </c>
      <c r="B223" s="245" t="str">
        <f>' План финансирования кап.вложен'!B228</f>
        <v>Реконструкция автоматики сигнализации ЩПТ</v>
      </c>
      <c r="C223" s="160" t="str">
        <f>' План финансирования кап.вложен'!C228</f>
        <v>I_РЗА_2020_1.2.1.1.10.8</v>
      </c>
      <c r="D223" s="95">
        <f t="shared" si="9"/>
        <v>0.2</v>
      </c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>
        <v>0.1</v>
      </c>
      <c r="AB223" s="95"/>
      <c r="AC223" s="95"/>
      <c r="AD223" s="95"/>
      <c r="AE223" s="95"/>
      <c r="AF223" s="95"/>
      <c r="AG223" s="95"/>
      <c r="AH223" s="95">
        <v>0.1</v>
      </c>
      <c r="AI223" s="95"/>
      <c r="AJ223" s="95"/>
      <c r="AK223" s="95"/>
      <c r="AL223" s="95"/>
      <c r="AM223" s="95"/>
      <c r="AN223" s="95"/>
      <c r="AO223" s="95">
        <f t="shared" si="10"/>
        <v>0.2</v>
      </c>
      <c r="AP223" s="95"/>
      <c r="AQ223" s="95"/>
      <c r="AR223" s="95"/>
      <c r="AS223" s="95"/>
      <c r="AT223" s="95"/>
      <c r="AU223" s="151"/>
    </row>
    <row r="224" spans="1:47" x14ac:dyDescent="0.25">
      <c r="A224" s="153" t="str">
        <f>' План финансирования кап.вложен'!A229</f>
        <v>1.2.1.1.13.12</v>
      </c>
      <c r="B224" s="245" t="str">
        <f>' План финансирования кап.вложен'!B229</f>
        <v>Реконструкции защит АТ (ПИР)</v>
      </c>
      <c r="C224" s="160" t="str">
        <f>' План финансирования кап.вложен'!C229</f>
        <v>I_РЗА_2020_1.2.1.1.10.9</v>
      </c>
      <c r="D224" s="95">
        <f t="shared" si="9"/>
        <v>3.6000000000000005</v>
      </c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>
        <v>1.8000000000000003</v>
      </c>
      <c r="AB224" s="95"/>
      <c r="AC224" s="95"/>
      <c r="AD224" s="95"/>
      <c r="AE224" s="95"/>
      <c r="AF224" s="95"/>
      <c r="AG224" s="95"/>
      <c r="AH224" s="95">
        <v>1.8000000000000003</v>
      </c>
      <c r="AI224" s="95"/>
      <c r="AJ224" s="95"/>
      <c r="AK224" s="95"/>
      <c r="AL224" s="95"/>
      <c r="AM224" s="95"/>
      <c r="AN224" s="95"/>
      <c r="AO224" s="95">
        <f t="shared" si="10"/>
        <v>3.6000000000000005</v>
      </c>
      <c r="AP224" s="95"/>
      <c r="AQ224" s="95"/>
      <c r="AR224" s="95"/>
      <c r="AS224" s="95"/>
      <c r="AT224" s="95"/>
      <c r="AU224" s="151"/>
    </row>
    <row r="225" spans="1:47" x14ac:dyDescent="0.25">
      <c r="A225" s="153" t="str">
        <f>' План финансирования кап.вложен'!A230</f>
        <v>1.2.1.1.13.13</v>
      </c>
      <c r="B225" s="245" t="str">
        <f>' План финансирования кап.вложен'!B230</f>
        <v>Замена В 110 кВ</v>
      </c>
      <c r="C225" s="160" t="str">
        <f>' План финансирования кап.вложен'!C230</f>
        <v>I_СПС_2020_1.2.1.1.10.15</v>
      </c>
      <c r="D225" s="95">
        <f t="shared" ref="D225:D269" si="11">AO225</f>
        <v>8.4745762711864412</v>
      </c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>
        <v>4.2372881355932206</v>
      </c>
      <c r="AB225" s="95"/>
      <c r="AC225" s="95"/>
      <c r="AD225" s="95"/>
      <c r="AE225" s="95"/>
      <c r="AF225" s="95"/>
      <c r="AG225" s="95"/>
      <c r="AH225" s="95">
        <v>4.2372881355932206</v>
      </c>
      <c r="AI225" s="95"/>
      <c r="AJ225" s="95"/>
      <c r="AK225" s="95"/>
      <c r="AL225" s="95"/>
      <c r="AM225" s="95"/>
      <c r="AN225" s="95"/>
      <c r="AO225" s="95">
        <f t="shared" ref="AO225:AO269" si="12">F225+M225+T225+AA225+AH225</f>
        <v>8.4745762711864412</v>
      </c>
      <c r="AP225" s="95"/>
      <c r="AQ225" s="95"/>
      <c r="AR225" s="95"/>
      <c r="AS225" s="95"/>
      <c r="AT225" s="95"/>
      <c r="AU225" s="151"/>
    </row>
    <row r="226" spans="1:47" ht="31.5" x14ac:dyDescent="0.25">
      <c r="A226" s="153" t="str">
        <f>' План финансирования кап.вложен'!A231</f>
        <v>1.2.1.1.13.14</v>
      </c>
      <c r="B226" s="245" t="str">
        <f>' План финансирования кап.вложен'!B231</f>
        <v xml:space="preserve">Реконструкция схемы питания плавки гололеда </v>
      </c>
      <c r="C226" s="160" t="str">
        <f>' План финансирования кап.вложен'!C231</f>
        <v>I_СПС_2020_1.2.1.1.10.16</v>
      </c>
      <c r="D226" s="95">
        <f t="shared" si="11"/>
        <v>5.3966101694915256</v>
      </c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>
        <v>2.6983050847457628</v>
      </c>
      <c r="AB226" s="95"/>
      <c r="AC226" s="95"/>
      <c r="AD226" s="95"/>
      <c r="AE226" s="95"/>
      <c r="AF226" s="95"/>
      <c r="AG226" s="95"/>
      <c r="AH226" s="95">
        <v>2.6983050847457628</v>
      </c>
      <c r="AI226" s="95"/>
      <c r="AJ226" s="95"/>
      <c r="AK226" s="95"/>
      <c r="AL226" s="95"/>
      <c r="AM226" s="95"/>
      <c r="AN226" s="95"/>
      <c r="AO226" s="95">
        <f t="shared" si="12"/>
        <v>5.3966101694915256</v>
      </c>
      <c r="AP226" s="95"/>
      <c r="AQ226" s="95"/>
      <c r="AR226" s="95"/>
      <c r="AS226" s="95"/>
      <c r="AT226" s="95"/>
      <c r="AU226" s="151"/>
    </row>
    <row r="227" spans="1:47" ht="31.5" x14ac:dyDescent="0.25">
      <c r="A227" s="153" t="str">
        <f>' План финансирования кап.вложен'!A232</f>
        <v>1.2.1.1.13.15</v>
      </c>
      <c r="B227" s="245" t="str">
        <f>' План финансирования кап.вложен'!B232</f>
        <v>Реконструкции плавки гололеда с заменой, УПГ (ПИР)</v>
      </c>
      <c r="C227" s="160" t="str">
        <f>' План финансирования кап.вложен'!C232</f>
        <v>I_СПС_2021_1.2.1.1.10.1</v>
      </c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151"/>
    </row>
    <row r="228" spans="1:47" s="120" customFormat="1" x14ac:dyDescent="0.25">
      <c r="A228" s="156" t="str">
        <f>' План финансирования кап.вложен'!A233</f>
        <v>1.2.1.1.14</v>
      </c>
      <c r="B228" s="157" t="str">
        <f>' План финансирования кап.вложен'!B233</f>
        <v>ПС Туймазы</v>
      </c>
      <c r="C228" s="156" t="str">
        <f>' План финансирования кап.вложен'!C233</f>
        <v>Г</v>
      </c>
      <c r="D228" s="94">
        <f t="shared" si="11"/>
        <v>94.515084745762707</v>
      </c>
      <c r="E228" s="94"/>
      <c r="F228" s="94">
        <f>SUM(F229:F241)</f>
        <v>2.8439999999999999</v>
      </c>
      <c r="G228" s="94"/>
      <c r="H228" s="94"/>
      <c r="I228" s="94"/>
      <c r="J228" s="94"/>
      <c r="K228" s="94"/>
      <c r="L228" s="94"/>
      <c r="M228" s="94">
        <f>SUM(M229:M241)</f>
        <v>9.7050847457627114</v>
      </c>
      <c r="N228" s="94"/>
      <c r="O228" s="94"/>
      <c r="P228" s="94"/>
      <c r="Q228" s="94"/>
      <c r="R228" s="94"/>
      <c r="S228" s="94"/>
      <c r="T228" s="94">
        <f>SUM(T229:T241)</f>
        <v>23.315999999999999</v>
      </c>
      <c r="U228" s="94"/>
      <c r="V228" s="94"/>
      <c r="W228" s="94"/>
      <c r="X228" s="94"/>
      <c r="Y228" s="94"/>
      <c r="Z228" s="94"/>
      <c r="AA228" s="94">
        <f>SUM(AA229:AA241)</f>
        <v>29.324999999999999</v>
      </c>
      <c r="AB228" s="94"/>
      <c r="AC228" s="94"/>
      <c r="AD228" s="94"/>
      <c r="AE228" s="94"/>
      <c r="AF228" s="94"/>
      <c r="AG228" s="94"/>
      <c r="AH228" s="94">
        <f>SUM(AH229:AH241)</f>
        <v>29.324999999999999</v>
      </c>
      <c r="AI228" s="94"/>
      <c r="AJ228" s="94"/>
      <c r="AK228" s="94"/>
      <c r="AL228" s="94"/>
      <c r="AM228" s="94"/>
      <c r="AN228" s="94"/>
      <c r="AO228" s="94">
        <f t="shared" si="12"/>
        <v>94.515084745762707</v>
      </c>
      <c r="AP228" s="94"/>
      <c r="AQ228" s="94"/>
      <c r="AR228" s="94"/>
      <c r="AS228" s="94"/>
      <c r="AT228" s="94"/>
      <c r="AU228" s="151"/>
    </row>
    <row r="229" spans="1:47" x14ac:dyDescent="0.25">
      <c r="A229" s="153" t="str">
        <f>' План финансирования кап.вложен'!A234</f>
        <v>1.2.1.1.14.1</v>
      </c>
      <c r="B229" s="182" t="str">
        <f>' План финансирования кап.вложен'!B234</f>
        <v>Реконструкция защит ВЛ-110 кВ</v>
      </c>
      <c r="C229" s="153" t="str">
        <f>' План финансирования кап.вложен'!C234</f>
        <v>I_РЗА_2016_1.2.1.1.14.1</v>
      </c>
      <c r="D229" s="95">
        <f t="shared" si="11"/>
        <v>11.5</v>
      </c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>
        <v>0.7</v>
      </c>
      <c r="U229" s="95"/>
      <c r="V229" s="95"/>
      <c r="W229" s="95"/>
      <c r="X229" s="95"/>
      <c r="Y229" s="95"/>
      <c r="Z229" s="95"/>
      <c r="AA229" s="95">
        <v>5.4</v>
      </c>
      <c r="AB229" s="95"/>
      <c r="AC229" s="95"/>
      <c r="AD229" s="95"/>
      <c r="AE229" s="95"/>
      <c r="AF229" s="95"/>
      <c r="AG229" s="95"/>
      <c r="AH229" s="95">
        <v>5.4</v>
      </c>
      <c r="AI229" s="95"/>
      <c r="AJ229" s="95"/>
      <c r="AK229" s="95"/>
      <c r="AL229" s="95"/>
      <c r="AM229" s="95"/>
      <c r="AN229" s="95"/>
      <c r="AO229" s="95">
        <f t="shared" si="12"/>
        <v>11.5</v>
      </c>
      <c r="AP229" s="95"/>
      <c r="AQ229" s="95"/>
      <c r="AR229" s="95"/>
      <c r="AS229" s="95"/>
      <c r="AT229" s="95"/>
      <c r="AU229" s="151"/>
    </row>
    <row r="230" spans="1:47" ht="31.5" x14ac:dyDescent="0.25">
      <c r="A230" s="153" t="str">
        <f>' План финансирования кап.вложен'!A235</f>
        <v>1.2.1.1.14.2</v>
      </c>
      <c r="B230" s="159" t="str">
        <f>' План финансирования кап.вложен'!B235</f>
        <v>Замена РЗА ВЛ 110 кВ Туймазы – Субханкулово 3.</v>
      </c>
      <c r="C230" s="160" t="str">
        <f>' План финансирования кап.вложен'!C235</f>
        <v>I_РЗА_2017_1.2.1.1.11.1</v>
      </c>
      <c r="D230" s="95">
        <f t="shared" si="11"/>
        <v>2.8439999999999999</v>
      </c>
      <c r="E230" s="95"/>
      <c r="F230" s="95">
        <v>2.8439999999999999</v>
      </c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>
        <f t="shared" si="12"/>
        <v>2.8439999999999999</v>
      </c>
      <c r="AP230" s="95"/>
      <c r="AQ230" s="95"/>
      <c r="AR230" s="95"/>
      <c r="AS230" s="95"/>
      <c r="AT230" s="95"/>
      <c r="AU230" s="151"/>
    </row>
    <row r="231" spans="1:47" x14ac:dyDescent="0.25">
      <c r="A231" s="153" t="str">
        <f>' План финансирования кап.вложен'!A236</f>
        <v>1.2.1.1.14.3</v>
      </c>
      <c r="B231" s="164" t="str">
        <f>' План финансирования кап.вложен'!B236</f>
        <v>Реконструкция защит ВЛ-220 кВ</v>
      </c>
      <c r="C231" s="160" t="str">
        <f>' План финансирования кап.вложен'!C236</f>
        <v>I_РЗА_2018_1.2.1.1.11.2</v>
      </c>
      <c r="D231" s="95">
        <f t="shared" si="11"/>
        <v>19.399999999999999</v>
      </c>
      <c r="E231" s="95"/>
      <c r="F231" s="95"/>
      <c r="G231" s="95"/>
      <c r="H231" s="95"/>
      <c r="I231" s="95"/>
      <c r="J231" s="95"/>
      <c r="K231" s="95"/>
      <c r="L231" s="95"/>
      <c r="M231" s="95">
        <v>4.4000000000000004</v>
      </c>
      <c r="N231" s="95"/>
      <c r="O231" s="95"/>
      <c r="P231" s="95"/>
      <c r="Q231" s="95"/>
      <c r="R231" s="95"/>
      <c r="S231" s="95"/>
      <c r="T231" s="95">
        <v>1</v>
      </c>
      <c r="U231" s="95"/>
      <c r="V231" s="95"/>
      <c r="W231" s="95"/>
      <c r="X231" s="95"/>
      <c r="Y231" s="95"/>
      <c r="Z231" s="95"/>
      <c r="AA231" s="95">
        <v>7</v>
      </c>
      <c r="AB231" s="95"/>
      <c r="AC231" s="95"/>
      <c r="AD231" s="95"/>
      <c r="AE231" s="95"/>
      <c r="AF231" s="95"/>
      <c r="AG231" s="95"/>
      <c r="AH231" s="95">
        <v>7</v>
      </c>
      <c r="AI231" s="95"/>
      <c r="AJ231" s="95"/>
      <c r="AK231" s="95"/>
      <c r="AL231" s="95"/>
      <c r="AM231" s="95"/>
      <c r="AN231" s="95"/>
      <c r="AO231" s="95">
        <f t="shared" si="12"/>
        <v>19.399999999999999</v>
      </c>
      <c r="AP231" s="95"/>
      <c r="AQ231" s="95"/>
      <c r="AR231" s="95"/>
      <c r="AS231" s="95"/>
      <c r="AT231" s="95"/>
      <c r="AU231" s="151"/>
    </row>
    <row r="232" spans="1:47" x14ac:dyDescent="0.25">
      <c r="A232" s="153" t="str">
        <f>' План финансирования кап.вложен'!A237</f>
        <v>1.2.1.1.14.4</v>
      </c>
      <c r="B232" s="245" t="str">
        <f>' План финансирования кап.вложен'!B237</f>
        <v>Замена ТН-220 кВ</v>
      </c>
      <c r="C232" s="160" t="str">
        <f>' План финансирования кап.вложен'!C237</f>
        <v>I_СПС_2018_1.2.1.1.11.5</v>
      </c>
      <c r="D232" s="95">
        <f t="shared" si="11"/>
        <v>3.59</v>
      </c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>
        <v>3.59</v>
      </c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>
        <f t="shared" si="12"/>
        <v>3.59</v>
      </c>
      <c r="AP232" s="95"/>
      <c r="AQ232" s="95"/>
      <c r="AR232" s="95"/>
      <c r="AS232" s="95"/>
      <c r="AT232" s="95"/>
      <c r="AU232" s="151"/>
    </row>
    <row r="233" spans="1:47" x14ac:dyDescent="0.25">
      <c r="A233" s="153" t="str">
        <f>' План финансирования кап.вложен'!A238</f>
        <v>1.2.1.1.14.5</v>
      </c>
      <c r="B233" s="245" t="str">
        <f>' План финансирования кап.вложен'!B238</f>
        <v>Реконструкция АТ с заменой вводов</v>
      </c>
      <c r="C233" s="160" t="str">
        <f>' План финансирования кап.вложен'!C238</f>
        <v>I_СПС_2019_1.2.1.1.11.1</v>
      </c>
      <c r="D233" s="95">
        <f t="shared" si="11"/>
        <v>12.205084745762711</v>
      </c>
      <c r="E233" s="95"/>
      <c r="F233" s="95"/>
      <c r="G233" s="95"/>
      <c r="H233" s="95"/>
      <c r="I233" s="95"/>
      <c r="J233" s="95"/>
      <c r="K233" s="95"/>
      <c r="L233" s="95"/>
      <c r="M233" s="95">
        <v>5.3050847457627119</v>
      </c>
      <c r="N233" s="95"/>
      <c r="O233" s="95"/>
      <c r="P233" s="95"/>
      <c r="Q233" s="95"/>
      <c r="R233" s="95"/>
      <c r="S233" s="95"/>
      <c r="T233" s="95">
        <v>6.8999999999999995</v>
      </c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>
        <f t="shared" si="12"/>
        <v>12.205084745762711</v>
      </c>
      <c r="AP233" s="95"/>
      <c r="AQ233" s="95"/>
      <c r="AR233" s="95"/>
      <c r="AS233" s="95"/>
      <c r="AT233" s="95"/>
      <c r="AU233" s="151"/>
    </row>
    <row r="234" spans="1:47" x14ac:dyDescent="0.25">
      <c r="A234" s="153" t="str">
        <f>' План финансирования кап.вложен'!A239</f>
        <v>1.2.1.1.14.6</v>
      </c>
      <c r="B234" s="164" t="str">
        <f>' План финансирования кап.вложен'!B239</f>
        <v>Реконструкции защит АТ-1</v>
      </c>
      <c r="C234" s="160" t="str">
        <f>' План финансирования кап.вложен'!C239</f>
        <v>I_РЗА_2019_1.2.1.1.11.5</v>
      </c>
      <c r="D234" s="95">
        <f t="shared" si="11"/>
        <v>3.6000000000000005</v>
      </c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>
        <v>1.8000000000000003</v>
      </c>
      <c r="AB234" s="95"/>
      <c r="AC234" s="95"/>
      <c r="AD234" s="95"/>
      <c r="AE234" s="95"/>
      <c r="AF234" s="95"/>
      <c r="AG234" s="95"/>
      <c r="AH234" s="95">
        <v>1.8000000000000003</v>
      </c>
      <c r="AI234" s="95"/>
      <c r="AJ234" s="95"/>
      <c r="AK234" s="95"/>
      <c r="AL234" s="95"/>
      <c r="AM234" s="95"/>
      <c r="AN234" s="95"/>
      <c r="AO234" s="95">
        <f t="shared" si="12"/>
        <v>3.6000000000000005</v>
      </c>
      <c r="AP234" s="95"/>
      <c r="AQ234" s="95"/>
      <c r="AR234" s="95"/>
      <c r="AS234" s="95"/>
      <c r="AT234" s="95"/>
      <c r="AU234" s="151"/>
    </row>
    <row r="235" spans="1:47" x14ac:dyDescent="0.25">
      <c r="A235" s="153" t="str">
        <f>' План финансирования кап.вложен'!A240</f>
        <v>1.2.1.1.14.7</v>
      </c>
      <c r="B235" s="164" t="str">
        <f>' План финансирования кап.вложен'!B240</f>
        <v>Реконструкции защит АТ-2 (ПИР)</v>
      </c>
      <c r="C235" s="160" t="str">
        <f>' План финансирования кап.вложен'!C240</f>
        <v>I_РЗА_2019_1.2.1.1.11.6</v>
      </c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151"/>
    </row>
    <row r="236" spans="1:47" x14ac:dyDescent="0.25">
      <c r="A236" s="153" t="str">
        <f>' План финансирования кап.вложен'!A241</f>
        <v>1.2.1.1.14.8</v>
      </c>
      <c r="B236" s="181" t="str">
        <f>' План финансирования кап.вложен'!B241</f>
        <v>Реконструкция ШСВ-110 кВ</v>
      </c>
      <c r="C236" s="160" t="str">
        <f>' План финансирования кап.вложен'!C241</f>
        <v>I_РЗА_2019_1.2.1.1.11.8</v>
      </c>
      <c r="D236" s="95">
        <f t="shared" si="11"/>
        <v>1</v>
      </c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>
        <v>0.5</v>
      </c>
      <c r="AB236" s="95"/>
      <c r="AC236" s="95"/>
      <c r="AD236" s="95"/>
      <c r="AE236" s="95"/>
      <c r="AF236" s="95"/>
      <c r="AG236" s="95"/>
      <c r="AH236" s="95">
        <v>0.5</v>
      </c>
      <c r="AI236" s="95"/>
      <c r="AJ236" s="95"/>
      <c r="AK236" s="95"/>
      <c r="AL236" s="95"/>
      <c r="AM236" s="95"/>
      <c r="AN236" s="95"/>
      <c r="AO236" s="95">
        <f t="shared" si="12"/>
        <v>1</v>
      </c>
      <c r="AP236" s="95"/>
      <c r="AQ236" s="95"/>
      <c r="AR236" s="95"/>
      <c r="AS236" s="95"/>
      <c r="AT236" s="95"/>
      <c r="AU236" s="151"/>
    </row>
    <row r="237" spans="1:47" x14ac:dyDescent="0.25">
      <c r="A237" s="153" t="str">
        <f>' План финансирования кап.вложен'!A242</f>
        <v>1.2.1.1.14.9</v>
      </c>
      <c r="B237" s="164" t="str">
        <f>' План финансирования кап.вложен'!B242</f>
        <v xml:space="preserve">Модернизация ПА-110 кВ </v>
      </c>
      <c r="C237" s="160" t="str">
        <f>' План финансирования кап.вложен'!C242</f>
        <v>I_РЗА_2019_1.2.1.1.11.9</v>
      </c>
      <c r="D237" s="95">
        <f t="shared" si="11"/>
        <v>1.25</v>
      </c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>
        <v>1.25</v>
      </c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>
        <f t="shared" si="12"/>
        <v>1.25</v>
      </c>
      <c r="AP237" s="95"/>
      <c r="AQ237" s="95"/>
      <c r="AR237" s="95"/>
      <c r="AS237" s="95"/>
      <c r="AT237" s="95"/>
      <c r="AU237" s="151"/>
    </row>
    <row r="238" spans="1:47" x14ac:dyDescent="0.25">
      <c r="A238" s="153" t="str">
        <f>' План финансирования кап.вложен'!A243</f>
        <v>1.2.1.1.14.10</v>
      </c>
      <c r="B238" s="245" t="str">
        <f>' План финансирования кап.вложен'!B243</f>
        <v>Замена ТТ-110 кВ</v>
      </c>
      <c r="C238" s="160" t="str">
        <f>' План финансирования кап.вложен'!C243</f>
        <v>I_СПС_2020_1.2.1.1.11.1</v>
      </c>
      <c r="D238" s="95">
        <f t="shared" si="11"/>
        <v>0.2</v>
      </c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>
        <v>0.1</v>
      </c>
      <c r="AB238" s="95"/>
      <c r="AC238" s="95"/>
      <c r="AD238" s="95"/>
      <c r="AE238" s="95"/>
      <c r="AF238" s="95"/>
      <c r="AG238" s="95"/>
      <c r="AH238" s="95">
        <v>0.1</v>
      </c>
      <c r="AI238" s="95"/>
      <c r="AJ238" s="95"/>
      <c r="AK238" s="95"/>
      <c r="AL238" s="95"/>
      <c r="AM238" s="95"/>
      <c r="AN238" s="95"/>
      <c r="AO238" s="95">
        <f t="shared" si="12"/>
        <v>0.2</v>
      </c>
      <c r="AP238" s="95"/>
      <c r="AQ238" s="95"/>
      <c r="AR238" s="95"/>
      <c r="AS238" s="95"/>
      <c r="AT238" s="95"/>
      <c r="AU238" s="151"/>
    </row>
    <row r="239" spans="1:47" x14ac:dyDescent="0.25">
      <c r="A239" s="153" t="str">
        <f>' План финансирования кап.вложен'!A244</f>
        <v>1.2.1.1.14.11</v>
      </c>
      <c r="B239" s="245" t="str">
        <f>' План финансирования кап.вложен'!B244</f>
        <v xml:space="preserve">Замена разъединителей 220 кВ </v>
      </c>
      <c r="C239" s="160" t="str">
        <f>' План финансирования кап.вложен'!C244</f>
        <v>I_СПС_2020_1.2.1.1.11.2</v>
      </c>
      <c r="D239" s="95">
        <f t="shared" si="11"/>
        <v>9.4</v>
      </c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>
        <v>4.7</v>
      </c>
      <c r="AB239" s="95"/>
      <c r="AC239" s="95"/>
      <c r="AD239" s="95"/>
      <c r="AE239" s="95"/>
      <c r="AF239" s="95"/>
      <c r="AG239" s="95"/>
      <c r="AH239" s="95">
        <v>4.7</v>
      </c>
      <c r="AI239" s="95"/>
      <c r="AJ239" s="95"/>
      <c r="AK239" s="95"/>
      <c r="AL239" s="95"/>
      <c r="AM239" s="95"/>
      <c r="AN239" s="95"/>
      <c r="AO239" s="95">
        <f t="shared" si="12"/>
        <v>9.4</v>
      </c>
      <c r="AP239" s="95"/>
      <c r="AQ239" s="95"/>
      <c r="AR239" s="95"/>
      <c r="AS239" s="95"/>
      <c r="AT239" s="95"/>
      <c r="AU239" s="151"/>
    </row>
    <row r="240" spans="1:47" x14ac:dyDescent="0.25">
      <c r="A240" s="153" t="str">
        <f>' План финансирования кап.вложен'!A245</f>
        <v>1.2.1.1.14.12</v>
      </c>
      <c r="B240" s="245" t="str">
        <f>' План финансирования кап.вложен'!B245</f>
        <v>Замена разъединителей 110 кВ</v>
      </c>
      <c r="C240" s="160" t="str">
        <f>' План финансирования кап.вложен'!C245</f>
        <v>I_СПС_2020_1.2.1.1.11.3</v>
      </c>
      <c r="D240" s="95">
        <f t="shared" si="11"/>
        <v>29.526</v>
      </c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>
        <v>9.8759999999999994</v>
      </c>
      <c r="U240" s="95"/>
      <c r="V240" s="95"/>
      <c r="W240" s="95"/>
      <c r="X240" s="95"/>
      <c r="Y240" s="95"/>
      <c r="Z240" s="95"/>
      <c r="AA240" s="95">
        <v>9.8249999999999993</v>
      </c>
      <c r="AB240" s="95"/>
      <c r="AC240" s="95"/>
      <c r="AD240" s="95"/>
      <c r="AE240" s="95"/>
      <c r="AF240" s="95"/>
      <c r="AG240" s="95"/>
      <c r="AH240" s="95">
        <v>9.8249999999999993</v>
      </c>
      <c r="AI240" s="95"/>
      <c r="AJ240" s="95"/>
      <c r="AK240" s="95"/>
      <c r="AL240" s="95"/>
      <c r="AM240" s="95"/>
      <c r="AN240" s="95"/>
      <c r="AO240" s="95">
        <f t="shared" si="12"/>
        <v>29.526</v>
      </c>
      <c r="AP240" s="95"/>
      <c r="AQ240" s="95"/>
      <c r="AR240" s="95"/>
      <c r="AS240" s="95"/>
      <c r="AT240" s="95"/>
      <c r="AU240" s="151"/>
    </row>
    <row r="241" spans="1:47" x14ac:dyDescent="0.25">
      <c r="A241" s="153" t="str">
        <f>' План финансирования кап.вложен'!A246</f>
        <v>1.2.1.1.14.13</v>
      </c>
      <c r="B241" s="245" t="str">
        <f>' План финансирования кап.вложен'!B246</f>
        <v>Замена ТТ-220кВ (ПИР)</v>
      </c>
      <c r="C241" s="160" t="str">
        <f>' План финансирования кап.вложен'!C246</f>
        <v>I_СПС_2021_1.2.1.1.11.1</v>
      </c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151"/>
    </row>
    <row r="242" spans="1:47" s="120" customFormat="1" ht="63" x14ac:dyDescent="0.25">
      <c r="A242" s="167" t="str">
        <f>' План финансирования кап.вложен'!A247</f>
        <v>1.2.4</v>
      </c>
      <c r="B242" s="168" t="str">
        <f>' План финансирования кап.вложен'!B247</f>
        <v>Реконструкция, модернизация, техническое перевооружение прочих объектов основных средств, всего, в том числе:</v>
      </c>
      <c r="C242" s="167" t="str">
        <f>' План финансирования кап.вложен'!C247</f>
        <v>Г</v>
      </c>
      <c r="D242" s="198">
        <f t="shared" si="11"/>
        <v>73.330999999999989</v>
      </c>
      <c r="E242" s="198"/>
      <c r="F242" s="198">
        <f>F243+F247</f>
        <v>65.830999999999989</v>
      </c>
      <c r="G242" s="198"/>
      <c r="H242" s="198"/>
      <c r="I242" s="198"/>
      <c r="J242" s="198"/>
      <c r="K242" s="198"/>
      <c r="L242" s="198"/>
      <c r="M242" s="198">
        <f>M243+M247</f>
        <v>7.5</v>
      </c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198"/>
      <c r="AD242" s="198"/>
      <c r="AE242" s="198"/>
      <c r="AF242" s="198"/>
      <c r="AG242" s="198"/>
      <c r="AH242" s="198">
        <f>AH243+AH247</f>
        <v>0</v>
      </c>
      <c r="AI242" s="198"/>
      <c r="AJ242" s="198"/>
      <c r="AK242" s="198"/>
      <c r="AL242" s="198"/>
      <c r="AM242" s="198"/>
      <c r="AN242" s="198"/>
      <c r="AO242" s="198">
        <f t="shared" si="12"/>
        <v>73.330999999999989</v>
      </c>
      <c r="AP242" s="198"/>
      <c r="AQ242" s="198"/>
      <c r="AR242" s="198"/>
      <c r="AS242" s="198"/>
      <c r="AT242" s="198"/>
      <c r="AU242" s="151"/>
    </row>
    <row r="243" spans="1:47" s="120" customFormat="1" ht="47.25" x14ac:dyDescent="0.25">
      <c r="A243" s="156" t="str">
        <f>' План финансирования кап.вложен'!A248</f>
        <v>1.2.4.2</v>
      </c>
      <c r="B243" s="157" t="str">
        <f>' План финансирования кап.вложен'!B248</f>
        <v>Модернизация, техническое перевооружение прочих объектов основных средств, всего, в том числе:</v>
      </c>
      <c r="C243" s="156" t="str">
        <f>' План финансирования кап.вложен'!C248</f>
        <v>Г</v>
      </c>
      <c r="D243" s="94">
        <f t="shared" si="11"/>
        <v>41.15</v>
      </c>
      <c r="E243" s="94"/>
      <c r="F243" s="94">
        <f>SUM(F244:F246)</f>
        <v>33.65</v>
      </c>
      <c r="G243" s="94"/>
      <c r="H243" s="94"/>
      <c r="I243" s="94"/>
      <c r="J243" s="94"/>
      <c r="K243" s="94"/>
      <c r="L243" s="94"/>
      <c r="M243" s="94">
        <f>SUM(M244:M246)</f>
        <v>7.5</v>
      </c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>
        <f t="shared" si="12"/>
        <v>41.15</v>
      </c>
      <c r="AP243" s="94"/>
      <c r="AQ243" s="94"/>
      <c r="AR243" s="94"/>
      <c r="AS243" s="94"/>
      <c r="AT243" s="94"/>
      <c r="AU243" s="151"/>
    </row>
    <row r="244" spans="1:47" ht="31.5" x14ac:dyDescent="0.25">
      <c r="A244" s="153" t="str">
        <f>' План финансирования кап.вложен'!A249</f>
        <v>1.2.4.2.1</v>
      </c>
      <c r="B244" s="169" t="str">
        <f>' План финансирования кап.вложен'!B249</f>
        <v>Мероприятия по обеспечению антитеррор. защищенности</v>
      </c>
      <c r="C244" s="153" t="str">
        <f>' План финансирования кап.вложен'!C249</f>
        <v>I_АЗ_2016_1.2.4.2.2</v>
      </c>
      <c r="D244" s="95">
        <f t="shared" si="11"/>
        <v>31.389999999999997</v>
      </c>
      <c r="E244" s="95"/>
      <c r="F244" s="95">
        <f>30.08+1.31</f>
        <v>31.389999999999997</v>
      </c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>
        <f t="shared" si="12"/>
        <v>31.389999999999997</v>
      </c>
      <c r="AP244" s="95"/>
      <c r="AQ244" s="95"/>
      <c r="AR244" s="95"/>
      <c r="AS244" s="95"/>
      <c r="AT244" s="95"/>
      <c r="AU244" s="151"/>
    </row>
    <row r="245" spans="1:47" ht="47.25" x14ac:dyDescent="0.25">
      <c r="A245" s="153" t="str">
        <f>' План финансирования кап.вложен'!A250</f>
        <v>1.2.4.2.2</v>
      </c>
      <c r="B245" s="159" t="str">
        <f>' План финансирования кап.вложен'!B250</f>
        <v>Реконструкция устройств ОМП (определение мест повреждений) на ПС ООО "БСК"</v>
      </c>
      <c r="C245" s="160" t="str">
        <f>' План финансирования кап.вложен'!C250</f>
        <v>I_РЗА_2017_1.2.4.1.1</v>
      </c>
      <c r="D245" s="95">
        <f t="shared" si="11"/>
        <v>2.2599999999999998</v>
      </c>
      <c r="E245" s="95"/>
      <c r="F245" s="95">
        <v>2.2599999999999998</v>
      </c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>
        <f t="shared" si="12"/>
        <v>2.2599999999999998</v>
      </c>
      <c r="AP245" s="95"/>
      <c r="AQ245" s="95"/>
      <c r="AR245" s="95"/>
      <c r="AS245" s="95"/>
      <c r="AT245" s="95"/>
      <c r="AU245" s="151"/>
    </row>
    <row r="246" spans="1:47" ht="47.25" x14ac:dyDescent="0.25">
      <c r="A246" s="153" t="str">
        <f>' План финансирования кап.вложен'!A251</f>
        <v>1.2.4.2.3</v>
      </c>
      <c r="B246" s="183" t="str">
        <f>' План финансирования кап.вложен'!B251</f>
        <v>Мероприятия по обеспечению антитеррор. Защищенности ПС Гвардейская</v>
      </c>
      <c r="C246" s="160" t="str">
        <f>' План финансирования кап.вложен'!C251</f>
        <v>I_АЗ_2018_1.2.4.1.1.3</v>
      </c>
      <c r="D246" s="95">
        <f t="shared" si="11"/>
        <v>7.5</v>
      </c>
      <c r="E246" s="95"/>
      <c r="F246" s="95"/>
      <c r="G246" s="95"/>
      <c r="H246" s="95"/>
      <c r="I246" s="95"/>
      <c r="J246" s="95"/>
      <c r="K246" s="95"/>
      <c r="L246" s="95"/>
      <c r="M246" s="95">
        <v>7.5</v>
      </c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>
        <f t="shared" si="12"/>
        <v>7.5</v>
      </c>
      <c r="AP246" s="95"/>
      <c r="AQ246" s="95"/>
      <c r="AR246" s="95"/>
      <c r="AS246" s="95"/>
      <c r="AT246" s="95"/>
      <c r="AU246" s="151"/>
    </row>
    <row r="247" spans="1:47" s="120" customFormat="1" ht="31.5" x14ac:dyDescent="0.25">
      <c r="A247" s="156" t="str">
        <f>' План финансирования кап.вложен'!A252</f>
        <v>1.2.4.2.4</v>
      </c>
      <c r="B247" s="157" t="str">
        <f>' План финансирования кап.вложен'!B252</f>
        <v>Мероприятия по обеспечению СВМ Затонской ТЭЦ</v>
      </c>
      <c r="C247" s="156" t="str">
        <f>' План финансирования кап.вложен'!C252</f>
        <v>Г</v>
      </c>
      <c r="D247" s="94">
        <f t="shared" si="11"/>
        <v>32.180999999999997</v>
      </c>
      <c r="E247" s="94"/>
      <c r="F247" s="94">
        <f>SUM(F248:F248)</f>
        <v>32.180999999999997</v>
      </c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>
        <f t="shared" si="12"/>
        <v>32.180999999999997</v>
      </c>
      <c r="AP247" s="94"/>
      <c r="AQ247" s="94"/>
      <c r="AR247" s="94"/>
      <c r="AS247" s="94"/>
      <c r="AT247" s="94"/>
      <c r="AU247" s="151"/>
    </row>
    <row r="248" spans="1:47" ht="94.5" x14ac:dyDescent="0.25">
      <c r="A248" s="153" t="str">
        <f>' План финансирования кап.вложен'!A253</f>
        <v>1.2.4.2.4.1</v>
      </c>
      <c r="B248" s="159" t="str">
        <f>' План финансирования кап.вложен'!B253</f>
        <v>Мероприятия по обеспечению СВМ Затонской ТЭЦ (переустройство ВЛ 220 кВ Бекетово-НПЗ, перекладка КЛ 220 кВ, ПС Уфа-Южная замена ошиновки, замена устройств РЗАиПА ПС Бекетово, НПЗ, Уфа-Южная)</v>
      </c>
      <c r="C248" s="160" t="str">
        <f>' План финансирования кап.вложен'!C253</f>
        <v>I_СВМ_2017_1.2.4.1.3</v>
      </c>
      <c r="D248" s="95">
        <f t="shared" si="11"/>
        <v>32.180999999999997</v>
      </c>
      <c r="E248" s="95"/>
      <c r="F248" s="95">
        <v>32.180999999999997</v>
      </c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>
        <f t="shared" si="12"/>
        <v>32.180999999999997</v>
      </c>
      <c r="AP248" s="95"/>
      <c r="AQ248" s="95"/>
      <c r="AR248" s="95"/>
      <c r="AS248" s="95"/>
      <c r="AT248" s="95"/>
      <c r="AU248" s="151"/>
    </row>
    <row r="249" spans="1:47" s="120" customFormat="1" ht="78.75" x14ac:dyDescent="0.25">
      <c r="A249" s="167" t="str">
        <f>' План финансирования кап.вложен'!A254</f>
        <v>1.3</v>
      </c>
      <c r="B249" s="168" t="str">
        <f>' План финансирования кап.вложен'!B254</f>
        <v>Инвестиционные проекты, реализация которых обуславливается схемами и программами перспективного развития электроэнергетики, всего, в том числе:</v>
      </c>
      <c r="C249" s="167" t="str">
        <f>' План финансирования кап.вложен'!C254</f>
        <v>Г</v>
      </c>
      <c r="D249" s="170"/>
      <c r="E249" s="170"/>
      <c r="F249" s="170"/>
      <c r="G249" s="170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>
        <f t="shared" ref="AH249" si="13">AH250</f>
        <v>0</v>
      </c>
      <c r="AI249" s="170"/>
      <c r="AJ249" s="170"/>
      <c r="AK249" s="170"/>
      <c r="AL249" s="170"/>
      <c r="AM249" s="170"/>
      <c r="AN249" s="170"/>
      <c r="AO249" s="170">
        <f t="shared" si="12"/>
        <v>0</v>
      </c>
      <c r="AP249" s="170"/>
      <c r="AQ249" s="170"/>
      <c r="AR249" s="170"/>
      <c r="AS249" s="170"/>
      <c r="AT249" s="170"/>
      <c r="AU249" s="151"/>
    </row>
    <row r="250" spans="1:47" s="120" customFormat="1" ht="78.75" x14ac:dyDescent="0.25">
      <c r="A250" s="156" t="str">
        <f>' План финансирования кап.вложен'!A255</f>
        <v>1.3.2</v>
      </c>
      <c r="B250" s="157" t="str">
        <f>' План финансирования кап.вложен'!B255</f>
        <v>Инвестиционные проекты, предусмотренные схемой и программой развития субъекта Российской Федерации, всего, в том числе:</v>
      </c>
      <c r="C250" s="156" t="str">
        <f>' План финансирования кап.вложен'!C255</f>
        <v>Г</v>
      </c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151"/>
    </row>
    <row r="251" spans="1:47" s="120" customFormat="1" ht="47.25" x14ac:dyDescent="0.25">
      <c r="A251" s="167" t="str">
        <f>' План финансирования кап.вложен'!A256</f>
        <v>1.4</v>
      </c>
      <c r="B251" s="168" t="str">
        <f>' План финансирования кап.вложен'!B256</f>
        <v>Прочее новое строительство объектов электросетевого хозяйства, всего, в том числе:</v>
      </c>
      <c r="C251" s="167" t="str">
        <f>' План финансирования кап.вложен'!C256</f>
        <v>Г</v>
      </c>
      <c r="D251" s="170">
        <f t="shared" si="11"/>
        <v>69.37</v>
      </c>
      <c r="E251" s="170"/>
      <c r="F251" s="170">
        <f>SUM(F252:F257)</f>
        <v>45.67</v>
      </c>
      <c r="G251" s="170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>
        <f>SUM(T252:T257)</f>
        <v>11.7</v>
      </c>
      <c r="U251" s="170"/>
      <c r="V251" s="170"/>
      <c r="W251" s="170"/>
      <c r="X251" s="170"/>
      <c r="Y251" s="170"/>
      <c r="Z251" s="170"/>
      <c r="AA251" s="170">
        <f>SUM(AA252:AA257)</f>
        <v>6</v>
      </c>
      <c r="AB251" s="170"/>
      <c r="AC251" s="170"/>
      <c r="AD251" s="170"/>
      <c r="AE251" s="170"/>
      <c r="AF251" s="170"/>
      <c r="AG251" s="170"/>
      <c r="AH251" s="170">
        <f>SUM(AH252:AH257)</f>
        <v>6</v>
      </c>
      <c r="AI251" s="170"/>
      <c r="AJ251" s="170"/>
      <c r="AK251" s="170"/>
      <c r="AL251" s="170"/>
      <c r="AM251" s="170"/>
      <c r="AN251" s="170"/>
      <c r="AO251" s="170">
        <f t="shared" si="12"/>
        <v>69.37</v>
      </c>
      <c r="AP251" s="170"/>
      <c r="AQ251" s="170"/>
      <c r="AR251" s="170"/>
      <c r="AS251" s="170"/>
      <c r="AT251" s="170"/>
      <c r="AU251" s="151"/>
    </row>
    <row r="252" spans="1:47" x14ac:dyDescent="0.25">
      <c r="A252" s="153" t="str">
        <f>' План финансирования кап.вложен'!A257</f>
        <v>1.4.1</v>
      </c>
      <c r="B252" s="169" t="str">
        <f>' План финансирования кап.вложен'!B257</f>
        <v>Строительство автодороги к ПС "Затон"</v>
      </c>
      <c r="C252" s="153" t="str">
        <f>' План финансирования кап.вложен'!C257</f>
        <v>I_НС_2016_1.4.1</v>
      </c>
      <c r="D252" s="95">
        <f t="shared" si="11"/>
        <v>24.8</v>
      </c>
      <c r="E252" s="95"/>
      <c r="F252" s="95">
        <v>24.8</v>
      </c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>
        <f t="shared" si="12"/>
        <v>24.8</v>
      </c>
      <c r="AP252" s="95"/>
      <c r="AQ252" s="95"/>
      <c r="AR252" s="95"/>
      <c r="AS252" s="95"/>
      <c r="AT252" s="95"/>
      <c r="AU252" s="151"/>
    </row>
    <row r="253" spans="1:47" ht="31.5" x14ac:dyDescent="0.25">
      <c r="A253" s="153" t="str">
        <f>' План финансирования кап.вложен'!A258</f>
        <v>1.4.2</v>
      </c>
      <c r="B253" s="171" t="str">
        <f>' План финансирования кап.вложен'!B258</f>
        <v>Строительство ПС 220 Гвардейская с питающей ВЛ 220 кВ</v>
      </c>
      <c r="C253" s="153" t="str">
        <f>' План финансирования кап.вложен'!C258</f>
        <v>I_НС_2016_1.3.2.1</v>
      </c>
      <c r="D253" s="95">
        <f t="shared" si="11"/>
        <v>20.87</v>
      </c>
      <c r="E253" s="95"/>
      <c r="F253" s="95">
        <v>20.87</v>
      </c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>
        <f t="shared" si="12"/>
        <v>20.87</v>
      </c>
      <c r="AP253" s="95"/>
      <c r="AQ253" s="95"/>
      <c r="AR253" s="95"/>
      <c r="AS253" s="95"/>
      <c r="AT253" s="95"/>
      <c r="AU253" s="151"/>
    </row>
    <row r="254" spans="1:47" ht="31.5" x14ac:dyDescent="0.25">
      <c r="A254" s="153" t="str">
        <f>' План финансирования кап.вложен'!A259</f>
        <v>1.4.3</v>
      </c>
      <c r="B254" s="172" t="str">
        <f>' План финансирования кап.вложен'!B259</f>
        <v>Строительство подъездной дороги ПС Гвардейская</v>
      </c>
      <c r="C254" s="160" t="str">
        <f>' План финансирования кап.вложен'!C259</f>
        <v>I_СПС_2019_1.2.1.1.14.1</v>
      </c>
      <c r="D254" s="95">
        <f t="shared" si="11"/>
        <v>6.25</v>
      </c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>
        <v>6.25</v>
      </c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>
        <f t="shared" si="12"/>
        <v>6.25</v>
      </c>
      <c r="AP254" s="95"/>
      <c r="AQ254" s="95"/>
      <c r="AR254" s="95"/>
      <c r="AS254" s="95"/>
      <c r="AT254" s="95"/>
      <c r="AU254" s="151"/>
    </row>
    <row r="255" spans="1:47" ht="47.25" x14ac:dyDescent="0.25">
      <c r="A255" s="153" t="str">
        <f>' План финансирования кап.вложен'!A260</f>
        <v>1.4.4</v>
      </c>
      <c r="B255" s="172" t="str">
        <f>' План финансирования кап.вложен'!B260</f>
        <v>Строительство тракторного гаража, совмещенного с теплым боксом ПС Гвардейская</v>
      </c>
      <c r="C255" s="160" t="str">
        <f>' План финансирования кап.вложен'!C260</f>
        <v>I_СПС_2019_1.2.1.1.14.2</v>
      </c>
      <c r="D255" s="95">
        <f t="shared" si="11"/>
        <v>4.75</v>
      </c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>
        <v>4.75</v>
      </c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>
        <f t="shared" si="12"/>
        <v>4.75</v>
      </c>
      <c r="AP255" s="95"/>
      <c r="AQ255" s="95"/>
      <c r="AR255" s="95"/>
      <c r="AS255" s="95"/>
      <c r="AT255" s="95"/>
      <c r="AU255" s="151"/>
    </row>
    <row r="256" spans="1:47" ht="31.5" x14ac:dyDescent="0.25">
      <c r="A256" s="153" t="str">
        <f>' План финансирования кап.вложен'!A261</f>
        <v>1.4.5</v>
      </c>
      <c r="B256" s="172" t="str">
        <f>' План финансирования кап.вложен'!B261</f>
        <v>Строительство теплого бокса (гараж, склад, слесарка) ПС Затон</v>
      </c>
      <c r="C256" s="160" t="str">
        <f>' План финансирования кап.вложен'!C261</f>
        <v>I_СПС_2020_1.4.1.1.1</v>
      </c>
      <c r="D256" s="95">
        <f t="shared" si="11"/>
        <v>6.5</v>
      </c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>
        <v>0.5</v>
      </c>
      <c r="U256" s="95"/>
      <c r="V256" s="95"/>
      <c r="W256" s="95"/>
      <c r="X256" s="95"/>
      <c r="Y256" s="95"/>
      <c r="Z256" s="95"/>
      <c r="AA256" s="95">
        <v>3</v>
      </c>
      <c r="AB256" s="95"/>
      <c r="AC256" s="95"/>
      <c r="AD256" s="95"/>
      <c r="AE256" s="95"/>
      <c r="AF256" s="95"/>
      <c r="AG256" s="95"/>
      <c r="AH256" s="95">
        <v>3</v>
      </c>
      <c r="AI256" s="95"/>
      <c r="AJ256" s="95"/>
      <c r="AK256" s="95"/>
      <c r="AL256" s="95"/>
      <c r="AM256" s="95"/>
      <c r="AN256" s="95"/>
      <c r="AO256" s="95">
        <f t="shared" si="12"/>
        <v>6.5</v>
      </c>
      <c r="AP256" s="95"/>
      <c r="AQ256" s="95"/>
      <c r="AR256" s="95"/>
      <c r="AS256" s="95"/>
      <c r="AT256" s="95"/>
      <c r="AU256" s="151"/>
    </row>
    <row r="257" spans="1:47" ht="31.5" x14ac:dyDescent="0.25">
      <c r="A257" s="153" t="str">
        <f>' План финансирования кап.вложен'!A262</f>
        <v>1.4.6</v>
      </c>
      <c r="B257" s="172" t="str">
        <f>' План финансирования кап.вложен'!B262</f>
        <v>Строительство теплого бокса (гараж, склад, слесарка) ПС Благовар</v>
      </c>
      <c r="C257" s="160" t="str">
        <f>' План финансирования кап.вложен'!C262</f>
        <v>I_СПС_2020_1.4.2.1.1</v>
      </c>
      <c r="D257" s="95">
        <f t="shared" si="11"/>
        <v>6.2</v>
      </c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>
        <v>0.2</v>
      </c>
      <c r="U257" s="95"/>
      <c r="V257" s="95"/>
      <c r="W257" s="95"/>
      <c r="X257" s="95"/>
      <c r="Y257" s="95"/>
      <c r="Z257" s="95"/>
      <c r="AA257" s="95">
        <v>3</v>
      </c>
      <c r="AB257" s="95"/>
      <c r="AC257" s="95"/>
      <c r="AD257" s="95"/>
      <c r="AE257" s="95"/>
      <c r="AF257" s="95"/>
      <c r="AG257" s="95"/>
      <c r="AH257" s="95">
        <v>3</v>
      </c>
      <c r="AI257" s="95"/>
      <c r="AJ257" s="95"/>
      <c r="AK257" s="95"/>
      <c r="AL257" s="95"/>
      <c r="AM257" s="95"/>
      <c r="AN257" s="95"/>
      <c r="AO257" s="95">
        <f t="shared" si="12"/>
        <v>6.2</v>
      </c>
      <c r="AP257" s="95"/>
      <c r="AQ257" s="95"/>
      <c r="AR257" s="95"/>
      <c r="AS257" s="95"/>
      <c r="AT257" s="95"/>
      <c r="AU257" s="151"/>
    </row>
    <row r="258" spans="1:47" s="120" customFormat="1" ht="47.25" x14ac:dyDescent="0.25">
      <c r="A258" s="168" t="str">
        <f>' План финансирования кап.вложен'!A264</f>
        <v>1.5</v>
      </c>
      <c r="B258" s="184" t="str">
        <f>' План финансирования кап.вложен'!B264</f>
        <v>Покупка земельных участков для целей реализации инвестиционных проектов, всего, в том числе:</v>
      </c>
      <c r="C258" s="184" t="str">
        <f>' План финансирования кап.вложен'!C264</f>
        <v>Г</v>
      </c>
      <c r="D258" s="199"/>
      <c r="E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9"/>
      <c r="AA258" s="199"/>
      <c r="AB258" s="199"/>
      <c r="AC258" s="199"/>
      <c r="AD258" s="199"/>
      <c r="AE258" s="199"/>
      <c r="AF258" s="199"/>
      <c r="AG258" s="199"/>
      <c r="AH258" s="199"/>
      <c r="AI258" s="199"/>
      <c r="AJ258" s="199"/>
      <c r="AK258" s="199"/>
      <c r="AL258" s="199"/>
      <c r="AM258" s="199"/>
      <c r="AN258" s="199"/>
      <c r="AO258" s="199"/>
      <c r="AP258" s="199"/>
      <c r="AQ258" s="199"/>
      <c r="AR258" s="199"/>
      <c r="AS258" s="199"/>
      <c r="AT258" s="199"/>
      <c r="AU258" s="151"/>
    </row>
    <row r="259" spans="1:47" s="120" customFormat="1" ht="31.5" x14ac:dyDescent="0.25">
      <c r="A259" s="167" t="str">
        <f>' План финансирования кап.вложен'!A265</f>
        <v>1.6</v>
      </c>
      <c r="B259" s="168" t="str">
        <f>' План финансирования кап.вложен'!B265</f>
        <v>Прочие инвестиционные проекты, всего, в том числе:</v>
      </c>
      <c r="C259" s="167" t="str">
        <f>' План финансирования кап.вложен'!C265</f>
        <v>Г</v>
      </c>
      <c r="D259" s="170">
        <f t="shared" si="11"/>
        <v>133.7847881355932</v>
      </c>
      <c r="E259" s="170"/>
      <c r="F259" s="170">
        <f>SUM(F260:F323)</f>
        <v>15.375999999999998</v>
      </c>
      <c r="G259" s="170"/>
      <c r="H259" s="170"/>
      <c r="I259" s="170"/>
      <c r="J259" s="170"/>
      <c r="K259" s="170"/>
      <c r="L259" s="170"/>
      <c r="M259" s="170">
        <f>SUM(M260:M323)</f>
        <v>13.732176271186443</v>
      </c>
      <c r="N259" s="170"/>
      <c r="O259" s="170"/>
      <c r="P259" s="170"/>
      <c r="Q259" s="170"/>
      <c r="R259" s="170"/>
      <c r="S259" s="170"/>
      <c r="T259" s="170">
        <f>SUM(T260:T323)</f>
        <v>31.447391525423729</v>
      </c>
      <c r="U259" s="170"/>
      <c r="V259" s="170"/>
      <c r="W259" s="170"/>
      <c r="X259" s="170"/>
      <c r="Y259" s="170"/>
      <c r="Z259" s="170"/>
      <c r="AA259" s="170">
        <f>SUM(AA260:AA323)</f>
        <v>36.61461016949152</v>
      </c>
      <c r="AB259" s="170"/>
      <c r="AC259" s="170"/>
      <c r="AD259" s="170"/>
      <c r="AE259" s="170"/>
      <c r="AF259" s="170"/>
      <c r="AG259" s="170"/>
      <c r="AH259" s="170">
        <f>SUM(AH260:AH323)</f>
        <v>36.61461016949152</v>
      </c>
      <c r="AI259" s="170"/>
      <c r="AJ259" s="170"/>
      <c r="AK259" s="170"/>
      <c r="AL259" s="170"/>
      <c r="AM259" s="170"/>
      <c r="AN259" s="170"/>
      <c r="AO259" s="170">
        <f t="shared" si="12"/>
        <v>133.7847881355932</v>
      </c>
      <c r="AP259" s="170"/>
      <c r="AQ259" s="170"/>
      <c r="AR259" s="170"/>
      <c r="AS259" s="170"/>
      <c r="AT259" s="170"/>
      <c r="AU259" s="151"/>
    </row>
    <row r="260" spans="1:47" ht="31.5" x14ac:dyDescent="0.25">
      <c r="A260" s="153" t="str">
        <f>' План финансирования кап.вложен'!A266</f>
        <v>1.6.1</v>
      </c>
      <c r="B260" s="159" t="str">
        <f>' План финансирования кап.вложен'!B266</f>
        <v>Тестер высокочастотный ВЧТ-25М (6 шт.)</v>
      </c>
      <c r="C260" s="160" t="str">
        <f>' План финансирования кап.вложен'!C266</f>
        <v>I_ОНМ_2017_1.6.1</v>
      </c>
      <c r="D260" s="95">
        <f t="shared" si="11"/>
        <v>0.36599999999999999</v>
      </c>
      <c r="E260" s="95"/>
      <c r="F260" s="95">
        <v>0.36599999999999999</v>
      </c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>
        <f t="shared" si="12"/>
        <v>0.36599999999999999</v>
      </c>
      <c r="AP260" s="95"/>
      <c r="AQ260" s="95"/>
      <c r="AR260" s="95"/>
      <c r="AS260" s="95"/>
      <c r="AT260" s="95"/>
      <c r="AU260" s="151"/>
    </row>
    <row r="261" spans="1:47" x14ac:dyDescent="0.25">
      <c r="A261" s="153" t="str">
        <f>' План финансирования кап.вложен'!A267</f>
        <v>1.6.2</v>
      </c>
      <c r="B261" s="159" t="str">
        <f>' План финансирования кап.вложен'!B267</f>
        <v>Магазин затуханий ВЧА-75М (11 шт.)</v>
      </c>
      <c r="C261" s="160" t="str">
        <f>' План финансирования кап.вложен'!C267</f>
        <v>I_ОНМ_2017_1.6.2</v>
      </c>
      <c r="D261" s="95">
        <f t="shared" si="11"/>
        <v>0.67100000000000004</v>
      </c>
      <c r="E261" s="95"/>
      <c r="F261" s="95">
        <v>0.67100000000000004</v>
      </c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>
        <f t="shared" si="12"/>
        <v>0.67100000000000004</v>
      </c>
      <c r="AP261" s="95"/>
      <c r="AQ261" s="95"/>
      <c r="AR261" s="95"/>
      <c r="AS261" s="95"/>
      <c r="AT261" s="95"/>
      <c r="AU261" s="151"/>
    </row>
    <row r="262" spans="1:47" ht="47.25" x14ac:dyDescent="0.25">
      <c r="A262" s="153" t="str">
        <f>' План финансирования кап.вложен'!A268</f>
        <v>1.6.3</v>
      </c>
      <c r="B262" s="159" t="str">
        <f>' План финансирования кап.вложен'!B268</f>
        <v>Испытательный комплекс для РЗА РЕТОМ-51 (в комплекте с управляющим устройством и стойкой СПУ) (2 шт.)</v>
      </c>
      <c r="C262" s="160" t="str">
        <f>' План финансирования кап.вложен'!C268</f>
        <v>I_ОНМ_2017_1.6.3</v>
      </c>
      <c r="D262" s="95">
        <f t="shared" si="11"/>
        <v>2.395</v>
      </c>
      <c r="E262" s="95"/>
      <c r="F262" s="95">
        <v>2.395</v>
      </c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>
        <f t="shared" si="12"/>
        <v>2.395</v>
      </c>
      <c r="AP262" s="95"/>
      <c r="AQ262" s="95"/>
      <c r="AR262" s="95"/>
      <c r="AS262" s="95"/>
      <c r="AT262" s="95"/>
      <c r="AU262" s="151"/>
    </row>
    <row r="263" spans="1:47" x14ac:dyDescent="0.25">
      <c r="A263" s="153" t="str">
        <f>' План финансирования кап.вложен'!A269</f>
        <v>1.6.4</v>
      </c>
      <c r="B263" s="159" t="str">
        <f>' План финансирования кап.вложен'!B269</f>
        <v>Нептун 3 (3 шт.)</v>
      </c>
      <c r="C263" s="160" t="str">
        <f>' План финансирования кап.вложен'!C269</f>
        <v>I_ОНМ_2017_1.6.4</v>
      </c>
      <c r="D263" s="95">
        <f t="shared" si="11"/>
        <v>0.58499999999999996</v>
      </c>
      <c r="E263" s="95"/>
      <c r="F263" s="95">
        <v>0.58499999999999996</v>
      </c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>
        <f t="shared" si="12"/>
        <v>0.58499999999999996</v>
      </c>
      <c r="AP263" s="95"/>
      <c r="AQ263" s="95"/>
      <c r="AR263" s="95"/>
      <c r="AS263" s="95"/>
      <c r="AT263" s="95"/>
      <c r="AU263" s="151"/>
    </row>
    <row r="264" spans="1:47" x14ac:dyDescent="0.25">
      <c r="A264" s="153" t="str">
        <f>' План финансирования кап.вложен'!A270</f>
        <v>1.6.5</v>
      </c>
      <c r="B264" s="159" t="str">
        <f>' План финансирования кап.вложен'!B270</f>
        <v>Бензопила Husqvarna 395 XP (2 шт.)</v>
      </c>
      <c r="C264" s="160" t="str">
        <f>' План финансирования кап.вложен'!C270</f>
        <v>I_ОНМ_2017_1.6.5</v>
      </c>
      <c r="D264" s="95">
        <f t="shared" si="11"/>
        <v>9.8000000000000004E-2</v>
      </c>
      <c r="E264" s="95"/>
      <c r="F264" s="95">
        <v>9.8000000000000004E-2</v>
      </c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>
        <f t="shared" si="12"/>
        <v>9.8000000000000004E-2</v>
      </c>
      <c r="AP264" s="95"/>
      <c r="AQ264" s="95"/>
      <c r="AR264" s="95"/>
      <c r="AS264" s="95"/>
      <c r="AT264" s="95"/>
      <c r="AU264" s="151"/>
    </row>
    <row r="265" spans="1:47" x14ac:dyDescent="0.25">
      <c r="A265" s="153" t="str">
        <f>' План финансирования кап.вложен'!A271</f>
        <v>1.6.6</v>
      </c>
      <c r="B265" s="159" t="str">
        <f>' План финансирования кап.вложен'!B271</f>
        <v>Кусторез Husqvarna 555 Fx (2 шт.)</v>
      </c>
      <c r="C265" s="160" t="str">
        <f>' План финансирования кап.вложен'!C271</f>
        <v>I_ОНМ_2017_1.6.6</v>
      </c>
      <c r="D265" s="95">
        <f t="shared" si="11"/>
        <v>0.10100000000000001</v>
      </c>
      <c r="E265" s="95"/>
      <c r="F265" s="95">
        <v>0.10100000000000001</v>
      </c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>
        <f t="shared" si="12"/>
        <v>0.10100000000000001</v>
      </c>
      <c r="AP265" s="95"/>
      <c r="AQ265" s="95"/>
      <c r="AR265" s="95"/>
      <c r="AS265" s="95"/>
      <c r="AT265" s="95"/>
      <c r="AU265" s="151"/>
    </row>
    <row r="266" spans="1:47" ht="31.5" x14ac:dyDescent="0.25">
      <c r="A266" s="153" t="str">
        <f>' План финансирования кап.вложен'!A272</f>
        <v>1.6.7</v>
      </c>
      <c r="B266" s="159" t="str">
        <f>' План финансирования кап.вложен'!B272</f>
        <v>Бензиновый опрыскиватель Maruyama MD181DX (1 шт.)</v>
      </c>
      <c r="C266" s="160" t="str">
        <f>' План финансирования кап.вложен'!C272</f>
        <v>I_ОНМ_2017_1.6.7</v>
      </c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151"/>
    </row>
    <row r="267" spans="1:47" ht="31.5" x14ac:dyDescent="0.25">
      <c r="A267" s="153" t="str">
        <f>' План финансирования кап.вложен'!A273</f>
        <v>1.6.8</v>
      </c>
      <c r="B267" s="159" t="str">
        <f>' План финансирования кап.вложен'!B273</f>
        <v>Фрезерно-сверлильный станок JET JMD-X1 50000025M (1 шт.)</v>
      </c>
      <c r="C267" s="160" t="str">
        <f>' План финансирования кап.вложен'!C273</f>
        <v>I_ОНМ_2017_1.6.8</v>
      </c>
      <c r="D267" s="95">
        <f t="shared" si="11"/>
        <v>6.8000000000000005E-2</v>
      </c>
      <c r="E267" s="95"/>
      <c r="F267" s="95">
        <v>6.8000000000000005E-2</v>
      </c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>
        <f t="shared" si="12"/>
        <v>6.8000000000000005E-2</v>
      </c>
      <c r="AP267" s="95"/>
      <c r="AQ267" s="95"/>
      <c r="AR267" s="95"/>
      <c r="AS267" s="95"/>
      <c r="AT267" s="95"/>
      <c r="AU267" s="151"/>
    </row>
    <row r="268" spans="1:47" ht="31.5" x14ac:dyDescent="0.25">
      <c r="A268" s="153" t="str">
        <f>' План финансирования кап.вложен'!A274</f>
        <v>1.6.9</v>
      </c>
      <c r="B268" s="159" t="str">
        <f>' План финансирования кап.вложен'!B274</f>
        <v>Синхронный генератор GV 7000A Wacker Neuson (1 шт.)</v>
      </c>
      <c r="C268" s="160" t="str">
        <f>' План финансирования кап.вложен'!C274</f>
        <v>I_ОНМ_2017_1.6.9</v>
      </c>
      <c r="D268" s="95">
        <f t="shared" si="11"/>
        <v>8.5000000000000006E-2</v>
      </c>
      <c r="E268" s="95"/>
      <c r="F268" s="95">
        <v>8.5000000000000006E-2</v>
      </c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>
        <f t="shared" si="12"/>
        <v>8.5000000000000006E-2</v>
      </c>
      <c r="AP268" s="95"/>
      <c r="AQ268" s="95"/>
      <c r="AR268" s="95"/>
      <c r="AS268" s="95"/>
      <c r="AT268" s="95"/>
      <c r="AU268" s="151"/>
    </row>
    <row r="269" spans="1:47" ht="31.5" x14ac:dyDescent="0.25">
      <c r="A269" s="153" t="str">
        <f>' План финансирования кап.вложен'!A275</f>
        <v>1.6.10</v>
      </c>
      <c r="B269" s="159" t="str">
        <f>' План финансирования кап.вложен'!B275</f>
        <v>Приобретение оргтехники для ОИТиСК (1 комплект)</v>
      </c>
      <c r="C269" s="160" t="str">
        <f>' План финансирования кап.вложен'!C275</f>
        <v>I_ОНМ_2017_1.6.13</v>
      </c>
      <c r="D269" s="95">
        <f t="shared" si="11"/>
        <v>1.7330000000000001</v>
      </c>
      <c r="E269" s="95"/>
      <c r="F269" s="95">
        <v>1.7330000000000001</v>
      </c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>
        <f t="shared" si="12"/>
        <v>1.7330000000000001</v>
      </c>
      <c r="AP269" s="95"/>
      <c r="AQ269" s="95"/>
      <c r="AR269" s="95"/>
      <c r="AS269" s="95"/>
      <c r="AT269" s="95"/>
      <c r="AU269" s="151"/>
    </row>
    <row r="270" spans="1:47" x14ac:dyDescent="0.25">
      <c r="A270" s="153" t="str">
        <f>' План финансирования кап.вложен'!A276</f>
        <v>1.6.11</v>
      </c>
      <c r="B270" s="159" t="str">
        <f>' План финансирования кап.вложен'!B276</f>
        <v>КАМАЗ-45141,с/с, 6х6,14т. (1 шт.)</v>
      </c>
      <c r="C270" s="160" t="str">
        <f>' План финансирования кап.вложен'!C276</f>
        <v>I_ОНМ_2017_1.6.15</v>
      </c>
      <c r="D270" s="95">
        <f t="shared" ref="D270:D323" si="14">AO270</f>
        <v>3.0539999999999998</v>
      </c>
      <c r="E270" s="95"/>
      <c r="F270" s="95">
        <f>3.017+0.037</f>
        <v>3.0539999999999998</v>
      </c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>
        <f t="shared" ref="AO270:AO323" si="15">F270+M270+T270+AA270+AH270</f>
        <v>3.0539999999999998</v>
      </c>
      <c r="AP270" s="95"/>
      <c r="AQ270" s="95"/>
      <c r="AR270" s="95"/>
      <c r="AS270" s="95"/>
      <c r="AT270" s="95"/>
      <c r="AU270" s="151"/>
    </row>
    <row r="271" spans="1:47" ht="31.5" x14ac:dyDescent="0.25">
      <c r="A271" s="153" t="str">
        <f>' План финансирования кап.вложен'!A277</f>
        <v>1.6.12</v>
      </c>
      <c r="B271" s="159" t="str">
        <f>' План финансирования кап.вложен'!B277</f>
        <v>Бригадный а/м на базе КАМАЗ 43118 (1 шт.)</v>
      </c>
      <c r="C271" s="160" t="str">
        <f>' План финансирования кап.вложен'!C277</f>
        <v>I_ОНМ_2017_1.6.16</v>
      </c>
      <c r="D271" s="95">
        <f t="shared" si="14"/>
        <v>3.2</v>
      </c>
      <c r="E271" s="95"/>
      <c r="F271" s="95">
        <v>3.2</v>
      </c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>
        <f t="shared" si="15"/>
        <v>3.2</v>
      </c>
      <c r="AP271" s="95"/>
      <c r="AQ271" s="95"/>
      <c r="AR271" s="95"/>
      <c r="AS271" s="95"/>
      <c r="AT271" s="95"/>
      <c r="AU271" s="151"/>
    </row>
    <row r="272" spans="1:47" x14ac:dyDescent="0.25">
      <c r="A272" s="153" t="str">
        <f>' План финансирования кап.вложен'!A278</f>
        <v>1.6.13</v>
      </c>
      <c r="B272" s="159" t="str">
        <f>' План финансирования кап.вложен'!B278</f>
        <v>ГАЗ-2705, (7 мест), дизель (1 шт.)</v>
      </c>
      <c r="C272" s="160" t="str">
        <f>' План финансирования кап.вложен'!C278</f>
        <v>I_ОНМ_2017_1.6.17</v>
      </c>
      <c r="D272" s="95">
        <f t="shared" si="14"/>
        <v>1.0780000000000001</v>
      </c>
      <c r="E272" s="95"/>
      <c r="F272" s="95">
        <v>1.0780000000000001</v>
      </c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>
        <f t="shared" si="15"/>
        <v>1.0780000000000001</v>
      </c>
      <c r="AP272" s="95"/>
      <c r="AQ272" s="95"/>
      <c r="AR272" s="95"/>
      <c r="AS272" s="95"/>
      <c r="AT272" s="95"/>
      <c r="AU272" s="151"/>
    </row>
    <row r="273" spans="1:47" x14ac:dyDescent="0.25">
      <c r="A273" s="153" t="str">
        <f>' План финансирования кап.вложен'!A279</f>
        <v>1.6.14</v>
      </c>
      <c r="B273" s="159" t="str">
        <f>' План финансирования кап.вложен'!B279</f>
        <v>Газ-2217 Соболь (6 мест) (1 шт.)</v>
      </c>
      <c r="C273" s="160" t="str">
        <f>' План финансирования кап.вложен'!C279</f>
        <v>I_ОНМ_2017_1.6.20</v>
      </c>
      <c r="D273" s="95">
        <f t="shared" si="14"/>
        <v>1.097</v>
      </c>
      <c r="E273" s="95"/>
      <c r="F273" s="95">
        <v>1.097</v>
      </c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>
        <f t="shared" si="15"/>
        <v>1.097</v>
      </c>
      <c r="AP273" s="95"/>
      <c r="AQ273" s="95"/>
      <c r="AR273" s="95"/>
      <c r="AS273" s="95"/>
      <c r="AT273" s="95"/>
      <c r="AU273" s="151"/>
    </row>
    <row r="274" spans="1:47" x14ac:dyDescent="0.25">
      <c r="A274" s="153" t="str">
        <f>' План финансирования кап.вложен'!A280</f>
        <v>1.6.15</v>
      </c>
      <c r="B274" s="159" t="str">
        <f>' План финансирования кап.вложен'!B280</f>
        <v>Приобретение ноутбука Lenovo</v>
      </c>
      <c r="C274" s="160" t="str">
        <f>' План финансирования кап.вложен'!C280</f>
        <v>I_ОНМ_2017_1.6.21</v>
      </c>
      <c r="D274" s="95">
        <f t="shared" si="14"/>
        <v>8.5000000000000006E-2</v>
      </c>
      <c r="E274" s="95"/>
      <c r="F274" s="95">
        <v>8.5000000000000006E-2</v>
      </c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>
        <f t="shared" si="15"/>
        <v>8.5000000000000006E-2</v>
      </c>
      <c r="AP274" s="95"/>
      <c r="AQ274" s="95"/>
      <c r="AR274" s="95"/>
      <c r="AS274" s="95"/>
      <c r="AT274" s="95"/>
      <c r="AU274" s="151"/>
    </row>
    <row r="275" spans="1:47" x14ac:dyDescent="0.25">
      <c r="A275" s="153" t="str">
        <f>' План финансирования кап.вложен'!A281</f>
        <v>1.6.16</v>
      </c>
      <c r="B275" s="178" t="str">
        <f>' План финансирования кап.вложен'!B281</f>
        <v>Ямаха викинг (3 шт.)</v>
      </c>
      <c r="C275" s="160" t="str">
        <f>' План финансирования кап.вложен'!C281</f>
        <v>I_ОНМ_2018_1.6.8</v>
      </c>
      <c r="D275" s="95">
        <f t="shared" si="14"/>
        <v>1.8008474576271187</v>
      </c>
      <c r="E275" s="95"/>
      <c r="F275" s="95"/>
      <c r="G275" s="95"/>
      <c r="H275" s="95"/>
      <c r="I275" s="95"/>
      <c r="J275" s="95"/>
      <c r="K275" s="95"/>
      <c r="L275" s="95"/>
      <c r="M275" s="95">
        <v>0.5</v>
      </c>
      <c r="N275" s="95"/>
      <c r="O275" s="95"/>
      <c r="P275" s="95"/>
      <c r="Q275" s="95"/>
      <c r="R275" s="95"/>
      <c r="S275" s="95"/>
      <c r="T275" s="95">
        <v>1.3008474576271187</v>
      </c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>
        <f t="shared" si="15"/>
        <v>1.8008474576271187</v>
      </c>
      <c r="AP275" s="95"/>
      <c r="AQ275" s="95"/>
      <c r="AR275" s="95"/>
      <c r="AS275" s="95"/>
      <c r="AT275" s="95"/>
      <c r="AU275" s="151"/>
    </row>
    <row r="276" spans="1:47" ht="47.25" x14ac:dyDescent="0.25">
      <c r="A276" s="153" t="str">
        <f>' План финансирования кап.вложен'!A282</f>
        <v>1.6.17</v>
      </c>
      <c r="B276" s="178" t="str">
        <f>' План финансирования кап.вложен'!B282</f>
        <v>МЗСА-817711.001-05 с тентом, уклон спереди.(стойка, зап. Кол. С креплением) 5 шт.</v>
      </c>
      <c r="C276" s="160" t="str">
        <f>' План финансирования кап.вложен'!C282</f>
        <v>I_ОНМ_2018_1.6.9</v>
      </c>
      <c r="D276" s="95">
        <f t="shared" si="14"/>
        <v>0.41112033898305089</v>
      </c>
      <c r="E276" s="95"/>
      <c r="F276" s="95"/>
      <c r="G276" s="95"/>
      <c r="H276" s="95"/>
      <c r="I276" s="95"/>
      <c r="J276" s="95"/>
      <c r="K276" s="95"/>
      <c r="L276" s="95"/>
      <c r="M276" s="95">
        <v>0.34322033898305088</v>
      </c>
      <c r="N276" s="95"/>
      <c r="O276" s="95"/>
      <c r="P276" s="95"/>
      <c r="Q276" s="95"/>
      <c r="R276" s="95"/>
      <c r="S276" s="95"/>
      <c r="T276" s="95">
        <v>6.7900000000000002E-2</v>
      </c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>
        <f t="shared" si="15"/>
        <v>0.41112033898305089</v>
      </c>
      <c r="AP276" s="95"/>
      <c r="AQ276" s="95"/>
      <c r="AR276" s="95"/>
      <c r="AS276" s="95"/>
      <c r="AT276" s="95"/>
      <c r="AU276" s="151"/>
    </row>
    <row r="277" spans="1:47" x14ac:dyDescent="0.25">
      <c r="A277" s="153" t="str">
        <f>' План финансирования кап.вложен'!A283</f>
        <v>1.6.18</v>
      </c>
      <c r="B277" s="179" t="str">
        <f>' План финансирования кап.вложен'!B283</f>
        <v>Газ-2705, 7 мест, диз. Дв. (4 шт)</v>
      </c>
      <c r="C277" s="52" t="str">
        <f>' План финансирования кап.вложен'!C283</f>
        <v>I_ОНМ_2018_1.6.10</v>
      </c>
      <c r="D277" s="95">
        <f t="shared" si="14"/>
        <v>3.5296610169491522</v>
      </c>
      <c r="E277" s="95"/>
      <c r="F277" s="95"/>
      <c r="G277" s="95"/>
      <c r="H277" s="95"/>
      <c r="I277" s="95"/>
      <c r="J277" s="95"/>
      <c r="K277" s="95"/>
      <c r="L277" s="95"/>
      <c r="M277" s="95">
        <v>1.1228813559322035</v>
      </c>
      <c r="N277" s="95"/>
      <c r="O277" s="95"/>
      <c r="P277" s="95"/>
      <c r="Q277" s="95"/>
      <c r="R277" s="95"/>
      <c r="S277" s="95"/>
      <c r="T277" s="95">
        <v>2.406779661016949</v>
      </c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>
        <f t="shared" si="15"/>
        <v>3.5296610169491522</v>
      </c>
      <c r="AP277" s="95"/>
      <c r="AQ277" s="95"/>
      <c r="AR277" s="95"/>
      <c r="AS277" s="95"/>
      <c r="AT277" s="95"/>
      <c r="AU277" s="151"/>
    </row>
    <row r="278" spans="1:47" x14ac:dyDescent="0.25">
      <c r="A278" s="153" t="str">
        <f>' План финансирования кап.вложен'!A284</f>
        <v>1.6.19</v>
      </c>
      <c r="B278" s="178" t="str">
        <f>' План финансирования кап.вложен'!B284</f>
        <v>ГАЗель NEXT ГАЗ-A65R32, Турист.</v>
      </c>
      <c r="C278" s="160" t="str">
        <f>' План финансирования кап.вложен'!C284</f>
        <v>I_ОНМ_2018_1.6.13</v>
      </c>
      <c r="D278" s="95">
        <f t="shared" si="14"/>
        <v>1.464406779661017</v>
      </c>
      <c r="E278" s="95"/>
      <c r="F278" s="95"/>
      <c r="G278" s="95"/>
      <c r="H278" s="95"/>
      <c r="I278" s="95"/>
      <c r="J278" s="95"/>
      <c r="K278" s="95"/>
      <c r="L278" s="95"/>
      <c r="M278" s="95">
        <v>1.464406779661017</v>
      </c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>
        <f t="shared" si="15"/>
        <v>1.464406779661017</v>
      </c>
      <c r="AP278" s="95"/>
      <c r="AQ278" s="95"/>
      <c r="AR278" s="95"/>
      <c r="AS278" s="95"/>
      <c r="AT278" s="95"/>
      <c r="AU278" s="151"/>
    </row>
    <row r="279" spans="1:47" ht="31.5" x14ac:dyDescent="0.25">
      <c r="A279" s="153" t="str">
        <f>' План финансирования кап.вложен'!A285</f>
        <v>1.6.20</v>
      </c>
      <c r="B279" s="179" t="str">
        <f>' План финансирования кап.вложен'!B285</f>
        <v>Приобретение 20 местного пасажирского автобуса  2 шт.</v>
      </c>
      <c r="C279" s="52" t="str">
        <f>' План финансирования кап.вложен'!C285</f>
        <v>I_ОНМ_2018_1.6.14</v>
      </c>
      <c r="D279" s="95">
        <f t="shared" si="14"/>
        <v>9.0483050847457633</v>
      </c>
      <c r="E279" s="95"/>
      <c r="F279" s="95"/>
      <c r="G279" s="95"/>
      <c r="H279" s="95"/>
      <c r="I279" s="95"/>
      <c r="J279" s="95"/>
      <c r="K279" s="95"/>
      <c r="L279" s="95"/>
      <c r="M279" s="95">
        <v>3.4550847457627119</v>
      </c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>
        <v>2.7966101694915255</v>
      </c>
      <c r="AB279" s="95"/>
      <c r="AC279" s="95"/>
      <c r="AD279" s="95"/>
      <c r="AE279" s="95"/>
      <c r="AF279" s="95"/>
      <c r="AG279" s="95"/>
      <c r="AH279" s="95">
        <v>2.7966101694915255</v>
      </c>
      <c r="AI279" s="95"/>
      <c r="AJ279" s="95"/>
      <c r="AK279" s="95"/>
      <c r="AL279" s="95"/>
      <c r="AM279" s="95"/>
      <c r="AN279" s="95"/>
      <c r="AO279" s="95">
        <f t="shared" si="15"/>
        <v>9.0483050847457633</v>
      </c>
      <c r="AP279" s="95"/>
      <c r="AQ279" s="95"/>
      <c r="AR279" s="95"/>
      <c r="AS279" s="95"/>
      <c r="AT279" s="95"/>
      <c r="AU279" s="151"/>
    </row>
    <row r="280" spans="1:47" x14ac:dyDescent="0.25">
      <c r="A280" s="153" t="str">
        <f>' План финансирования кап.вложен'!A286</f>
        <v>1.6.21</v>
      </c>
      <c r="B280" s="178" t="str">
        <f>' План финансирования кап.вложен'!B286</f>
        <v>Мегаомметр цифровой</v>
      </c>
      <c r="C280" s="160" t="str">
        <f>' План финансирования кап.вложен'!C286</f>
        <v>I_ОНМ_2018_1.6.16</v>
      </c>
      <c r="D280" s="95">
        <f t="shared" si="14"/>
        <v>0.29220338983050848</v>
      </c>
      <c r="E280" s="95"/>
      <c r="F280" s="95"/>
      <c r="G280" s="95"/>
      <c r="H280" s="95"/>
      <c r="I280" s="95"/>
      <c r="J280" s="95"/>
      <c r="K280" s="95"/>
      <c r="L280" s="95"/>
      <c r="M280" s="95">
        <v>0.13220338983050847</v>
      </c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>
        <v>0.08</v>
      </c>
      <c r="AB280" s="95"/>
      <c r="AC280" s="95"/>
      <c r="AD280" s="95"/>
      <c r="AE280" s="95"/>
      <c r="AF280" s="95"/>
      <c r="AG280" s="95"/>
      <c r="AH280" s="95">
        <v>0.08</v>
      </c>
      <c r="AI280" s="95"/>
      <c r="AJ280" s="95"/>
      <c r="AK280" s="95"/>
      <c r="AL280" s="95"/>
      <c r="AM280" s="95"/>
      <c r="AN280" s="95"/>
      <c r="AO280" s="95">
        <f t="shared" si="15"/>
        <v>0.29220338983050848</v>
      </c>
      <c r="AP280" s="95"/>
      <c r="AQ280" s="95"/>
      <c r="AR280" s="95"/>
      <c r="AS280" s="95"/>
      <c r="AT280" s="95"/>
      <c r="AU280" s="151"/>
    </row>
    <row r="281" spans="1:47" ht="31.5" x14ac:dyDescent="0.25">
      <c r="A281" s="153" t="str">
        <f>' План финансирования кап.вложен'!A287</f>
        <v>1.6.22</v>
      </c>
      <c r="B281" s="178" t="str">
        <f>' План финансирования кап.вложен'!B287</f>
        <v>Прибор контроля устройств РПН трансформаторов</v>
      </c>
      <c r="C281" s="160" t="str">
        <f>' План финансирования кап.вложен'!C287</f>
        <v>I_ОНМ_2018_1.6.17</v>
      </c>
      <c r="D281" s="95">
        <f t="shared" si="14"/>
        <v>0.41271186440677965</v>
      </c>
      <c r="E281" s="95"/>
      <c r="F281" s="95"/>
      <c r="G281" s="95"/>
      <c r="H281" s="95"/>
      <c r="I281" s="95"/>
      <c r="J281" s="95"/>
      <c r="K281" s="95"/>
      <c r="L281" s="95"/>
      <c r="M281" s="95">
        <v>0.41271186440677965</v>
      </c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>
        <f t="shared" si="15"/>
        <v>0.41271186440677965</v>
      </c>
      <c r="AP281" s="95"/>
      <c r="AQ281" s="95"/>
      <c r="AR281" s="95"/>
      <c r="AS281" s="95"/>
      <c r="AT281" s="95"/>
      <c r="AU281" s="151"/>
    </row>
    <row r="282" spans="1:47" ht="31.5" x14ac:dyDescent="0.25">
      <c r="A282" s="153" t="str">
        <f>' План финансирования кап.вложен'!A288</f>
        <v>1.6.23</v>
      </c>
      <c r="B282" s="178" t="str">
        <f>' План финансирования кап.вложен'!B288</f>
        <v>Устройство контроля тока проводимости ОПН</v>
      </c>
      <c r="C282" s="160" t="str">
        <f>' План финансирования кап.вложен'!C288</f>
        <v>I_ОНМ_2018_1.6.19</v>
      </c>
      <c r="D282" s="95">
        <f t="shared" si="14"/>
        <v>0.19118644067796609</v>
      </c>
      <c r="E282" s="95"/>
      <c r="F282" s="95"/>
      <c r="G282" s="95"/>
      <c r="H282" s="95"/>
      <c r="I282" s="95"/>
      <c r="J282" s="95"/>
      <c r="K282" s="95"/>
      <c r="L282" s="95"/>
      <c r="M282" s="95">
        <v>7.1186440677966104E-2</v>
      </c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>
        <v>5.9999999999999991E-2</v>
      </c>
      <c r="AB282" s="95"/>
      <c r="AC282" s="95"/>
      <c r="AD282" s="95"/>
      <c r="AE282" s="95"/>
      <c r="AF282" s="95"/>
      <c r="AG282" s="95"/>
      <c r="AH282" s="95">
        <v>5.9999999999999991E-2</v>
      </c>
      <c r="AI282" s="95"/>
      <c r="AJ282" s="95"/>
      <c r="AK282" s="95"/>
      <c r="AL282" s="95"/>
      <c r="AM282" s="95"/>
      <c r="AN282" s="95"/>
      <c r="AO282" s="95">
        <f t="shared" si="15"/>
        <v>0.19118644067796609</v>
      </c>
      <c r="AP282" s="95"/>
      <c r="AQ282" s="95"/>
      <c r="AR282" s="95"/>
      <c r="AS282" s="95"/>
      <c r="AT282" s="95"/>
      <c r="AU282" s="151"/>
    </row>
    <row r="283" spans="1:47" ht="31.5" x14ac:dyDescent="0.25">
      <c r="A283" s="153" t="str">
        <f>' План финансирования кап.вложен'!A289</f>
        <v>1.6.24</v>
      </c>
      <c r="B283" s="178" t="str">
        <f>' План финансирования кап.вложен'!B289</f>
        <v>Хроматограф газовый серии "Хроматэк-Кристалл"</v>
      </c>
      <c r="C283" s="160" t="str">
        <f>' План финансирования кап.вложен'!C289</f>
        <v>I_ОНМ_2018_1.6.20</v>
      </c>
      <c r="D283" s="95">
        <f t="shared" si="14"/>
        <v>2.6322033898305084</v>
      </c>
      <c r="E283" s="95"/>
      <c r="F283" s="95"/>
      <c r="G283" s="95"/>
      <c r="H283" s="95"/>
      <c r="I283" s="95"/>
      <c r="J283" s="95"/>
      <c r="K283" s="95"/>
      <c r="L283" s="95"/>
      <c r="M283" s="95">
        <v>2.6322033898305084</v>
      </c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>
        <f t="shared" si="15"/>
        <v>2.6322033898305084</v>
      </c>
      <c r="AP283" s="95"/>
      <c r="AQ283" s="95"/>
      <c r="AR283" s="95"/>
      <c r="AS283" s="95"/>
      <c r="AT283" s="95"/>
      <c r="AU283" s="151"/>
    </row>
    <row r="284" spans="1:47" x14ac:dyDescent="0.25">
      <c r="A284" s="153" t="str">
        <f>' План финансирования кап.вложен'!A290</f>
        <v>1.6.25</v>
      </c>
      <c r="B284" s="178" t="str">
        <f>' План финансирования кап.вложен'!B290</f>
        <v xml:space="preserve">Снегоуборщик </v>
      </c>
      <c r="C284" s="160" t="str">
        <f>' План финансирования кап.вложен'!C290</f>
        <v>I_ОНМ_2018_1.6.21</v>
      </c>
      <c r="D284" s="95">
        <f t="shared" si="14"/>
        <v>0.15508474576271186</v>
      </c>
      <c r="E284" s="95"/>
      <c r="F284" s="95"/>
      <c r="G284" s="95"/>
      <c r="H284" s="95"/>
      <c r="I284" s="95"/>
      <c r="J284" s="95"/>
      <c r="K284" s="95"/>
      <c r="L284" s="95"/>
      <c r="M284" s="95">
        <v>0.15508474576271186</v>
      </c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>
        <f t="shared" si="15"/>
        <v>0.15508474576271186</v>
      </c>
      <c r="AP284" s="95"/>
      <c r="AQ284" s="95"/>
      <c r="AR284" s="95"/>
      <c r="AS284" s="95"/>
      <c r="AT284" s="95"/>
      <c r="AU284" s="151"/>
    </row>
    <row r="285" spans="1:47" x14ac:dyDescent="0.25">
      <c r="A285" s="153" t="str">
        <f>' План финансирования кап.вложен'!A291</f>
        <v>1.6.26</v>
      </c>
      <c r="B285" s="178" t="str">
        <f>' План финансирования кап.вложен'!B291</f>
        <v>Домкрат Werther-OMA 496P.5</v>
      </c>
      <c r="C285" s="160" t="str">
        <f>' План финансирования кап.вложен'!C291</f>
        <v>I_ОНМ_2018_1.6.24</v>
      </c>
      <c r="D285" s="95">
        <f t="shared" si="14"/>
        <v>8.0508474576271194E-2</v>
      </c>
      <c r="E285" s="95"/>
      <c r="F285" s="95"/>
      <c r="G285" s="95"/>
      <c r="H285" s="95"/>
      <c r="I285" s="95"/>
      <c r="J285" s="95"/>
      <c r="K285" s="95"/>
      <c r="L285" s="95"/>
      <c r="M285" s="95">
        <v>8.0508474576271194E-2</v>
      </c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>
        <f t="shared" si="15"/>
        <v>8.0508474576271194E-2</v>
      </c>
      <c r="AP285" s="95"/>
      <c r="AQ285" s="95"/>
      <c r="AR285" s="95"/>
      <c r="AS285" s="95"/>
      <c r="AT285" s="95"/>
      <c r="AU285" s="151"/>
    </row>
    <row r="286" spans="1:47" x14ac:dyDescent="0.25">
      <c r="A286" s="153" t="str">
        <f>' План финансирования кап.вложен'!A292</f>
        <v>1.6.27</v>
      </c>
      <c r="B286" s="178" t="str">
        <f>' План финансирования кап.вложен'!B292</f>
        <v>Квадрокоптер DL Mavic Pro Combo</v>
      </c>
      <c r="C286" s="160" t="str">
        <f>' План финансирования кап.вложен'!C292</f>
        <v>I_ОНМ_2018_1.6.25</v>
      </c>
      <c r="D286" s="95">
        <f t="shared" si="14"/>
        <v>9.4067796610169493E-2</v>
      </c>
      <c r="E286" s="95"/>
      <c r="F286" s="95"/>
      <c r="G286" s="95"/>
      <c r="H286" s="95"/>
      <c r="I286" s="95"/>
      <c r="J286" s="95"/>
      <c r="K286" s="95"/>
      <c r="L286" s="95"/>
      <c r="M286" s="95">
        <v>9.4067796610169493E-2</v>
      </c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>
        <f t="shared" si="15"/>
        <v>9.4067796610169493E-2</v>
      </c>
      <c r="AP286" s="95"/>
      <c r="AQ286" s="95"/>
      <c r="AR286" s="95"/>
      <c r="AS286" s="95"/>
      <c r="AT286" s="95"/>
      <c r="AU286" s="151"/>
    </row>
    <row r="287" spans="1:47" ht="47.25" x14ac:dyDescent="0.25">
      <c r="A287" s="153" t="str">
        <f>' План финансирования кап.вложен'!A293</f>
        <v>1.6.28</v>
      </c>
      <c r="B287" s="178" t="str">
        <f>' План финансирования кап.вложен'!B293</f>
        <v>Мойка высокого давления без подогрева воды Karcher HD 9/19 M plus *EU-I 1.524-308</v>
      </c>
      <c r="C287" s="160" t="str">
        <f>' План финансирования кап.вложен'!C293</f>
        <v>I_ОНМ_2018_1.6.26</v>
      </c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151"/>
    </row>
    <row r="288" spans="1:47" ht="31.5" x14ac:dyDescent="0.25">
      <c r="A288" s="153" t="str">
        <f>' План финансирования кап.вложен'!A294</f>
        <v>1.6.29</v>
      </c>
      <c r="B288" s="178" t="str">
        <f>' План финансирования кап.вложен'!B294</f>
        <v xml:space="preserve">Пусковое устройство BERKUT Smart Power SP-9024 </v>
      </c>
      <c r="C288" s="160" t="str">
        <f>' План финансирования кап.вложен'!C294</f>
        <v>I_ОНМ_2018_1.6.27</v>
      </c>
      <c r="D288" s="95">
        <f t="shared" si="14"/>
        <v>4.6610169491525424E-2</v>
      </c>
      <c r="E288" s="95"/>
      <c r="F288" s="95"/>
      <c r="G288" s="95"/>
      <c r="H288" s="95"/>
      <c r="I288" s="95"/>
      <c r="J288" s="95"/>
      <c r="K288" s="95"/>
      <c r="L288" s="95"/>
      <c r="M288" s="95">
        <v>4.6610169491525424E-2</v>
      </c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>
        <f t="shared" si="15"/>
        <v>4.6610169491525424E-2</v>
      </c>
      <c r="AP288" s="95"/>
      <c r="AQ288" s="95"/>
      <c r="AR288" s="95"/>
      <c r="AS288" s="95"/>
      <c r="AT288" s="95"/>
      <c r="AU288" s="151"/>
    </row>
    <row r="289" spans="1:47" ht="78.75" x14ac:dyDescent="0.25">
      <c r="A289" s="153" t="str">
        <f>' План финансирования кап.вложен'!A295</f>
        <v>1.6.30</v>
      </c>
      <c r="B289" s="178" t="str">
        <f>' План финансирования кап.вложен'!B295</f>
        <v>Пресс гидравлический Краб      HX 41.06.000, 36т с набором  матриц, насос  ручной                  HX 41.60.000-01 с рукавом высокого давления HX.41.69.000.(комплект)</v>
      </c>
      <c r="C289" s="160" t="str">
        <f>' План финансирования кап.вложен'!C295</f>
        <v>I_ОНМ_2018_1.6.28</v>
      </c>
      <c r="D289" s="95">
        <f t="shared" si="14"/>
        <v>5.7599999999999998E-2</v>
      </c>
      <c r="E289" s="95"/>
      <c r="F289" s="95"/>
      <c r="G289" s="95"/>
      <c r="H289" s="95"/>
      <c r="I289" s="95"/>
      <c r="J289" s="95"/>
      <c r="K289" s="95"/>
      <c r="L289" s="95"/>
      <c r="M289" s="95">
        <v>5.7599999999999998E-2</v>
      </c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>
        <f t="shared" si="15"/>
        <v>5.7599999999999998E-2</v>
      </c>
      <c r="AP289" s="95"/>
      <c r="AQ289" s="95"/>
      <c r="AR289" s="95"/>
      <c r="AS289" s="95"/>
      <c r="AT289" s="95"/>
      <c r="AU289" s="151"/>
    </row>
    <row r="290" spans="1:47" ht="31.5" x14ac:dyDescent="0.25">
      <c r="A290" s="153" t="str">
        <f>' План финансирования кап.вложен'!A296</f>
        <v>1.6.31</v>
      </c>
      <c r="B290" s="178" t="str">
        <f>' План финансирования кап.вложен'!B296</f>
        <v>Аппарат высокого давления "КАRCHER" НD 9/20-4М</v>
      </c>
      <c r="C290" s="160" t="str">
        <f>' План финансирования кап.вложен'!C296</f>
        <v>I_ОНМ_2018_1.6.29</v>
      </c>
      <c r="D290" s="95">
        <f t="shared" si="14"/>
        <v>0.16440677966101697</v>
      </c>
      <c r="E290" s="95"/>
      <c r="F290" s="95"/>
      <c r="G290" s="95"/>
      <c r="H290" s="95"/>
      <c r="I290" s="95"/>
      <c r="J290" s="95"/>
      <c r="K290" s="95"/>
      <c r="L290" s="95"/>
      <c r="M290" s="95">
        <v>0.16440677966101697</v>
      </c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>
        <f t="shared" si="15"/>
        <v>0.16440677966101697</v>
      </c>
      <c r="AP290" s="95"/>
      <c r="AQ290" s="95"/>
      <c r="AR290" s="95"/>
      <c r="AS290" s="95"/>
      <c r="AT290" s="95"/>
      <c r="AU290" s="151"/>
    </row>
    <row r="291" spans="1:47" ht="47.25" x14ac:dyDescent="0.25">
      <c r="A291" s="153" t="str">
        <f>' План финансирования кап.вложен'!A297</f>
        <v>1.6.32</v>
      </c>
      <c r="B291" s="178" t="str">
        <f>' План финансирования кап.вложен'!B297</f>
        <v>Зубчатый (шестеренный) насос "Calpeda" IRR 25/4E  (ЗИП к дегазационной установке)</v>
      </c>
      <c r="C291" s="160" t="str">
        <f>' План финансирования кап.вложен'!C297</f>
        <v>I_ОНМ_2018_1.6.30</v>
      </c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151"/>
    </row>
    <row r="292" spans="1:47" ht="47.25" x14ac:dyDescent="0.25">
      <c r="A292" s="153" t="str">
        <f>' План финансирования кап.вложен'!A298</f>
        <v>1.6.33</v>
      </c>
      <c r="B292" s="178" t="str">
        <f>' План финансирования кап.вложен'!B298</f>
        <v xml:space="preserve">Пластинчато-роторный вакуумный насос "DVP" LC.12 (ЗИП к дегазационной установке) </v>
      </c>
      <c r="C292" s="160" t="str">
        <f>' План финансирования кап.вложен'!C298</f>
        <v>I_ОНМ_2018_1.6.31</v>
      </c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151"/>
    </row>
    <row r="293" spans="1:47" ht="31.5" x14ac:dyDescent="0.25">
      <c r="A293" s="153" t="str">
        <f>' План финансирования кап.вложен'!A299</f>
        <v>1.6.34</v>
      </c>
      <c r="B293" s="178" t="str">
        <f>' План финансирования кап.вложен'!B299</f>
        <v>Снегоочиститель шнекороторный СШР-2,0 на трактор МТЗ</v>
      </c>
      <c r="C293" s="160" t="str">
        <f>' План финансирования кап.вложен'!C299</f>
        <v>I_ОНМ_2018_1.6.32</v>
      </c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151"/>
    </row>
    <row r="294" spans="1:47" x14ac:dyDescent="0.25">
      <c r="A294" s="153" t="str">
        <f>' План финансирования кап.вложен'!A300</f>
        <v>1.6.35</v>
      </c>
      <c r="B294" s="159" t="str">
        <f>' План финансирования кап.вложен'!B300</f>
        <v>Прицеп 2 ПТС-4 самосвал (1 шт.)</v>
      </c>
      <c r="C294" s="160" t="str">
        <f>' План финансирования кап.вложен'!C300</f>
        <v>I_ОНМ_2018_1.6.33</v>
      </c>
      <c r="D294" s="95">
        <f t="shared" si="14"/>
        <v>0.21186440677966104</v>
      </c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>
        <v>0.21186440677966104</v>
      </c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>
        <f t="shared" si="15"/>
        <v>0.21186440677966104</v>
      </c>
      <c r="AP294" s="95"/>
      <c r="AQ294" s="95"/>
      <c r="AR294" s="95"/>
      <c r="AS294" s="95"/>
      <c r="AT294" s="95"/>
      <c r="AU294" s="151"/>
    </row>
    <row r="295" spans="1:47" x14ac:dyDescent="0.25">
      <c r="A295" s="153" t="str">
        <f>' План финансирования кап.вложен'!A301</f>
        <v>1.6.36</v>
      </c>
      <c r="B295" s="178" t="str">
        <f>' План финансирования кап.вложен'!B301</f>
        <v>Плуг трехкорпусный навесной ПЛН 3-35</v>
      </c>
      <c r="C295" s="160" t="str">
        <f>' План финансирования кап.вложен'!C301</f>
        <v>I_ОНМ_2018_1.6.34</v>
      </c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151"/>
    </row>
    <row r="296" spans="1:47" ht="31.5" x14ac:dyDescent="0.25">
      <c r="A296" s="153" t="str">
        <f>' План финансирования кап.вложен'!A302</f>
        <v>1.6.37</v>
      </c>
      <c r="B296" s="178" t="str">
        <f>' План финансирования кап.вложен'!B302</f>
        <v>Прибор контроля высоковольтных выключателей ПКВ/М7 (с USB портом)</v>
      </c>
      <c r="C296" s="160" t="str">
        <f>' План финансирования кап.вложен'!C302</f>
        <v>I_ОНМ_2018_1.6.35</v>
      </c>
      <c r="D296" s="95">
        <f t="shared" si="14"/>
        <v>0.94322033898305091</v>
      </c>
      <c r="E296" s="95"/>
      <c r="F296" s="95"/>
      <c r="G296" s="95"/>
      <c r="H296" s="95"/>
      <c r="I296" s="95"/>
      <c r="J296" s="95"/>
      <c r="K296" s="95"/>
      <c r="L296" s="95"/>
      <c r="M296" s="95">
        <v>0.94322033898305091</v>
      </c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>
        <f t="shared" si="15"/>
        <v>0.94322033898305091</v>
      </c>
      <c r="AP296" s="95"/>
      <c r="AQ296" s="95"/>
      <c r="AR296" s="95"/>
      <c r="AS296" s="95"/>
      <c r="AT296" s="95"/>
      <c r="AU296" s="151"/>
    </row>
    <row r="297" spans="1:47" x14ac:dyDescent="0.25">
      <c r="A297" s="153" t="str">
        <f>' План финансирования кап.вложен'!A303</f>
        <v>1.6.38</v>
      </c>
      <c r="B297" s="178" t="str">
        <f>' План финансирования кап.вложен'!B303</f>
        <v>Цифровой микроомметр МКИ-600</v>
      </c>
      <c r="C297" s="160" t="str">
        <f>' План финансирования кап.вложен'!C303</f>
        <v>I_ОНМ_2018_1.6.36</v>
      </c>
      <c r="D297" s="95">
        <f t="shared" si="14"/>
        <v>8.6440677966101692E-2</v>
      </c>
      <c r="E297" s="95"/>
      <c r="F297" s="95"/>
      <c r="G297" s="95"/>
      <c r="H297" s="95"/>
      <c r="I297" s="95"/>
      <c r="J297" s="95"/>
      <c r="K297" s="95"/>
      <c r="L297" s="95"/>
      <c r="M297" s="95">
        <v>8.6440677966101692E-2</v>
      </c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>
        <f t="shared" si="15"/>
        <v>8.6440677966101692E-2</v>
      </c>
      <c r="AP297" s="95"/>
      <c r="AQ297" s="95"/>
      <c r="AR297" s="95"/>
      <c r="AS297" s="95"/>
      <c r="AT297" s="95"/>
      <c r="AU297" s="151"/>
    </row>
    <row r="298" spans="1:47" ht="31.5" x14ac:dyDescent="0.25">
      <c r="A298" s="153" t="str">
        <f>' План финансирования кап.вложен'!A304</f>
        <v>1.6.39</v>
      </c>
      <c r="B298" s="178" t="str">
        <f>' План финансирования кап.вложен'!B304</f>
        <v>Вышка-тура алюминиевая KRAUSE MONTO "ProTec XXL" Н- 7,3 м</v>
      </c>
      <c r="C298" s="160" t="str">
        <f>' План финансирования кап.вложен'!C304</f>
        <v>I_ОНМ_2018_1.6.37</v>
      </c>
      <c r="D298" s="95">
        <f t="shared" si="14"/>
        <v>0.15423728813559323</v>
      </c>
      <c r="E298" s="95"/>
      <c r="F298" s="95"/>
      <c r="G298" s="95"/>
      <c r="H298" s="95"/>
      <c r="I298" s="95"/>
      <c r="J298" s="95"/>
      <c r="K298" s="95"/>
      <c r="L298" s="95"/>
      <c r="M298" s="95">
        <v>0.15423728813559323</v>
      </c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>
        <f t="shared" si="15"/>
        <v>0.15423728813559323</v>
      </c>
      <c r="AP298" s="95"/>
      <c r="AQ298" s="95"/>
      <c r="AR298" s="95"/>
      <c r="AS298" s="95"/>
      <c r="AT298" s="95"/>
      <c r="AU298" s="151"/>
    </row>
    <row r="299" spans="1:47" ht="31.5" x14ac:dyDescent="0.25">
      <c r="A299" s="153" t="str">
        <f>' План финансирования кап.вложен'!A305</f>
        <v>1.6.40</v>
      </c>
      <c r="B299" s="245" t="str">
        <f>' План финансирования кап.вложен'!B305</f>
        <v>Мини-погрузчик АНТ 1000 с навесным оборуд.(Ковш, вилы, отвал, шнекоротор)</v>
      </c>
      <c r="C299" s="160" t="str">
        <f>' План финансирования кап.вложен'!C305</f>
        <v>I_ОНМ_2019_1.6.2</v>
      </c>
      <c r="D299" s="95">
        <f t="shared" si="14"/>
        <v>2.6</v>
      </c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>
        <v>2.6</v>
      </c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>
        <f t="shared" si="15"/>
        <v>2.6</v>
      </c>
      <c r="AP299" s="95"/>
      <c r="AQ299" s="95"/>
      <c r="AR299" s="95"/>
      <c r="AS299" s="95"/>
      <c r="AT299" s="95"/>
      <c r="AU299" s="151"/>
    </row>
    <row r="300" spans="1:47" ht="31.5" x14ac:dyDescent="0.25">
      <c r="A300" s="153" t="str">
        <f>' План финансирования кап.вложен'!A306</f>
        <v>1.6.41</v>
      </c>
      <c r="B300" s="172" t="str">
        <f>' План финансирования кап.вложен'!B306</f>
        <v>Автовышка Socage DAJ-337 на базе УРАЛ НЕКСТ</v>
      </c>
      <c r="C300" s="160" t="str">
        <f>' План финансирования кап.вложен'!C306</f>
        <v>I_ОНМ_2019_1.6.6</v>
      </c>
      <c r="D300" s="95">
        <f t="shared" si="14"/>
        <v>12</v>
      </c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>
        <v>12</v>
      </c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>
        <f t="shared" si="15"/>
        <v>12</v>
      </c>
      <c r="AP300" s="95"/>
      <c r="AQ300" s="95"/>
      <c r="AR300" s="95"/>
      <c r="AS300" s="95"/>
      <c r="AT300" s="95"/>
      <c r="AU300" s="151"/>
    </row>
    <row r="301" spans="1:47" ht="31.5" x14ac:dyDescent="0.25">
      <c r="A301" s="153" t="str">
        <f>' План финансирования кап.вложен'!A307</f>
        <v>1.6.42</v>
      </c>
      <c r="B301" s="172" t="str">
        <f>' План финансирования кап.вложен'!B307</f>
        <v>МК 03 на базе МТЗ-82 (кош, отвал, вилы, щетка)</v>
      </c>
      <c r="C301" s="160" t="str">
        <f>' План финансирования кап.вложен'!C307</f>
        <v>I_ОНМ_2019_1.6.7</v>
      </c>
      <c r="D301" s="95">
        <f t="shared" si="14"/>
        <v>4.3491525423728818</v>
      </c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>
        <v>1.4491525423728815</v>
      </c>
      <c r="U301" s="95"/>
      <c r="V301" s="95"/>
      <c r="W301" s="95"/>
      <c r="X301" s="95"/>
      <c r="Y301" s="95"/>
      <c r="Z301" s="95"/>
      <c r="AA301" s="95">
        <v>1.45</v>
      </c>
      <c r="AB301" s="95"/>
      <c r="AC301" s="95"/>
      <c r="AD301" s="95"/>
      <c r="AE301" s="95"/>
      <c r="AF301" s="95"/>
      <c r="AG301" s="95"/>
      <c r="AH301" s="95">
        <v>1.45</v>
      </c>
      <c r="AI301" s="95"/>
      <c r="AJ301" s="95"/>
      <c r="AK301" s="95"/>
      <c r="AL301" s="95"/>
      <c r="AM301" s="95"/>
      <c r="AN301" s="95"/>
      <c r="AO301" s="95">
        <f t="shared" si="15"/>
        <v>4.3491525423728818</v>
      </c>
      <c r="AP301" s="95"/>
      <c r="AQ301" s="95"/>
      <c r="AR301" s="95"/>
      <c r="AS301" s="95"/>
      <c r="AT301" s="95"/>
      <c r="AU301" s="151"/>
    </row>
    <row r="302" spans="1:47" ht="31.5" x14ac:dyDescent="0.25">
      <c r="A302" s="153" t="str">
        <f>' План финансирования кап.вложен'!A308</f>
        <v>1.6.43</v>
      </c>
      <c r="B302" s="245" t="str">
        <f>' План финансирования кап.вложен'!B308</f>
        <v>Легковой автомобиль высокой с проходимостью (2 шт.)</v>
      </c>
      <c r="C302" s="160" t="str">
        <f>' План финансирования кап.вложен'!C308</f>
        <v>I_ОНМ_2019_1.6.8</v>
      </c>
      <c r="D302" s="95">
        <f t="shared" si="14"/>
        <v>3.183898305084746</v>
      </c>
      <c r="E302" s="95"/>
      <c r="F302" s="95"/>
      <c r="G302" s="95"/>
      <c r="H302" s="95"/>
      <c r="I302" s="95"/>
      <c r="J302" s="95"/>
      <c r="K302" s="95"/>
      <c r="L302" s="95"/>
      <c r="M302" s="95">
        <v>1.4889830508474575</v>
      </c>
      <c r="N302" s="95"/>
      <c r="O302" s="95"/>
      <c r="P302" s="95"/>
      <c r="Q302" s="95"/>
      <c r="R302" s="95"/>
      <c r="S302" s="95"/>
      <c r="T302" s="95">
        <v>1.6949152542372883</v>
      </c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>
        <f t="shared" si="15"/>
        <v>3.183898305084746</v>
      </c>
      <c r="AP302" s="95"/>
      <c r="AQ302" s="95"/>
      <c r="AR302" s="95"/>
      <c r="AS302" s="95"/>
      <c r="AT302" s="95"/>
      <c r="AU302" s="151"/>
    </row>
    <row r="303" spans="1:47" ht="47.25" x14ac:dyDescent="0.25">
      <c r="A303" s="153" t="str">
        <f>' План финансирования кап.вложен'!A309</f>
        <v>1.6.44</v>
      </c>
      <c r="B303" s="172" t="str">
        <f>' План финансирования кап.вложен'!B309</f>
        <v>цельнометаллический фургон Газель A31R32/A31R33 с короткой базой и средней крышей. 3 мест</v>
      </c>
      <c r="C303" s="160" t="str">
        <f>' План финансирования кап.вложен'!C309</f>
        <v>I_ОНМ_2019_1.6.9</v>
      </c>
      <c r="D303" s="95">
        <f t="shared" si="14"/>
        <v>1.2</v>
      </c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>
        <v>1.2</v>
      </c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>
        <f t="shared" si="15"/>
        <v>1.2</v>
      </c>
      <c r="AP303" s="95"/>
      <c r="AQ303" s="95"/>
      <c r="AR303" s="95"/>
      <c r="AS303" s="95"/>
      <c r="AT303" s="95"/>
      <c r="AU303" s="151"/>
    </row>
    <row r="304" spans="1:47" x14ac:dyDescent="0.25">
      <c r="A304" s="153" t="str">
        <f>' План финансирования кап.вложен'!A310</f>
        <v>1.6.45</v>
      </c>
      <c r="B304" s="172" t="str">
        <f>' План финансирования кап.вложен'!B310</f>
        <v>Микроомметр</v>
      </c>
      <c r="C304" s="160" t="str">
        <f>' План финансирования кап.вложен'!C310</f>
        <v>I_ОНМ_2019_1.6.10</v>
      </c>
      <c r="D304" s="95">
        <f t="shared" si="14"/>
        <v>0.33</v>
      </c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>
        <v>0.11</v>
      </c>
      <c r="U304" s="95"/>
      <c r="V304" s="95"/>
      <c r="W304" s="95"/>
      <c r="X304" s="95"/>
      <c r="Y304" s="95"/>
      <c r="Z304" s="95"/>
      <c r="AA304" s="95">
        <v>0.11</v>
      </c>
      <c r="AB304" s="95"/>
      <c r="AC304" s="95"/>
      <c r="AD304" s="95"/>
      <c r="AE304" s="95"/>
      <c r="AF304" s="95"/>
      <c r="AG304" s="95"/>
      <c r="AH304" s="95">
        <v>0.11</v>
      </c>
      <c r="AI304" s="95"/>
      <c r="AJ304" s="95"/>
      <c r="AK304" s="95"/>
      <c r="AL304" s="95"/>
      <c r="AM304" s="95"/>
      <c r="AN304" s="95"/>
      <c r="AO304" s="95">
        <f t="shared" si="15"/>
        <v>0.33</v>
      </c>
      <c r="AP304" s="95"/>
      <c r="AQ304" s="95"/>
      <c r="AR304" s="95"/>
      <c r="AS304" s="95"/>
      <c r="AT304" s="95"/>
      <c r="AU304" s="151"/>
    </row>
    <row r="305" spans="1:47" ht="31.5" x14ac:dyDescent="0.25">
      <c r="A305" s="153" t="str">
        <f>' План финансирования кап.вложен'!A311</f>
        <v>1.6.46</v>
      </c>
      <c r="B305" s="172" t="str">
        <f>' План финансирования кап.вложен'!B311</f>
        <v>Установка очистки сточных вод ПОТОК 1М</v>
      </c>
      <c r="C305" s="160" t="str">
        <f>' План финансирования кап.вложен'!C311</f>
        <v>I_ОНМ_2019_1.6.13</v>
      </c>
      <c r="D305" s="95">
        <f t="shared" si="14"/>
        <v>0.35</v>
      </c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>
        <v>0.35</v>
      </c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>
        <f t="shared" si="15"/>
        <v>0.35</v>
      </c>
      <c r="AP305" s="95"/>
      <c r="AQ305" s="95"/>
      <c r="AR305" s="95"/>
      <c r="AS305" s="95"/>
      <c r="AT305" s="95"/>
      <c r="AU305" s="151"/>
    </row>
    <row r="306" spans="1:47" ht="31.5" x14ac:dyDescent="0.25">
      <c r="A306" s="153" t="str">
        <f>' План финансирования кап.вложен'!A312</f>
        <v>1.6.47</v>
      </c>
      <c r="B306" s="172" t="str">
        <f>' План финансирования кап.вложен'!B312</f>
        <v>Электроталь«Балканско Exo»   тип Т-10 г/п 5т.</v>
      </c>
      <c r="C306" s="160" t="str">
        <f>' План финансирования кап.вложен'!C312</f>
        <v>I_ОНМ_2019_1.6.14</v>
      </c>
      <c r="D306" s="95">
        <f t="shared" si="14"/>
        <v>0.2</v>
      </c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>
        <v>0.2</v>
      </c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>
        <f t="shared" si="15"/>
        <v>0.2</v>
      </c>
      <c r="AP306" s="95"/>
      <c r="AQ306" s="95"/>
      <c r="AR306" s="95"/>
      <c r="AS306" s="95"/>
      <c r="AT306" s="95"/>
      <c r="AU306" s="151"/>
    </row>
    <row r="307" spans="1:47" x14ac:dyDescent="0.25">
      <c r="A307" s="153" t="str">
        <f>' План финансирования кап.вложен'!A313</f>
        <v>1.6.48</v>
      </c>
      <c r="B307" s="172" t="str">
        <f>' План финансирования кап.вложен'!B313</f>
        <v>КС-35714К-2 на базе КАМАЗ 6х6</v>
      </c>
      <c r="C307" s="160" t="str">
        <f>' План финансирования кап.вложен'!C313</f>
        <v>I_ОНМ_2020_1.6.1.1</v>
      </c>
      <c r="D307" s="95">
        <f t="shared" si="14"/>
        <v>16</v>
      </c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>
        <v>8</v>
      </c>
      <c r="AB307" s="95"/>
      <c r="AC307" s="95"/>
      <c r="AD307" s="95"/>
      <c r="AE307" s="95"/>
      <c r="AF307" s="95"/>
      <c r="AG307" s="95"/>
      <c r="AH307" s="95">
        <v>8</v>
      </c>
      <c r="AI307" s="95"/>
      <c r="AJ307" s="95"/>
      <c r="AK307" s="95"/>
      <c r="AL307" s="95"/>
      <c r="AM307" s="95"/>
      <c r="AN307" s="95"/>
      <c r="AO307" s="95">
        <f t="shared" si="15"/>
        <v>16</v>
      </c>
      <c r="AP307" s="95"/>
      <c r="AQ307" s="95"/>
      <c r="AR307" s="95"/>
      <c r="AS307" s="95"/>
      <c r="AT307" s="95"/>
      <c r="AU307" s="151"/>
    </row>
    <row r="308" spans="1:47" ht="63" x14ac:dyDescent="0.25">
      <c r="A308" s="153" t="str">
        <f>' План финансирования кап.вложен'!A314</f>
        <v>1.6.49</v>
      </c>
      <c r="B308" s="172" t="str">
        <f>' План финансирования кап.вложен'!B314</f>
        <v>ЛВИ на базе ГАЗель цельнометаллический фургон A32R22/A32R23 с короткой базой и средней крышей. 7 мест</v>
      </c>
      <c r="C308" s="160" t="str">
        <f>' План финансирования кап.вложен'!C314</f>
        <v>I_ОНМ_2020_1.6.1.9</v>
      </c>
      <c r="D308" s="95">
        <f t="shared" si="14"/>
        <v>20</v>
      </c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>
        <v>10</v>
      </c>
      <c r="AB308" s="95"/>
      <c r="AC308" s="95"/>
      <c r="AD308" s="95"/>
      <c r="AE308" s="95"/>
      <c r="AF308" s="95"/>
      <c r="AG308" s="95"/>
      <c r="AH308" s="95">
        <v>10</v>
      </c>
      <c r="AI308" s="95"/>
      <c r="AJ308" s="95"/>
      <c r="AK308" s="95"/>
      <c r="AL308" s="95"/>
      <c r="AM308" s="95"/>
      <c r="AN308" s="95"/>
      <c r="AO308" s="95">
        <f t="shared" si="15"/>
        <v>20</v>
      </c>
      <c r="AP308" s="95"/>
      <c r="AQ308" s="95"/>
      <c r="AR308" s="95"/>
      <c r="AS308" s="95"/>
      <c r="AT308" s="95"/>
      <c r="AU308" s="151"/>
    </row>
    <row r="309" spans="1:47" x14ac:dyDescent="0.25">
      <c r="A309" s="153" t="str">
        <f>' План финансирования кап.вложен'!A315</f>
        <v>1.6.50</v>
      </c>
      <c r="B309" s="172" t="str">
        <f>' План финансирования кап.вложен'!B315</f>
        <v>КамАЗ-65117 КМУ-240-04</v>
      </c>
      <c r="C309" s="160" t="str">
        <f>' План финансирования кап.вложен'!C315</f>
        <v>I_ОНМ_2020_1.6.1.10</v>
      </c>
      <c r="D309" s="95">
        <f t="shared" si="14"/>
        <v>16</v>
      </c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>
        <v>8</v>
      </c>
      <c r="AB309" s="95"/>
      <c r="AC309" s="95"/>
      <c r="AD309" s="95"/>
      <c r="AE309" s="95"/>
      <c r="AF309" s="95"/>
      <c r="AG309" s="95"/>
      <c r="AH309" s="95">
        <v>8</v>
      </c>
      <c r="AI309" s="95"/>
      <c r="AJ309" s="95"/>
      <c r="AK309" s="95"/>
      <c r="AL309" s="95"/>
      <c r="AM309" s="95"/>
      <c r="AN309" s="95"/>
      <c r="AO309" s="95">
        <f t="shared" si="15"/>
        <v>16</v>
      </c>
      <c r="AP309" s="95"/>
      <c r="AQ309" s="95"/>
      <c r="AR309" s="95"/>
      <c r="AS309" s="95"/>
      <c r="AT309" s="95"/>
      <c r="AU309" s="151"/>
    </row>
    <row r="310" spans="1:47" x14ac:dyDescent="0.25">
      <c r="A310" s="153" t="str">
        <f>' План финансирования кап.вложен'!A316</f>
        <v>1.6.51</v>
      </c>
      <c r="B310" s="172" t="str">
        <f>' План финансирования кап.вложен'!B316</f>
        <v>Тепловизор профессиональный</v>
      </c>
      <c r="C310" s="160" t="str">
        <f>' План финансирования кап.вложен'!C316</f>
        <v>I_ОНМ_2020_1.6.1.12</v>
      </c>
      <c r="D310" s="95">
        <f t="shared" si="14"/>
        <v>2.4</v>
      </c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>
        <v>1.2</v>
      </c>
      <c r="AB310" s="95"/>
      <c r="AC310" s="95"/>
      <c r="AD310" s="95"/>
      <c r="AE310" s="95"/>
      <c r="AF310" s="95"/>
      <c r="AG310" s="95"/>
      <c r="AH310" s="95">
        <v>1.2</v>
      </c>
      <c r="AI310" s="95"/>
      <c r="AJ310" s="95"/>
      <c r="AK310" s="95"/>
      <c r="AL310" s="95"/>
      <c r="AM310" s="95"/>
      <c r="AN310" s="95"/>
      <c r="AO310" s="95">
        <f t="shared" si="15"/>
        <v>2.4</v>
      </c>
      <c r="AP310" s="95"/>
      <c r="AQ310" s="95"/>
      <c r="AR310" s="95"/>
      <c r="AS310" s="95"/>
      <c r="AT310" s="95"/>
      <c r="AU310" s="151"/>
    </row>
    <row r="311" spans="1:47" x14ac:dyDescent="0.25">
      <c r="A311" s="153" t="str">
        <f>' План финансирования кап.вложен'!A317</f>
        <v>1.6.52</v>
      </c>
      <c r="B311" s="172" t="str">
        <f>' План финансирования кап.вложен'!B317</f>
        <v>Мост переменного тока</v>
      </c>
      <c r="C311" s="160" t="str">
        <f>' План финансирования кап.вложен'!C317</f>
        <v>I_ОНМ_2020_1.6.1.15</v>
      </c>
      <c r="D311" s="95">
        <f t="shared" si="14"/>
        <v>1.2</v>
      </c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>
        <v>0.6</v>
      </c>
      <c r="AB311" s="95"/>
      <c r="AC311" s="95"/>
      <c r="AD311" s="95"/>
      <c r="AE311" s="95"/>
      <c r="AF311" s="95"/>
      <c r="AG311" s="95"/>
      <c r="AH311" s="95">
        <v>0.6</v>
      </c>
      <c r="AI311" s="95"/>
      <c r="AJ311" s="95"/>
      <c r="AK311" s="95"/>
      <c r="AL311" s="95"/>
      <c r="AM311" s="95"/>
      <c r="AN311" s="95"/>
      <c r="AO311" s="95">
        <f t="shared" si="15"/>
        <v>1.2</v>
      </c>
      <c r="AP311" s="95"/>
      <c r="AQ311" s="95"/>
      <c r="AR311" s="95"/>
      <c r="AS311" s="95"/>
      <c r="AT311" s="95"/>
      <c r="AU311" s="151"/>
    </row>
    <row r="312" spans="1:47" x14ac:dyDescent="0.25">
      <c r="A312" s="153" t="str">
        <f>' План финансирования кап.вложен'!A318</f>
        <v>1.6.53</v>
      </c>
      <c r="B312" s="172" t="str">
        <f>' План финансирования кап.вложен'!B318</f>
        <v>Прибор контроля в/в выключателей</v>
      </c>
      <c r="C312" s="160" t="str">
        <f>' План финансирования кап.вложен'!C318</f>
        <v>I_ОНМ_2020_1.6.1.16</v>
      </c>
      <c r="D312" s="95">
        <f t="shared" si="14"/>
        <v>1.6</v>
      </c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>
        <v>0.8</v>
      </c>
      <c r="AB312" s="95"/>
      <c r="AC312" s="95"/>
      <c r="AD312" s="95"/>
      <c r="AE312" s="95"/>
      <c r="AF312" s="95"/>
      <c r="AG312" s="95"/>
      <c r="AH312" s="95">
        <v>0.8</v>
      </c>
      <c r="AI312" s="95"/>
      <c r="AJ312" s="95"/>
      <c r="AK312" s="95"/>
      <c r="AL312" s="95"/>
      <c r="AM312" s="95"/>
      <c r="AN312" s="95"/>
      <c r="AO312" s="95">
        <f t="shared" si="15"/>
        <v>1.6</v>
      </c>
      <c r="AP312" s="95"/>
      <c r="AQ312" s="95"/>
      <c r="AR312" s="95"/>
      <c r="AS312" s="95"/>
      <c r="AT312" s="95"/>
      <c r="AU312" s="151"/>
    </row>
    <row r="313" spans="1:47" ht="31.5" x14ac:dyDescent="0.25">
      <c r="A313" s="153" t="str">
        <f>' План финансирования кап.вложен'!A319</f>
        <v>1.6.54</v>
      </c>
      <c r="B313" s="172" t="str">
        <f>' План финансирования кап.вложен'!B319</f>
        <v>Мобильный индикаторный комплекс для проверки фарфоровых изоляторов</v>
      </c>
      <c r="C313" s="160" t="str">
        <f>' План финансирования кап.вложен'!C319</f>
        <v>I_ОНМ_2020_1.6.1.17</v>
      </c>
      <c r="D313" s="95">
        <f t="shared" si="14"/>
        <v>0.8</v>
      </c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>
        <v>0.4</v>
      </c>
      <c r="AB313" s="95"/>
      <c r="AC313" s="95"/>
      <c r="AD313" s="95"/>
      <c r="AE313" s="95"/>
      <c r="AF313" s="95"/>
      <c r="AG313" s="95"/>
      <c r="AH313" s="95">
        <v>0.4</v>
      </c>
      <c r="AI313" s="95"/>
      <c r="AJ313" s="95"/>
      <c r="AK313" s="95"/>
      <c r="AL313" s="95"/>
      <c r="AM313" s="95"/>
      <c r="AN313" s="95"/>
      <c r="AO313" s="95">
        <f t="shared" si="15"/>
        <v>0.8</v>
      </c>
      <c r="AP313" s="95"/>
      <c r="AQ313" s="95"/>
      <c r="AR313" s="95"/>
      <c r="AS313" s="95"/>
      <c r="AT313" s="95"/>
      <c r="AU313" s="151"/>
    </row>
    <row r="314" spans="1:47" x14ac:dyDescent="0.25">
      <c r="A314" s="153" t="str">
        <f>' План финансирования кап.вложен'!A320</f>
        <v>1.6.55</v>
      </c>
      <c r="B314" s="172" t="str">
        <f>' План финансирования кап.вложен'!B320</f>
        <v>Буран АДЕ</v>
      </c>
      <c r="C314" s="160" t="str">
        <f>' План финансирования кап.вложен'!C320</f>
        <v>I_ОНМ_2020_1.6.1.19</v>
      </c>
      <c r="D314" s="95">
        <f t="shared" si="14"/>
        <v>0.44</v>
      </c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>
        <v>0.22</v>
      </c>
      <c r="AB314" s="95"/>
      <c r="AC314" s="95"/>
      <c r="AD314" s="95"/>
      <c r="AE314" s="95"/>
      <c r="AF314" s="95"/>
      <c r="AG314" s="95"/>
      <c r="AH314" s="95">
        <v>0.22</v>
      </c>
      <c r="AI314" s="95"/>
      <c r="AJ314" s="95"/>
      <c r="AK314" s="95"/>
      <c r="AL314" s="95"/>
      <c r="AM314" s="95"/>
      <c r="AN314" s="95"/>
      <c r="AO314" s="95">
        <f t="shared" si="15"/>
        <v>0.44</v>
      </c>
      <c r="AP314" s="95"/>
      <c r="AQ314" s="95"/>
      <c r="AR314" s="95"/>
      <c r="AS314" s="95"/>
      <c r="AT314" s="95"/>
      <c r="AU314" s="151"/>
    </row>
    <row r="315" spans="1:47" ht="31.5" x14ac:dyDescent="0.25">
      <c r="A315" s="153" t="str">
        <f>' План финансирования кап.вложен'!A321</f>
        <v>1.6.56</v>
      </c>
      <c r="B315" s="172" t="str">
        <f>' План финансирования кап.вложен'!B321</f>
        <v>Опрыскиватель « Hardi PU-300» с 2 к-та шлангов с распрыскивателями</v>
      </c>
      <c r="C315" s="160" t="str">
        <f>' План финансирования кап.вложен'!C321</f>
        <v>I_ОНМ_2020_1.6.1.20</v>
      </c>
      <c r="D315" s="95">
        <f t="shared" si="14"/>
        <v>0.4</v>
      </c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>
        <v>0.2</v>
      </c>
      <c r="AB315" s="95"/>
      <c r="AC315" s="95"/>
      <c r="AD315" s="95"/>
      <c r="AE315" s="95"/>
      <c r="AF315" s="95"/>
      <c r="AG315" s="95"/>
      <c r="AH315" s="95">
        <v>0.2</v>
      </c>
      <c r="AI315" s="95"/>
      <c r="AJ315" s="95"/>
      <c r="AK315" s="95"/>
      <c r="AL315" s="95"/>
      <c r="AM315" s="95"/>
      <c r="AN315" s="95"/>
      <c r="AO315" s="95">
        <f t="shared" si="15"/>
        <v>0.4</v>
      </c>
      <c r="AP315" s="95"/>
      <c r="AQ315" s="95"/>
      <c r="AR315" s="95"/>
      <c r="AS315" s="95"/>
      <c r="AT315" s="95"/>
      <c r="AU315" s="151"/>
    </row>
    <row r="316" spans="1:47" x14ac:dyDescent="0.25">
      <c r="A316" s="153" t="str">
        <f>' План финансирования кап.вложен'!A322</f>
        <v>1.6.57</v>
      </c>
      <c r="B316" s="172" t="str">
        <f>' План финансирования кап.вложен'!B322</f>
        <v xml:space="preserve">УАЗ –Патриот </v>
      </c>
      <c r="C316" s="160" t="str">
        <f>' План финансирования кап.вложен'!C322</f>
        <v>I_ОНМ_2020_1.6.1.21</v>
      </c>
      <c r="D316" s="95">
        <f t="shared" si="14"/>
        <v>5.8599999999999994</v>
      </c>
      <c r="E316" s="95"/>
      <c r="F316" s="95">
        <v>0.76</v>
      </c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>
        <v>2.5499999999999998</v>
      </c>
      <c r="AB316" s="95"/>
      <c r="AC316" s="95"/>
      <c r="AD316" s="95"/>
      <c r="AE316" s="95"/>
      <c r="AF316" s="95"/>
      <c r="AG316" s="95"/>
      <c r="AH316" s="95">
        <v>2.5499999999999998</v>
      </c>
      <c r="AI316" s="95"/>
      <c r="AJ316" s="95"/>
      <c r="AK316" s="95"/>
      <c r="AL316" s="95"/>
      <c r="AM316" s="95"/>
      <c r="AN316" s="95"/>
      <c r="AO316" s="95">
        <f t="shared" si="15"/>
        <v>5.8599999999999994</v>
      </c>
      <c r="AP316" s="95"/>
      <c r="AQ316" s="95"/>
      <c r="AR316" s="95"/>
      <c r="AS316" s="95"/>
      <c r="AT316" s="95"/>
      <c r="AU316" s="151"/>
    </row>
    <row r="317" spans="1:47" ht="47.25" x14ac:dyDescent="0.25">
      <c r="A317" s="153" t="str">
        <f>' План финансирования кап.вложен'!A323</f>
        <v>1.6.58</v>
      </c>
      <c r="B317" s="172" t="str">
        <f>' План финансирования кап.вложен'!B323</f>
        <v xml:space="preserve">Установка высокого высокого давления для мойки Профессиональная серия АВД U 200/15 на составной раме </v>
      </c>
      <c r="C317" s="160" t="str">
        <f>' План финансирования кап.вложен'!C323</f>
        <v>I_ОНМ_2020_1.6.1.23</v>
      </c>
      <c r="D317" s="95">
        <f t="shared" si="14"/>
        <v>0.14599999999999999</v>
      </c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>
        <v>7.2999999999999995E-2</v>
      </c>
      <c r="AB317" s="95"/>
      <c r="AC317" s="95"/>
      <c r="AD317" s="95"/>
      <c r="AE317" s="95"/>
      <c r="AF317" s="95"/>
      <c r="AG317" s="95"/>
      <c r="AH317" s="95">
        <v>7.2999999999999995E-2</v>
      </c>
      <c r="AI317" s="95"/>
      <c r="AJ317" s="95"/>
      <c r="AK317" s="95"/>
      <c r="AL317" s="95"/>
      <c r="AM317" s="95"/>
      <c r="AN317" s="95"/>
      <c r="AO317" s="95">
        <f t="shared" si="15"/>
        <v>0.14599999999999999</v>
      </c>
      <c r="AP317" s="95"/>
      <c r="AQ317" s="95"/>
      <c r="AR317" s="95"/>
      <c r="AS317" s="95"/>
      <c r="AT317" s="95"/>
      <c r="AU317" s="151"/>
    </row>
    <row r="318" spans="1:47" ht="31.5" x14ac:dyDescent="0.25">
      <c r="A318" s="153" t="str">
        <f>' План финансирования кап.вложен'!A324</f>
        <v>1.6.59</v>
      </c>
      <c r="B318" s="172" t="str">
        <f>' План финансирования кап.вложен'!B324</f>
        <v xml:space="preserve">Пуско-зарядное устройство для автомобиля Gystart 1224T, GYS-025394.  </v>
      </c>
      <c r="C318" s="160" t="str">
        <f>' План финансирования кап.вложен'!C324</f>
        <v>I_ОНМ_2020_1.6.1.24</v>
      </c>
      <c r="D318" s="95">
        <f t="shared" si="14"/>
        <v>0.15</v>
      </c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>
        <v>7.4999999999999997E-2</v>
      </c>
      <c r="AB318" s="95"/>
      <c r="AC318" s="95"/>
      <c r="AD318" s="95"/>
      <c r="AE318" s="95"/>
      <c r="AF318" s="95"/>
      <c r="AG318" s="95"/>
      <c r="AH318" s="95">
        <v>7.4999999999999997E-2</v>
      </c>
      <c r="AI318" s="95"/>
      <c r="AJ318" s="95"/>
      <c r="AK318" s="95"/>
      <c r="AL318" s="95"/>
      <c r="AM318" s="95"/>
      <c r="AN318" s="95"/>
      <c r="AO318" s="95">
        <f t="shared" si="15"/>
        <v>0.15</v>
      </c>
      <c r="AP318" s="95"/>
      <c r="AQ318" s="95"/>
      <c r="AR318" s="95"/>
      <c r="AS318" s="95"/>
      <c r="AT318" s="95"/>
      <c r="AU318" s="151"/>
    </row>
    <row r="319" spans="1:47" ht="31.5" x14ac:dyDescent="0.25">
      <c r="A319" s="153" t="str">
        <f>' План финансирования кап.вложен'!A325</f>
        <v>1.6.60</v>
      </c>
      <c r="B319" s="180" t="str">
        <f>' План финансирования кап.вложен'!B325</f>
        <v>Бригадный а/м линейщиков на базе КАМАЗ-5350</v>
      </c>
      <c r="C319" s="52" t="str">
        <f>' План финансирования кап.вложен'!C325</f>
        <v>I_ОНМ_2021_1.6.1.1</v>
      </c>
      <c r="D319" s="95">
        <f t="shared" si="14"/>
        <v>6.5</v>
      </c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>
        <v>6.5</v>
      </c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>
        <f t="shared" si="15"/>
        <v>6.5</v>
      </c>
      <c r="AP319" s="95"/>
      <c r="AQ319" s="95"/>
      <c r="AR319" s="95"/>
      <c r="AS319" s="95"/>
      <c r="AT319" s="95"/>
      <c r="AU319" s="151"/>
    </row>
    <row r="320" spans="1:47" ht="47.25" x14ac:dyDescent="0.25">
      <c r="A320" s="153" t="str">
        <f>' План финансирования кап.вложен'!A326</f>
        <v>1.6.61</v>
      </c>
      <c r="B320" s="172" t="str">
        <f>' План финансирования кап.вложен'!B326</f>
        <v>Высоковольтная СНЧ установка для испытания кабелей с изоляцией из сшитого полителена до 10 кВ</v>
      </c>
      <c r="C320" s="160" t="str">
        <f>' План финансирования кап.вложен'!C326</f>
        <v>I_ОНМ_2021_1.6.1.2</v>
      </c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151"/>
    </row>
    <row r="321" spans="1:47" ht="31.5" x14ac:dyDescent="0.25">
      <c r="A321" s="153" t="str">
        <f>' План финансирования кап.вложен'!A327</f>
        <v>1.6.62</v>
      </c>
      <c r="B321" s="245" t="str">
        <f>' План финансирования кап.вложен'!B327</f>
        <v>Приобретение прибора контроля выключателей ПКВ/М7</v>
      </c>
      <c r="C321" s="160" t="str">
        <f>' План финансирования кап.вложен'!C327</f>
        <v>I_ОНМ_2019_1.6.1.3</v>
      </c>
      <c r="D321" s="95">
        <f t="shared" si="14"/>
        <v>0.33898305084745767</v>
      </c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>
        <v>0.33898305084745767</v>
      </c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>
        <f t="shared" si="15"/>
        <v>0.33898305084745767</v>
      </c>
      <c r="AP321" s="95"/>
      <c r="AQ321" s="95"/>
      <c r="AR321" s="95"/>
      <c r="AS321" s="95"/>
      <c r="AT321" s="95"/>
      <c r="AU321" s="151"/>
    </row>
    <row r="322" spans="1:47" ht="31.5" x14ac:dyDescent="0.25">
      <c r="A322" s="153" t="str">
        <f>' План финансирования кап.вложен'!A328</f>
        <v>1.6.63</v>
      </c>
      <c r="B322" s="245" t="str">
        <f>' План финансирования кап.вложен'!B328</f>
        <v>Приобретение установки для испытания трансформаторного масла Тангенс-3М</v>
      </c>
      <c r="C322" s="160" t="str">
        <f>' План финансирования кап.вложен'!C328</f>
        <v>I_ОНМ_2018_1.6.1.4</v>
      </c>
      <c r="D322" s="95">
        <f t="shared" si="14"/>
        <v>0.32711864406779662</v>
      </c>
      <c r="E322" s="95"/>
      <c r="F322" s="95"/>
      <c r="G322" s="95"/>
      <c r="H322" s="95"/>
      <c r="I322" s="95"/>
      <c r="J322" s="95"/>
      <c r="K322" s="95"/>
      <c r="L322" s="95"/>
      <c r="M322" s="95">
        <v>0.32711864406779662</v>
      </c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>
        <f t="shared" si="15"/>
        <v>0.32711864406779662</v>
      </c>
      <c r="AP322" s="95"/>
      <c r="AQ322" s="95"/>
      <c r="AR322" s="95"/>
      <c r="AS322" s="95"/>
      <c r="AT322" s="95"/>
      <c r="AU322" s="151"/>
    </row>
    <row r="323" spans="1:47" ht="31.5" x14ac:dyDescent="0.25">
      <c r="A323" s="153" t="str">
        <f>' План финансирования кап.вложен'!A329</f>
        <v>1.6.64</v>
      </c>
      <c r="B323" s="245" t="str">
        <f>' План финансирования кап.вложен'!B329</f>
        <v>Приобретение анализатора характеристик выключателей EGIL</v>
      </c>
      <c r="C323" s="160" t="str">
        <f>' План финансирования кап.вложен'!C329</f>
        <v>I_ОНМ_2019_1.6.1.5</v>
      </c>
      <c r="D323" s="95">
        <f t="shared" si="14"/>
        <v>1.0169491525423728</v>
      </c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>
        <v>1.0169491525423728</v>
      </c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>
        <f t="shared" si="15"/>
        <v>1.0169491525423728</v>
      </c>
      <c r="AP323" s="95"/>
      <c r="AQ323" s="95"/>
      <c r="AR323" s="95"/>
      <c r="AS323" s="95"/>
      <c r="AT323" s="95"/>
      <c r="AU323" s="151"/>
    </row>
  </sheetData>
  <autoFilter ref="A18:BD323"/>
  <mergeCells count="41">
    <mergeCell ref="AR1:AT1"/>
    <mergeCell ref="I1:K1"/>
    <mergeCell ref="I2:K2"/>
    <mergeCell ref="I3:K3"/>
    <mergeCell ref="A8:K8"/>
    <mergeCell ref="AR2:AT2"/>
    <mergeCell ref="AR3:AT3"/>
    <mergeCell ref="A4:AT4"/>
    <mergeCell ref="A5:AT5"/>
    <mergeCell ref="A6:AT6"/>
    <mergeCell ref="A7:AT7"/>
    <mergeCell ref="AU14:AU18"/>
    <mergeCell ref="E15:K15"/>
    <mergeCell ref="L15:R15"/>
    <mergeCell ref="S15:Y15"/>
    <mergeCell ref="Z15:AF15"/>
    <mergeCell ref="AG15:AM15"/>
    <mergeCell ref="AN15:AT15"/>
    <mergeCell ref="E16:K16"/>
    <mergeCell ref="AN16:AT16"/>
    <mergeCell ref="L16:R16"/>
    <mergeCell ref="S16:Y16"/>
    <mergeCell ref="E14:AT14"/>
    <mergeCell ref="AH17:AM17"/>
    <mergeCell ref="M17:R17"/>
    <mergeCell ref="AG16:AM16"/>
    <mergeCell ref="AO17:AT17"/>
    <mergeCell ref="A9:AT9"/>
    <mergeCell ref="D17:D18"/>
    <mergeCell ref="A13:AS13"/>
    <mergeCell ref="A14:A18"/>
    <mergeCell ref="B14:B18"/>
    <mergeCell ref="C14:C18"/>
    <mergeCell ref="D14:D16"/>
    <mergeCell ref="Z16:AF16"/>
    <mergeCell ref="F17:K17"/>
    <mergeCell ref="T17:Y17"/>
    <mergeCell ref="AA17:AF17"/>
    <mergeCell ref="A10:K10"/>
    <mergeCell ref="A11:AT11"/>
    <mergeCell ref="A12:AT12"/>
  </mergeCells>
  <pageMargins left="0.70866141732283472" right="0.70866141732283472" top="0.74803149606299213" bottom="0.74803149606299213" header="0.31496062992125984" footer="0.31496062992125984"/>
  <pageSetup paperSize="8" scale="20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2"/>
  <sheetViews>
    <sheetView view="pageBreakPreview" zoomScale="70" zoomScaleNormal="10" zoomScaleSheetLayoutView="70" workbookViewId="0">
      <pane xSplit="3" topLeftCell="D1" activePane="topRight" state="frozen"/>
      <selection pane="topRight" activeCell="E21" sqref="E21:E72"/>
    </sheetView>
  </sheetViews>
  <sheetFormatPr defaultRowHeight="15.75" x14ac:dyDescent="0.25"/>
  <cols>
    <col min="1" max="1" width="20.140625" style="21" customWidth="1"/>
    <col min="2" max="2" width="43" style="21" customWidth="1"/>
    <col min="3" max="3" width="31.5703125" style="21" customWidth="1"/>
    <col min="4" max="4" width="21.28515625" style="21" customWidth="1"/>
    <col min="5" max="10" width="12.140625" style="21" customWidth="1"/>
    <col min="11" max="11" width="21.28515625" style="21" customWidth="1"/>
    <col min="12" max="17" width="12.140625" style="21" customWidth="1"/>
    <col min="18" max="18" width="21.28515625" style="21" customWidth="1"/>
    <col min="19" max="24" width="12.140625" style="21" customWidth="1"/>
    <col min="25" max="25" width="21.28515625" style="21" customWidth="1"/>
    <col min="26" max="31" width="12.140625" style="21" customWidth="1"/>
    <col min="32" max="32" width="21.28515625" style="21" customWidth="1"/>
    <col min="33" max="38" width="12.140625" style="21" customWidth="1"/>
    <col min="39" max="16384" width="9.140625" style="21"/>
  </cols>
  <sheetData>
    <row r="1" spans="1:38" ht="18.75" x14ac:dyDescent="0.25">
      <c r="AJ1" s="320" t="s">
        <v>253</v>
      </c>
      <c r="AK1" s="320"/>
      <c r="AL1" s="320"/>
    </row>
    <row r="2" spans="1:38" ht="18.75" x14ac:dyDescent="0.25">
      <c r="AJ2" s="320" t="s">
        <v>254</v>
      </c>
      <c r="AK2" s="320"/>
      <c r="AL2" s="320"/>
    </row>
    <row r="3" spans="1:38" ht="18.75" x14ac:dyDescent="0.25">
      <c r="AJ3" s="320" t="s">
        <v>255</v>
      </c>
      <c r="AK3" s="320"/>
      <c r="AL3" s="320"/>
    </row>
    <row r="4" spans="1:38" ht="18.75" x14ac:dyDescent="0.3">
      <c r="A4" s="303" t="s">
        <v>246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</row>
    <row r="5" spans="1:38" ht="18.75" x14ac:dyDescent="0.3">
      <c r="A5" s="303" t="s">
        <v>328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</row>
    <row r="6" spans="1:38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ht="18.75" x14ac:dyDescent="0.25">
      <c r="A7" s="268" t="str">
        <f>'План ввода основных средств'!A6:AT6</f>
        <v>Инвестиционная программа ООО "Башкирская сетевая компания"  2017-2021гг.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</row>
    <row r="8" spans="1:38" x14ac:dyDescent="0.25">
      <c r="A8" s="269" t="s">
        <v>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</row>
    <row r="9" spans="1:38" x14ac:dyDescent="0.25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</row>
    <row r="10" spans="1:38" ht="18.75" x14ac:dyDescent="0.3">
      <c r="A10" s="310" t="s">
        <v>88</v>
      </c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</row>
    <row r="11" spans="1:38" ht="18.75" x14ac:dyDescent="0.3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</row>
    <row r="12" spans="1:38" ht="18.75" x14ac:dyDescent="0.25">
      <c r="A12" s="302" t="str">
        <f>'Цели реализации ИПР 2017'!A12:AX12</f>
        <v>Утвержденные плановые значения показателей приведены в соответствии с Приказом Министерства промышленности и инновационной политики №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</row>
    <row r="13" spans="1:38" x14ac:dyDescent="0.25">
      <c r="A13" s="319" t="s">
        <v>1</v>
      </c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</row>
    <row r="14" spans="1:38" x14ac:dyDescent="0.25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</row>
    <row r="15" spans="1:38" ht="15.75" customHeight="1" x14ac:dyDescent="0.25">
      <c r="A15" s="322" t="s">
        <v>2</v>
      </c>
      <c r="B15" s="322" t="s">
        <v>3</v>
      </c>
      <c r="C15" s="322" t="s">
        <v>4</v>
      </c>
      <c r="D15" s="325" t="s">
        <v>143</v>
      </c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7"/>
      <c r="AF15" s="328" t="s">
        <v>230</v>
      </c>
      <c r="AG15" s="329"/>
      <c r="AH15" s="329"/>
      <c r="AI15" s="329"/>
      <c r="AJ15" s="329"/>
      <c r="AK15" s="329"/>
      <c r="AL15" s="330"/>
    </row>
    <row r="16" spans="1:38" x14ac:dyDescent="0.25">
      <c r="A16" s="323"/>
      <c r="B16" s="323"/>
      <c r="C16" s="323"/>
      <c r="D16" s="334" t="s">
        <v>153</v>
      </c>
      <c r="E16" s="334"/>
      <c r="F16" s="334"/>
      <c r="G16" s="334"/>
      <c r="H16" s="334"/>
      <c r="I16" s="334"/>
      <c r="J16" s="334"/>
      <c r="K16" s="334" t="s">
        <v>154</v>
      </c>
      <c r="L16" s="334"/>
      <c r="M16" s="334"/>
      <c r="N16" s="334"/>
      <c r="O16" s="334"/>
      <c r="P16" s="334"/>
      <c r="Q16" s="334"/>
      <c r="R16" s="334" t="s">
        <v>155</v>
      </c>
      <c r="S16" s="334"/>
      <c r="T16" s="334"/>
      <c r="U16" s="334"/>
      <c r="V16" s="334"/>
      <c r="W16" s="334"/>
      <c r="X16" s="334"/>
      <c r="Y16" s="334" t="s">
        <v>156</v>
      </c>
      <c r="Z16" s="334"/>
      <c r="AA16" s="334"/>
      <c r="AB16" s="334"/>
      <c r="AC16" s="334"/>
      <c r="AD16" s="334"/>
      <c r="AE16" s="334"/>
      <c r="AF16" s="331"/>
      <c r="AG16" s="332"/>
      <c r="AH16" s="332"/>
      <c r="AI16" s="332"/>
      <c r="AJ16" s="332"/>
      <c r="AK16" s="332"/>
      <c r="AL16" s="333"/>
    </row>
    <row r="17" spans="1:53" ht="43.5" customHeight="1" x14ac:dyDescent="0.25">
      <c r="A17" s="323"/>
      <c r="B17" s="323"/>
      <c r="C17" s="323"/>
      <c r="D17" s="93" t="s">
        <v>144</v>
      </c>
      <c r="E17" s="334" t="s">
        <v>145</v>
      </c>
      <c r="F17" s="334"/>
      <c r="G17" s="334"/>
      <c r="H17" s="334"/>
      <c r="I17" s="334"/>
      <c r="J17" s="334"/>
      <c r="K17" s="93" t="s">
        <v>144</v>
      </c>
      <c r="L17" s="321" t="s">
        <v>145</v>
      </c>
      <c r="M17" s="321"/>
      <c r="N17" s="321"/>
      <c r="O17" s="321"/>
      <c r="P17" s="321"/>
      <c r="Q17" s="321"/>
      <c r="R17" s="93" t="s">
        <v>144</v>
      </c>
      <c r="S17" s="321" t="s">
        <v>145</v>
      </c>
      <c r="T17" s="321"/>
      <c r="U17" s="321"/>
      <c r="V17" s="321"/>
      <c r="W17" s="321"/>
      <c r="X17" s="321"/>
      <c r="Y17" s="93" t="s">
        <v>144</v>
      </c>
      <c r="Z17" s="321" t="s">
        <v>145</v>
      </c>
      <c r="AA17" s="321"/>
      <c r="AB17" s="321"/>
      <c r="AC17" s="321"/>
      <c r="AD17" s="321"/>
      <c r="AE17" s="321"/>
      <c r="AF17" s="93" t="s">
        <v>144</v>
      </c>
      <c r="AG17" s="321" t="s">
        <v>145</v>
      </c>
      <c r="AH17" s="321"/>
      <c r="AI17" s="321"/>
      <c r="AJ17" s="321"/>
      <c r="AK17" s="321"/>
      <c r="AL17" s="321"/>
    </row>
    <row r="18" spans="1:53" ht="87.75" customHeight="1" x14ac:dyDescent="0.25">
      <c r="A18" s="324"/>
      <c r="B18" s="324"/>
      <c r="C18" s="324"/>
      <c r="D18" s="43" t="s">
        <v>146</v>
      </c>
      <c r="E18" s="43" t="s">
        <v>146</v>
      </c>
      <c r="F18" s="44" t="s">
        <v>147</v>
      </c>
      <c r="G18" s="44" t="s">
        <v>148</v>
      </c>
      <c r="H18" s="44" t="s">
        <v>149</v>
      </c>
      <c r="I18" s="44" t="s">
        <v>150</v>
      </c>
      <c r="J18" s="44" t="s">
        <v>151</v>
      </c>
      <c r="K18" s="43" t="s">
        <v>146</v>
      </c>
      <c r="L18" s="43" t="s">
        <v>146</v>
      </c>
      <c r="M18" s="44" t="s">
        <v>147</v>
      </c>
      <c r="N18" s="44" t="s">
        <v>148</v>
      </c>
      <c r="O18" s="44" t="s">
        <v>149</v>
      </c>
      <c r="P18" s="44" t="s">
        <v>150</v>
      </c>
      <c r="Q18" s="44" t="s">
        <v>151</v>
      </c>
      <c r="R18" s="43" t="s">
        <v>146</v>
      </c>
      <c r="S18" s="43" t="s">
        <v>146</v>
      </c>
      <c r="T18" s="44" t="s">
        <v>147</v>
      </c>
      <c r="U18" s="44" t="s">
        <v>148</v>
      </c>
      <c r="V18" s="44" t="s">
        <v>149</v>
      </c>
      <c r="W18" s="44" t="s">
        <v>150</v>
      </c>
      <c r="X18" s="44" t="s">
        <v>151</v>
      </c>
      <c r="Y18" s="43" t="s">
        <v>146</v>
      </c>
      <c r="Z18" s="43" t="s">
        <v>146</v>
      </c>
      <c r="AA18" s="44" t="s">
        <v>147</v>
      </c>
      <c r="AB18" s="44" t="s">
        <v>148</v>
      </c>
      <c r="AC18" s="44" t="s">
        <v>149</v>
      </c>
      <c r="AD18" s="44" t="s">
        <v>150</v>
      </c>
      <c r="AE18" s="44" t="s">
        <v>151</v>
      </c>
      <c r="AF18" s="43" t="s">
        <v>146</v>
      </c>
      <c r="AG18" s="43" t="s">
        <v>146</v>
      </c>
      <c r="AH18" s="44" t="s">
        <v>147</v>
      </c>
      <c r="AI18" s="44" t="s">
        <v>148</v>
      </c>
      <c r="AJ18" s="44" t="s">
        <v>149</v>
      </c>
      <c r="AK18" s="44" t="s">
        <v>150</v>
      </c>
      <c r="AL18" s="44" t="s">
        <v>151</v>
      </c>
    </row>
    <row r="19" spans="1:53" s="45" customFormat="1" x14ac:dyDescent="0.25">
      <c r="A19" s="53">
        <v>1</v>
      </c>
      <c r="B19" s="53">
        <v>2</v>
      </c>
      <c r="C19" s="53">
        <v>3</v>
      </c>
      <c r="D19" s="53" t="s">
        <v>157</v>
      </c>
      <c r="E19" s="53" t="s">
        <v>158</v>
      </c>
      <c r="F19" s="53" t="s">
        <v>159</v>
      </c>
      <c r="G19" s="53" t="s">
        <v>160</v>
      </c>
      <c r="H19" s="53" t="s">
        <v>161</v>
      </c>
      <c r="I19" s="53" t="s">
        <v>162</v>
      </c>
      <c r="J19" s="53" t="s">
        <v>163</v>
      </c>
      <c r="K19" s="53" t="s">
        <v>164</v>
      </c>
      <c r="L19" s="53" t="s">
        <v>165</v>
      </c>
      <c r="M19" s="53" t="s">
        <v>166</v>
      </c>
      <c r="N19" s="53" t="s">
        <v>167</v>
      </c>
      <c r="O19" s="53" t="s">
        <v>168</v>
      </c>
      <c r="P19" s="53" t="s">
        <v>169</v>
      </c>
      <c r="Q19" s="53" t="s">
        <v>170</v>
      </c>
      <c r="R19" s="53" t="s">
        <v>171</v>
      </c>
      <c r="S19" s="53" t="s">
        <v>172</v>
      </c>
      <c r="T19" s="53" t="s">
        <v>173</v>
      </c>
      <c r="U19" s="53" t="s">
        <v>174</v>
      </c>
      <c r="V19" s="53" t="s">
        <v>175</v>
      </c>
      <c r="W19" s="53" t="s">
        <v>176</v>
      </c>
      <c r="X19" s="53" t="s">
        <v>177</v>
      </c>
      <c r="Y19" s="53" t="s">
        <v>178</v>
      </c>
      <c r="Z19" s="53" t="s">
        <v>179</v>
      </c>
      <c r="AA19" s="53" t="s">
        <v>180</v>
      </c>
      <c r="AB19" s="53" t="s">
        <v>181</v>
      </c>
      <c r="AC19" s="53" t="s">
        <v>182</v>
      </c>
      <c r="AD19" s="53" t="s">
        <v>183</v>
      </c>
      <c r="AE19" s="53" t="s">
        <v>184</v>
      </c>
      <c r="AF19" s="53" t="s">
        <v>185</v>
      </c>
      <c r="AG19" s="53" t="s">
        <v>186</v>
      </c>
      <c r="AH19" s="53" t="s">
        <v>187</v>
      </c>
      <c r="AI19" s="53" t="s">
        <v>188</v>
      </c>
      <c r="AJ19" s="53" t="s">
        <v>152</v>
      </c>
      <c r="AK19" s="53" t="s">
        <v>189</v>
      </c>
      <c r="AL19" s="53" t="s">
        <v>190</v>
      </c>
    </row>
    <row r="20" spans="1:53" s="120" customFormat="1" ht="31.5" x14ac:dyDescent="0.25">
      <c r="A20" s="156" t="str">
        <f>'Цели реализации ИПР 2017'!A20</f>
        <v>0</v>
      </c>
      <c r="B20" s="157" t="str">
        <f>'Цели реализации ИПР 2017'!B20</f>
        <v>ВСЕГО по инвестиционной программе, в том числе:</v>
      </c>
      <c r="C20" s="150" t="str">
        <f>'Цели реализации ИПР 2017'!C20</f>
        <v>Г</v>
      </c>
      <c r="D20" s="94"/>
      <c r="E20" s="94">
        <f t="shared" ref="D20:Y20" si="0">E21+E53+E56</f>
        <v>12.859186440677963</v>
      </c>
      <c r="F20" s="94"/>
      <c r="G20" s="94"/>
      <c r="H20" s="94"/>
      <c r="I20" s="94"/>
      <c r="J20" s="94"/>
      <c r="K20" s="94"/>
      <c r="L20" s="94">
        <f t="shared" si="0"/>
        <v>0.93050847457627128</v>
      </c>
      <c r="M20" s="94"/>
      <c r="N20" s="94"/>
      <c r="O20" s="94"/>
      <c r="P20" s="94"/>
      <c r="Q20" s="94"/>
      <c r="R20" s="94"/>
      <c r="S20" s="94">
        <f t="shared" si="0"/>
        <v>34.705932203389828</v>
      </c>
      <c r="T20" s="94"/>
      <c r="U20" s="94"/>
      <c r="V20" s="94"/>
      <c r="W20" s="94"/>
      <c r="X20" s="94"/>
      <c r="Y20" s="94"/>
      <c r="Z20" s="94">
        <f>AG20-S20-L20-E20</f>
        <v>167.92737288135595</v>
      </c>
      <c r="AA20" s="94"/>
      <c r="AB20" s="94"/>
      <c r="AC20" s="94"/>
      <c r="AD20" s="94"/>
      <c r="AE20" s="94"/>
      <c r="AF20" s="94"/>
      <c r="AG20" s="94">
        <f t="shared" ref="AA20:AL20" si="1">AG21+AG53+AG56</f>
        <v>216.42300000000003</v>
      </c>
      <c r="AH20" s="94"/>
      <c r="AI20" s="94"/>
      <c r="AJ20" s="94"/>
      <c r="AK20" s="94"/>
      <c r="AL20" s="94"/>
    </row>
    <row r="21" spans="1:53" s="120" customFormat="1" ht="60.75" customHeight="1" x14ac:dyDescent="0.25">
      <c r="A21" s="156" t="str">
        <f>'Цели реализации ИПР 2017'!A21</f>
        <v>1.2</v>
      </c>
      <c r="B21" s="202" t="str">
        <f>'Цели реализации ИПР 2017'!B21</f>
        <v>Реконструкция, модернизация, техническое перевооружение всего, в том числе:</v>
      </c>
      <c r="C21" s="150" t="str">
        <f>'Цели реализации ИПР 2017'!C21</f>
        <v>Г</v>
      </c>
      <c r="D21" s="200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9">
        <f t="shared" ref="D21:Y21" si="2">S22+S47</f>
        <v>33.185932203389825</v>
      </c>
      <c r="T21" s="200"/>
      <c r="U21" s="200"/>
      <c r="V21" s="200"/>
      <c r="W21" s="200"/>
      <c r="X21" s="200"/>
      <c r="Y21" s="200"/>
      <c r="Z21" s="94">
        <f t="shared" ref="Z21:Z56" si="3">AG21-S21-L21-E21</f>
        <v>122.19106779661018</v>
      </c>
      <c r="AA21" s="200"/>
      <c r="AB21" s="200"/>
      <c r="AC21" s="200"/>
      <c r="AD21" s="200"/>
      <c r="AE21" s="200"/>
      <c r="AF21" s="200"/>
      <c r="AG21" s="200">
        <f t="shared" ref="AA21:AL21" si="4">AG22+AG47</f>
        <v>155.37700000000001</v>
      </c>
      <c r="AH21" s="200"/>
      <c r="AI21" s="200"/>
      <c r="AJ21" s="200"/>
      <c r="AK21" s="200"/>
      <c r="AL21" s="200"/>
    </row>
    <row r="22" spans="1:53" s="120" customFormat="1" ht="78.75" x14ac:dyDescent="0.25">
      <c r="A22" s="203" t="str">
        <f>'Цели реализации ИПР 2017'!A22</f>
        <v>1.2.1</v>
      </c>
      <c r="B22" s="202" t="str">
        <f>'Цели реализации ИПР 2017'!B22</f>
        <v>Реконструкция, модернизация, техническое перевооружение  трансформаторных и иных подстанций, распределительных пунктов, всего, в том числе:</v>
      </c>
      <c r="C22" s="150" t="str">
        <f>'Цели реализации ИПР 2017'!C22</f>
        <v>Г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>
        <f t="shared" ref="D22:AL22" si="5">S23</f>
        <v>13.584237288135594</v>
      </c>
      <c r="T22" s="94"/>
      <c r="U22" s="94"/>
      <c r="V22" s="94"/>
      <c r="W22" s="94"/>
      <c r="X22" s="94"/>
      <c r="Y22" s="94"/>
      <c r="Z22" s="94">
        <f t="shared" si="5"/>
        <v>75.96476271186441</v>
      </c>
      <c r="AA22" s="94"/>
      <c r="AB22" s="94"/>
      <c r="AC22" s="94"/>
      <c r="AD22" s="94"/>
      <c r="AE22" s="94"/>
      <c r="AF22" s="94"/>
      <c r="AG22" s="94">
        <f t="shared" si="5"/>
        <v>89.546000000000006</v>
      </c>
      <c r="AH22" s="94"/>
      <c r="AI22" s="94"/>
      <c r="AJ22" s="94"/>
      <c r="AK22" s="94"/>
      <c r="AL22" s="94"/>
    </row>
    <row r="23" spans="1:53" s="120" customFormat="1" ht="63" customHeight="1" x14ac:dyDescent="0.25">
      <c r="A23" s="156" t="s">
        <v>779</v>
      </c>
      <c r="B23" s="157" t="s">
        <v>780</v>
      </c>
      <c r="C23" s="150" t="str">
        <f>'Цели реализации ИПР 2017'!C23</f>
        <v>Г</v>
      </c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>
        <f t="shared" ref="E23:AL23" si="6">S24+S27+S29+S31+S34+S37+S39+S41+S43+S45</f>
        <v>13.584237288135594</v>
      </c>
      <c r="T23" s="201"/>
      <c r="U23" s="201"/>
      <c r="V23" s="201"/>
      <c r="W23" s="201"/>
      <c r="X23" s="201"/>
      <c r="Y23" s="201"/>
      <c r="Z23" s="201">
        <f t="shared" si="6"/>
        <v>75.96476271186441</v>
      </c>
      <c r="AA23" s="201"/>
      <c r="AB23" s="201"/>
      <c r="AC23" s="201"/>
      <c r="AD23" s="201"/>
      <c r="AE23" s="201"/>
      <c r="AF23" s="201"/>
      <c r="AG23" s="201">
        <f t="shared" si="6"/>
        <v>89.546000000000006</v>
      </c>
      <c r="AH23" s="201"/>
      <c r="AI23" s="201"/>
      <c r="AJ23" s="201"/>
      <c r="AK23" s="201"/>
      <c r="AL23" s="201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</row>
    <row r="24" spans="1:53" x14ac:dyDescent="0.25">
      <c r="A24" s="156" t="str">
        <f>'Цели реализации ИПР 2017'!A24</f>
        <v>1.2.1.1.1</v>
      </c>
      <c r="B24" s="157" t="str">
        <f>'Цели реализации ИПР 2017'!B24</f>
        <v>ПС Бекетово</v>
      </c>
      <c r="C24" s="156" t="str">
        <f>'Цели реализации ИПР 2017'!C24</f>
        <v>Г</v>
      </c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209">
        <f t="shared" ref="D24:Y24" si="7">SUM(S25:S26)</f>
        <v>2.4542372881355932</v>
      </c>
      <c r="T24" s="94"/>
      <c r="U24" s="94"/>
      <c r="V24" s="94"/>
      <c r="W24" s="94"/>
      <c r="X24" s="94"/>
      <c r="Y24" s="94"/>
      <c r="Z24" s="94">
        <f t="shared" si="3"/>
        <v>24.118762711864406</v>
      </c>
      <c r="AA24" s="94"/>
      <c r="AB24" s="94"/>
      <c r="AC24" s="94"/>
      <c r="AD24" s="94"/>
      <c r="AE24" s="94"/>
      <c r="AF24" s="94"/>
      <c r="AG24" s="94">
        <f t="shared" ref="AA24:AL24" si="8">SUM(AG25:AG26)</f>
        <v>26.573</v>
      </c>
      <c r="AH24" s="94"/>
      <c r="AI24" s="94"/>
      <c r="AJ24" s="94"/>
      <c r="AK24" s="94"/>
      <c r="AL24" s="94"/>
      <c r="AM24" s="47"/>
      <c r="AN24" s="47"/>
      <c r="AO24" s="47"/>
      <c r="AP24" s="47"/>
      <c r="AQ24" s="47"/>
      <c r="AR24" s="47"/>
      <c r="AS24" s="47"/>
      <c r="AT24" s="90"/>
      <c r="AU24" s="90"/>
      <c r="AV24" s="90"/>
      <c r="AW24" s="90"/>
      <c r="AX24" s="90"/>
      <c r="AY24" s="90"/>
      <c r="AZ24" s="90"/>
      <c r="BA24" s="90"/>
    </row>
    <row r="25" spans="1:53" s="120" customFormat="1" ht="47.25" x14ac:dyDescent="0.25">
      <c r="A25" s="153" t="str">
        <f>'Цели реализации ИПР 2017'!A27</f>
        <v>1.2.1.1.1.8</v>
      </c>
      <c r="B25" s="159" t="str">
        <f>'Цели реализации ИПР 2017'!B27</f>
        <v>Замена ТН-500 кВ, замена вводов 500 кВ и 220 кВ ф.В АТ-5, замена ВАЗП, реконструкция пожаротушения</v>
      </c>
      <c r="C25" s="160" t="str">
        <f>'Цели реализации ИПР 2017'!C27</f>
        <v>I_СПС_2017_1.2.1.1.1.1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>
        <f>2.896/1.18</f>
        <v>2.4542372881355932</v>
      </c>
      <c r="T25" s="94"/>
      <c r="U25" s="94"/>
      <c r="V25" s="94"/>
      <c r="W25" s="94"/>
      <c r="X25" s="94"/>
      <c r="Y25" s="94"/>
      <c r="Z25" s="94">
        <f t="shared" si="3"/>
        <v>4.2857627118644075</v>
      </c>
      <c r="AA25" s="94"/>
      <c r="AB25" s="94"/>
      <c r="AC25" s="94"/>
      <c r="AD25" s="94"/>
      <c r="AE25" s="94"/>
      <c r="AF25" s="94"/>
      <c r="AG25" s="94">
        <v>6.74</v>
      </c>
      <c r="AH25" s="94"/>
      <c r="AI25" s="94"/>
      <c r="AJ25" s="94"/>
      <c r="AK25" s="94"/>
      <c r="AL25" s="94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</row>
    <row r="26" spans="1:53" x14ac:dyDescent="0.25">
      <c r="A26" s="153" t="str">
        <f>'Цели реализации ИПР 2017'!A28</f>
        <v>1.2.1.1.1.9</v>
      </c>
      <c r="B26" s="159" t="str">
        <f>'Цели реализации ИПР 2017'!B28</f>
        <v>Замена РЗА ВЛ-500 кВ Смеловская</v>
      </c>
      <c r="C26" s="160" t="str">
        <f>'Цели реализации ИПР 2017'!C28</f>
        <v>I_РЗА_2017_1.2.1.1.1.2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>
        <f t="shared" si="3"/>
        <v>19.832999999999998</v>
      </c>
      <c r="AA26" s="94"/>
      <c r="AB26" s="94"/>
      <c r="AC26" s="94"/>
      <c r="AD26" s="94"/>
      <c r="AE26" s="94"/>
      <c r="AF26" s="94"/>
      <c r="AG26" s="94">
        <v>19.832999999999998</v>
      </c>
      <c r="AH26" s="94"/>
      <c r="AI26" s="94"/>
      <c r="AJ26" s="94"/>
      <c r="AK26" s="94"/>
      <c r="AL26" s="94"/>
      <c r="AM26" s="47"/>
      <c r="AN26" s="47"/>
      <c r="AO26" s="47"/>
      <c r="AP26" s="47"/>
      <c r="AQ26" s="47"/>
      <c r="AR26" s="47"/>
      <c r="AS26" s="47"/>
      <c r="AT26" s="90"/>
      <c r="AU26" s="90"/>
      <c r="AV26" s="90"/>
      <c r="AW26" s="90"/>
      <c r="AX26" s="90"/>
      <c r="AY26" s="90"/>
      <c r="AZ26" s="90"/>
      <c r="BA26" s="90"/>
    </row>
    <row r="27" spans="1:53" x14ac:dyDescent="0.25">
      <c r="A27" s="157" t="str">
        <f>'Цели реализации ИПР 2017'!A30</f>
        <v>1.2.1.1.2</v>
      </c>
      <c r="B27" s="161" t="str">
        <f>'Цели реализации ИПР 2017'!B30</f>
        <v>ПС Буйская</v>
      </c>
      <c r="C27" s="161" t="str">
        <f>'Цели реализации ИПР 2017'!C30</f>
        <v>Г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>
        <f t="shared" si="3"/>
        <v>5.7009999999999996</v>
      </c>
      <c r="AA27" s="94"/>
      <c r="AB27" s="94"/>
      <c r="AC27" s="94"/>
      <c r="AD27" s="94"/>
      <c r="AE27" s="94"/>
      <c r="AF27" s="94"/>
      <c r="AG27" s="94">
        <f t="shared" ref="AA27:AL27" si="9">SUM(AG28:AG28)</f>
        <v>5.7009999999999996</v>
      </c>
      <c r="AH27" s="94"/>
      <c r="AI27" s="94"/>
      <c r="AJ27" s="94"/>
      <c r="AK27" s="94"/>
      <c r="AL27" s="94"/>
      <c r="AM27" s="47"/>
      <c r="AN27" s="47"/>
      <c r="AO27" s="47"/>
      <c r="AP27" s="47"/>
      <c r="AQ27" s="47"/>
      <c r="AR27" s="47"/>
      <c r="AS27" s="47"/>
      <c r="AT27" s="90"/>
      <c r="AU27" s="90"/>
      <c r="AV27" s="90"/>
      <c r="AW27" s="90"/>
      <c r="AX27" s="90"/>
      <c r="AY27" s="90"/>
      <c r="AZ27" s="90"/>
      <c r="BA27" s="90"/>
    </row>
    <row r="28" spans="1:53" s="33" customFormat="1" x14ac:dyDescent="0.25">
      <c r="A28" s="153" t="str">
        <f>'Цели реализации ИПР 2017'!A31</f>
        <v>1.2.1.1.2.2</v>
      </c>
      <c r="B28" s="182" t="str">
        <f>'Цели реализации ИПР 2017'!B31</f>
        <v>Замена ТТ-500 кВ</v>
      </c>
      <c r="C28" s="153" t="str">
        <f>'Цели реализации ИПР 2017'!C31</f>
        <v>I_СПС_2016_1.2.1.1.2.2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>
        <f t="shared" si="3"/>
        <v>5.7009999999999996</v>
      </c>
      <c r="AA28" s="94"/>
      <c r="AB28" s="94"/>
      <c r="AC28" s="94"/>
      <c r="AD28" s="94"/>
      <c r="AE28" s="94"/>
      <c r="AF28" s="94"/>
      <c r="AG28" s="94">
        <v>5.7009999999999996</v>
      </c>
      <c r="AH28" s="94"/>
      <c r="AI28" s="94"/>
      <c r="AJ28" s="94"/>
      <c r="AK28" s="94"/>
      <c r="AL28" s="94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</row>
    <row r="29" spans="1:53" s="46" customFormat="1" x14ac:dyDescent="0.25">
      <c r="A29" s="156" t="str">
        <f>'Цели реализации ИПР 2017'!A37</f>
        <v>1.2.1.1.5</v>
      </c>
      <c r="B29" s="157" t="str">
        <f>'Цели реализации ИПР 2017'!B37</f>
        <v>ПС Уфа-Южная</v>
      </c>
      <c r="C29" s="156" t="str">
        <f>'Цели реализации ИПР 2017'!C37</f>
        <v>Г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>
        <f t="shared" ref="D29:Y29" si="10">SUM(S30:S30)</f>
        <v>5.81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>
        <f t="shared" ref="AA29:AL29" si="11">SUM(AG30:AG30)</f>
        <v>5.8070000000000004</v>
      </c>
      <c r="AH29" s="94"/>
      <c r="AI29" s="94"/>
      <c r="AJ29" s="94"/>
      <c r="AK29" s="94"/>
      <c r="AL29" s="94"/>
    </row>
    <row r="30" spans="1:53" x14ac:dyDescent="0.25">
      <c r="A30" s="153" t="str">
        <f>'Цели реализации ИПР 2017'!A38</f>
        <v>1.2.1.1.5.2</v>
      </c>
      <c r="B30" s="182" t="str">
        <f>'Цели реализации ИПР 2017'!B38</f>
        <v>Замена разъединителей 220 кВ</v>
      </c>
      <c r="C30" s="153" t="str">
        <f>'Цели реализации ИПР 2017'!C38</f>
        <v>I_СПС_2016_1.2.1.1.5.2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>
        <v>5.81</v>
      </c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>
        <v>5.8070000000000004</v>
      </c>
      <c r="AH30" s="94"/>
      <c r="AI30" s="94"/>
      <c r="AJ30" s="94"/>
      <c r="AK30" s="94"/>
      <c r="AL30" s="94"/>
      <c r="AM30" s="47"/>
      <c r="AN30" s="47"/>
      <c r="AO30" s="47"/>
      <c r="AP30" s="47"/>
      <c r="AQ30" s="47"/>
      <c r="AR30" s="47"/>
      <c r="AS30" s="47"/>
      <c r="AT30" s="90"/>
      <c r="AU30" s="90"/>
      <c r="AV30" s="90"/>
      <c r="AW30" s="90"/>
      <c r="AX30" s="90"/>
      <c r="AY30" s="90"/>
      <c r="AZ30" s="90"/>
      <c r="BA30" s="90"/>
    </row>
    <row r="31" spans="1:53" x14ac:dyDescent="0.25">
      <c r="A31" s="156" t="str">
        <f>'Цели реализации ИПР 2017'!A40</f>
        <v>1.2.1.1.6</v>
      </c>
      <c r="B31" s="157" t="str">
        <f>'Цели реализации ИПР 2017'!B40</f>
        <v>ПС Белорецк-220</v>
      </c>
      <c r="C31" s="156" t="str">
        <f>'Цели реализации ИПР 2017'!C40</f>
        <v>Г</v>
      </c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>
        <f t="shared" si="3"/>
        <v>9.213000000000001</v>
      </c>
      <c r="AA31" s="94"/>
      <c r="AB31" s="94"/>
      <c r="AC31" s="94"/>
      <c r="AD31" s="94"/>
      <c r="AE31" s="94"/>
      <c r="AF31" s="94"/>
      <c r="AG31" s="94">
        <f t="shared" ref="AA31:AL31" si="12">SUM(AG32:AG33)</f>
        <v>9.213000000000001</v>
      </c>
      <c r="AH31" s="94"/>
      <c r="AI31" s="94"/>
      <c r="AJ31" s="94"/>
      <c r="AK31" s="94"/>
      <c r="AL31" s="94"/>
      <c r="AM31" s="47"/>
      <c r="AN31" s="47"/>
      <c r="AO31" s="47"/>
      <c r="AP31" s="47"/>
      <c r="AQ31" s="47"/>
      <c r="AR31" s="47"/>
      <c r="AS31" s="47"/>
      <c r="AT31" s="90"/>
      <c r="AU31" s="90"/>
      <c r="AV31" s="90"/>
      <c r="AW31" s="90"/>
      <c r="AX31" s="90"/>
      <c r="AY31" s="90"/>
      <c r="AZ31" s="90"/>
      <c r="BA31" s="90"/>
    </row>
    <row r="32" spans="1:53" x14ac:dyDescent="0.25">
      <c r="A32" s="153" t="str">
        <f>'Цели реализации ИПР 2017'!A41</f>
        <v>1.2.1.1.6.5</v>
      </c>
      <c r="B32" s="159" t="str">
        <f>'Цели реализации ИПР 2017'!B41</f>
        <v>Замена ВМ-220 кВ на элегазовый</v>
      </c>
      <c r="C32" s="160" t="str">
        <f>'Цели реализации ИПР 2017'!C41</f>
        <v>I_СПС_2017_1.2.1.1.5.1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>
        <f t="shared" si="3"/>
        <v>6.38</v>
      </c>
      <c r="AA32" s="94"/>
      <c r="AB32" s="94"/>
      <c r="AC32" s="94"/>
      <c r="AD32" s="94"/>
      <c r="AE32" s="94"/>
      <c r="AF32" s="94"/>
      <c r="AG32" s="94">
        <v>6.38</v>
      </c>
      <c r="AH32" s="94"/>
      <c r="AI32" s="94"/>
      <c r="AJ32" s="94"/>
      <c r="AK32" s="94"/>
      <c r="AL32" s="94"/>
      <c r="AM32" s="47"/>
      <c r="AN32" s="47"/>
      <c r="AO32" s="47"/>
      <c r="AP32" s="47"/>
      <c r="AQ32" s="47"/>
      <c r="AR32" s="47"/>
      <c r="AS32" s="47"/>
      <c r="AT32" s="90"/>
      <c r="AU32" s="90"/>
      <c r="AV32" s="90"/>
      <c r="AW32" s="90"/>
      <c r="AX32" s="90"/>
      <c r="AY32" s="90"/>
      <c r="AZ32" s="90"/>
      <c r="BA32" s="90"/>
    </row>
    <row r="33" spans="1:53" ht="47.25" x14ac:dyDescent="0.25">
      <c r="A33" s="153" t="str">
        <f>'Цели реализации ИПР 2017'!A42</f>
        <v>1.2.1.1.6.6</v>
      </c>
      <c r="B33" s="159" t="str">
        <f>'Цели реализации ИПР 2017'!B42</f>
        <v>Замена АПП ВЛ 110 кВ Белорецк-220 – Серменево-тяга, ВЛ 110 кВ Белорецк-220 – Юша-тяга</v>
      </c>
      <c r="C33" s="160" t="str">
        <f>'Цели реализации ИПР 2017'!C42</f>
        <v>I_РЗА_2017_1.2.1.1.5.2</v>
      </c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>
        <f t="shared" si="3"/>
        <v>2.8330000000000002</v>
      </c>
      <c r="AA33" s="94"/>
      <c r="AB33" s="94"/>
      <c r="AC33" s="94"/>
      <c r="AD33" s="94"/>
      <c r="AE33" s="94"/>
      <c r="AF33" s="94"/>
      <c r="AG33" s="94">
        <v>2.8330000000000002</v>
      </c>
      <c r="AH33" s="94"/>
      <c r="AI33" s="94"/>
      <c r="AJ33" s="94"/>
      <c r="AK33" s="94"/>
      <c r="AL33" s="94"/>
      <c r="AM33" s="47"/>
      <c r="AN33" s="47"/>
      <c r="AO33" s="47"/>
      <c r="AP33" s="47"/>
      <c r="AQ33" s="47"/>
      <c r="AR33" s="47"/>
      <c r="AS33" s="47"/>
      <c r="AT33" s="90"/>
      <c r="AU33" s="90"/>
      <c r="AV33" s="90"/>
      <c r="AW33" s="90"/>
      <c r="AX33" s="90"/>
      <c r="AY33" s="90"/>
      <c r="AZ33" s="90"/>
      <c r="BA33" s="90"/>
    </row>
    <row r="34" spans="1:53" x14ac:dyDescent="0.25">
      <c r="A34" s="156" t="str">
        <f>'Цели реализации ИПР 2017'!A44</f>
        <v>1.2.1.1.7</v>
      </c>
      <c r="B34" s="157" t="str">
        <f>'Цели реализации ИПР 2017'!B44</f>
        <v>ПС Аксаково</v>
      </c>
      <c r="C34" s="156" t="str">
        <f>'Цели реализации ИПР 2017'!C44</f>
        <v>Г</v>
      </c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>
        <f t="shared" ref="D34:Y34" si="13">SUM(S35:S36)</f>
        <v>5.32</v>
      </c>
      <c r="T34" s="94"/>
      <c r="U34" s="94"/>
      <c r="V34" s="94"/>
      <c r="W34" s="94"/>
      <c r="X34" s="94"/>
      <c r="Y34" s="94"/>
      <c r="Z34" s="94">
        <f t="shared" si="3"/>
        <v>12.855</v>
      </c>
      <c r="AA34" s="94"/>
      <c r="AB34" s="94"/>
      <c r="AC34" s="94"/>
      <c r="AD34" s="94"/>
      <c r="AE34" s="94"/>
      <c r="AF34" s="94"/>
      <c r="AG34" s="94">
        <f t="shared" ref="AA34:AL34" si="14">SUM(AG35:AG36)</f>
        <v>18.175000000000001</v>
      </c>
      <c r="AH34" s="94"/>
      <c r="AI34" s="94"/>
      <c r="AJ34" s="94"/>
      <c r="AK34" s="94"/>
      <c r="AL34" s="94"/>
      <c r="AM34" s="47"/>
      <c r="AN34" s="47"/>
      <c r="AO34" s="47"/>
      <c r="AP34" s="47"/>
      <c r="AQ34" s="47"/>
      <c r="AR34" s="47"/>
      <c r="AS34" s="47"/>
      <c r="AT34" s="90"/>
      <c r="AU34" s="90"/>
      <c r="AV34" s="90"/>
      <c r="AW34" s="90"/>
      <c r="AX34" s="90"/>
      <c r="AY34" s="90"/>
      <c r="AZ34" s="90"/>
      <c r="BA34" s="90"/>
    </row>
    <row r="35" spans="1:53" ht="31.5" x14ac:dyDescent="0.25">
      <c r="A35" s="153" t="str">
        <f>'Цели реализации ИПР 2017'!A46</f>
        <v>1.2.1.1.7.5</v>
      </c>
      <c r="B35" s="159" t="str">
        <f>'Цели реализации ИПР 2017'!B46</f>
        <v>Замена элементов БСК, замена опорных изоляторов</v>
      </c>
      <c r="C35" s="160" t="str">
        <f>'Цели реализации ИПР 2017'!C46</f>
        <v>I_СПС_2017_1.2.1.1.6.1</v>
      </c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>
        <v>5.32</v>
      </c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>
        <v>5.3150000000000004</v>
      </c>
      <c r="AH35" s="94"/>
      <c r="AI35" s="94"/>
      <c r="AJ35" s="94"/>
      <c r="AK35" s="94"/>
      <c r="AL35" s="94"/>
      <c r="AM35" s="47"/>
      <c r="AN35" s="47"/>
      <c r="AO35" s="47"/>
      <c r="AP35" s="47"/>
      <c r="AQ35" s="47"/>
      <c r="AR35" s="47"/>
      <c r="AS35" s="47"/>
      <c r="AT35" s="90"/>
      <c r="AU35" s="90"/>
      <c r="AV35" s="90"/>
      <c r="AW35" s="90"/>
      <c r="AX35" s="90"/>
      <c r="AY35" s="90"/>
      <c r="AZ35" s="90"/>
      <c r="BA35" s="90"/>
    </row>
    <row r="36" spans="1:53" x14ac:dyDescent="0.25">
      <c r="A36" s="153" t="str">
        <f>'Цели реализации ИПР 2017'!A47</f>
        <v>1.2.1.1.7.6</v>
      </c>
      <c r="B36" s="159" t="str">
        <f>'Цели реализации ИПР 2017'!B47</f>
        <v xml:space="preserve">Замена РЗА ВЛ 110 кВ </v>
      </c>
      <c r="C36" s="160" t="str">
        <f>'Цели реализации ИПР 2017'!C47</f>
        <v>I_РЗА_2017_1.2.1.1.6.2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>
        <f t="shared" si="3"/>
        <v>12.86</v>
      </c>
      <c r="AA36" s="94"/>
      <c r="AB36" s="94"/>
      <c r="AC36" s="94"/>
      <c r="AD36" s="94"/>
      <c r="AE36" s="94"/>
      <c r="AF36" s="94"/>
      <c r="AG36" s="94">
        <v>12.86</v>
      </c>
      <c r="AH36" s="94"/>
      <c r="AI36" s="94"/>
      <c r="AJ36" s="94"/>
      <c r="AK36" s="94"/>
      <c r="AL36" s="94"/>
      <c r="AM36" s="47"/>
      <c r="AN36" s="47"/>
      <c r="AO36" s="47"/>
      <c r="AP36" s="47"/>
      <c r="AQ36" s="47"/>
      <c r="AR36" s="47"/>
      <c r="AS36" s="47"/>
      <c r="AT36" s="90"/>
      <c r="AU36" s="90"/>
      <c r="AV36" s="90"/>
      <c r="AW36" s="90"/>
      <c r="AX36" s="90"/>
      <c r="AY36" s="90"/>
      <c r="AZ36" s="90"/>
      <c r="BA36" s="90"/>
    </row>
    <row r="37" spans="1:53" x14ac:dyDescent="0.25">
      <c r="A37" s="156" t="str">
        <f>'Цели реализации ИПР 2017'!A48</f>
        <v>1.2.1.1.8</v>
      </c>
      <c r="B37" s="157" t="str">
        <f>'Цели реализации ИПР 2017'!B48</f>
        <v>ПС Самаровка</v>
      </c>
      <c r="C37" s="156" t="str">
        <f>'Цели реализации ИПР 2017'!C48</f>
        <v>Г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>
        <f t="shared" si="3"/>
        <v>7.7050000000000001</v>
      </c>
      <c r="AA37" s="94"/>
      <c r="AB37" s="94"/>
      <c r="AC37" s="94"/>
      <c r="AD37" s="94"/>
      <c r="AE37" s="94"/>
      <c r="AF37" s="94"/>
      <c r="AG37" s="94">
        <f t="shared" ref="AA37:AL37" si="15">SUM(AG38:AG38)</f>
        <v>7.7050000000000001</v>
      </c>
      <c r="AH37" s="94"/>
      <c r="AI37" s="94"/>
      <c r="AJ37" s="94"/>
      <c r="AK37" s="94"/>
      <c r="AL37" s="94"/>
      <c r="AM37" s="47"/>
      <c r="AN37" s="47"/>
      <c r="AO37" s="47"/>
      <c r="AP37" s="47"/>
      <c r="AQ37" s="47"/>
      <c r="AR37" s="47"/>
      <c r="AS37" s="47"/>
      <c r="AT37" s="90"/>
      <c r="AU37" s="90"/>
      <c r="AV37" s="90"/>
      <c r="AW37" s="90"/>
      <c r="AX37" s="90"/>
      <c r="AY37" s="90"/>
      <c r="AZ37" s="90"/>
      <c r="BA37" s="90"/>
    </row>
    <row r="38" spans="1:53" x14ac:dyDescent="0.25">
      <c r="A38" s="153" t="str">
        <f>'Цели реализации ИПР 2017'!A49</f>
        <v>1.2.1.1.8.1</v>
      </c>
      <c r="B38" s="159" t="str">
        <f>'Цели реализации ИПР 2017'!B49</f>
        <v xml:space="preserve">Замена ВМ-110 кВ и замена ТТ </v>
      </c>
      <c r="C38" s="153" t="str">
        <f>'Цели реализации ИПР 2017'!C49</f>
        <v>I_СПС_2016_1.2.1.1.8.1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>
        <f t="shared" si="3"/>
        <v>7.7050000000000001</v>
      </c>
      <c r="AA38" s="94"/>
      <c r="AB38" s="94"/>
      <c r="AC38" s="94"/>
      <c r="AD38" s="94"/>
      <c r="AE38" s="94"/>
      <c r="AF38" s="94"/>
      <c r="AG38" s="94">
        <v>7.7050000000000001</v>
      </c>
      <c r="AH38" s="94"/>
      <c r="AI38" s="94"/>
      <c r="AJ38" s="94"/>
      <c r="AK38" s="94"/>
      <c r="AL38" s="94"/>
      <c r="AM38" s="47"/>
      <c r="AN38" s="47"/>
      <c r="AO38" s="47"/>
      <c r="AP38" s="47"/>
      <c r="AQ38" s="47"/>
      <c r="AR38" s="47"/>
      <c r="AS38" s="47"/>
      <c r="AT38" s="90"/>
      <c r="AU38" s="90"/>
      <c r="AV38" s="90"/>
      <c r="AW38" s="90"/>
      <c r="AX38" s="90"/>
      <c r="AY38" s="90"/>
      <c r="AZ38" s="90"/>
      <c r="BA38" s="90"/>
    </row>
    <row r="39" spans="1:53" x14ac:dyDescent="0.25">
      <c r="A39" s="156" t="str">
        <f>'Цели реализации ИПР 2017'!A55</f>
        <v>1.2.1.1.11</v>
      </c>
      <c r="B39" s="157" t="str">
        <f>'Цели реализации ИПР 2017'!B55</f>
        <v>ПС Благовар</v>
      </c>
      <c r="C39" s="156" t="str">
        <f>'Цели реализации ИПР 2017'!C55</f>
        <v>Г</v>
      </c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>
        <f t="shared" si="3"/>
        <v>4.7050000000000001</v>
      </c>
      <c r="AA39" s="94"/>
      <c r="AB39" s="94"/>
      <c r="AC39" s="94"/>
      <c r="AD39" s="94"/>
      <c r="AE39" s="94"/>
      <c r="AF39" s="94"/>
      <c r="AG39" s="94">
        <f t="shared" ref="AA39:AL39" si="16">SUM(AG40:AG40)</f>
        <v>4.7050000000000001</v>
      </c>
      <c r="AH39" s="94"/>
      <c r="AI39" s="94"/>
      <c r="AJ39" s="94"/>
      <c r="AK39" s="94"/>
      <c r="AL39" s="94"/>
      <c r="AM39" s="47"/>
      <c r="AN39" s="47"/>
      <c r="AO39" s="47"/>
      <c r="AP39" s="47"/>
      <c r="AQ39" s="47"/>
      <c r="AR39" s="47"/>
      <c r="AS39" s="47"/>
      <c r="AT39" s="90"/>
      <c r="AU39" s="90"/>
      <c r="AV39" s="90"/>
      <c r="AW39" s="90"/>
      <c r="AX39" s="90"/>
      <c r="AY39" s="90"/>
      <c r="AZ39" s="90"/>
      <c r="BA39" s="90"/>
    </row>
    <row r="40" spans="1:53" x14ac:dyDescent="0.25">
      <c r="A40" s="153" t="str">
        <f>'Цели реализации ИПР 2017'!A56</f>
        <v>1.2.1.1.11.1</v>
      </c>
      <c r="B40" s="159" t="str">
        <f>'Цели реализации ИПР 2017'!B56</f>
        <v>Замена ТН-220 кВ, ТН-110 кВ</v>
      </c>
      <c r="C40" s="160" t="str">
        <f>'Цели реализации ИПР 2017'!C56</f>
        <v>I_СПС_2017_1.2.1.1.4.1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>
        <f t="shared" si="3"/>
        <v>4.7050000000000001</v>
      </c>
      <c r="AA40" s="94"/>
      <c r="AB40" s="94"/>
      <c r="AC40" s="94"/>
      <c r="AD40" s="94"/>
      <c r="AE40" s="94"/>
      <c r="AF40" s="94"/>
      <c r="AG40" s="94">
        <v>4.7050000000000001</v>
      </c>
      <c r="AH40" s="94"/>
      <c r="AI40" s="94"/>
      <c r="AJ40" s="94"/>
      <c r="AK40" s="94"/>
      <c r="AL40" s="94"/>
      <c r="AM40" s="47"/>
      <c r="AN40" s="47"/>
      <c r="AO40" s="47"/>
      <c r="AP40" s="47"/>
      <c r="AQ40" s="47"/>
      <c r="AR40" s="47"/>
      <c r="AS40" s="47"/>
      <c r="AT40" s="90"/>
      <c r="AU40" s="90"/>
      <c r="AV40" s="90"/>
      <c r="AW40" s="90"/>
      <c r="AX40" s="90"/>
      <c r="AY40" s="90"/>
      <c r="AZ40" s="90"/>
      <c r="BA40" s="90"/>
    </row>
    <row r="41" spans="1:53" x14ac:dyDescent="0.25">
      <c r="A41" s="156" t="str">
        <f>'Цели реализации ИПР 2017'!A58</f>
        <v>1.2.1.1.12</v>
      </c>
      <c r="B41" s="157" t="str">
        <f>'Цели реализации ИПР 2017'!B58</f>
        <v>ПС Аргамак</v>
      </c>
      <c r="C41" s="156" t="str">
        <f>'Цели реализации ИПР 2017'!C58</f>
        <v>Г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>
        <f t="shared" si="3"/>
        <v>2.9169999999999998</v>
      </c>
      <c r="AA41" s="94"/>
      <c r="AB41" s="94"/>
      <c r="AC41" s="94"/>
      <c r="AD41" s="94"/>
      <c r="AE41" s="94"/>
      <c r="AF41" s="94"/>
      <c r="AG41" s="94">
        <f t="shared" ref="AA41:AL41" si="17">SUM(AG42:AG42)</f>
        <v>2.9169999999999998</v>
      </c>
      <c r="AH41" s="94"/>
      <c r="AI41" s="94"/>
      <c r="AJ41" s="94"/>
      <c r="AK41" s="94"/>
      <c r="AL41" s="94"/>
      <c r="AM41" s="47"/>
      <c r="AN41" s="47"/>
      <c r="AO41" s="47"/>
      <c r="AP41" s="47"/>
      <c r="AQ41" s="47"/>
      <c r="AR41" s="47"/>
      <c r="AS41" s="47"/>
      <c r="AT41" s="90"/>
      <c r="AU41" s="90"/>
      <c r="AV41" s="90"/>
      <c r="AW41" s="90"/>
      <c r="AX41" s="90"/>
      <c r="AY41" s="90"/>
      <c r="AZ41" s="90"/>
      <c r="BA41" s="90"/>
    </row>
    <row r="42" spans="1:53" ht="31.5" x14ac:dyDescent="0.25">
      <c r="A42" s="153" t="str">
        <f>'Цели реализации ИПР 2017'!A60</f>
        <v>1.2.1.1.12.2</v>
      </c>
      <c r="B42" s="159" t="str">
        <f>'Цели реализации ИПР 2017'!B60</f>
        <v>Замена защит ВЛ-110 кВ Аргамак-Чекмагуш-1,2.</v>
      </c>
      <c r="C42" s="160" t="str">
        <f>'Цели реализации ИПР 2017'!C60</f>
        <v>I_РЗА_2017_1.2.1.1.9.1</v>
      </c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>
        <f t="shared" si="3"/>
        <v>2.9169999999999998</v>
      </c>
      <c r="AA42" s="94"/>
      <c r="AB42" s="94"/>
      <c r="AC42" s="94"/>
      <c r="AD42" s="94"/>
      <c r="AE42" s="94"/>
      <c r="AF42" s="94"/>
      <c r="AG42" s="94">
        <v>2.9169999999999998</v>
      </c>
      <c r="AH42" s="94"/>
      <c r="AI42" s="94"/>
      <c r="AJ42" s="94"/>
      <c r="AK42" s="94"/>
      <c r="AL42" s="94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</row>
    <row r="43" spans="1:53" x14ac:dyDescent="0.25">
      <c r="A43" s="156" t="str">
        <f>'Цели реализации ИПР 2017'!A61</f>
        <v>1.2.1.1.13</v>
      </c>
      <c r="B43" s="157" t="str">
        <f>'Цели реализации ИПР 2017'!B61</f>
        <v>ПС Иремель</v>
      </c>
      <c r="C43" s="156" t="str">
        <f>'Цели реализации ИПР 2017'!C61</f>
        <v>Г</v>
      </c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>
        <f t="shared" si="3"/>
        <v>5.9059999999999997</v>
      </c>
      <c r="AA43" s="94"/>
      <c r="AB43" s="94"/>
      <c r="AC43" s="94"/>
      <c r="AD43" s="94"/>
      <c r="AE43" s="94"/>
      <c r="AF43" s="94"/>
      <c r="AG43" s="94">
        <f t="shared" ref="E43:AK43" si="18">SUM(AG44)</f>
        <v>5.9059999999999997</v>
      </c>
      <c r="AH43" s="94"/>
      <c r="AI43" s="94"/>
      <c r="AJ43" s="94"/>
      <c r="AK43" s="94"/>
      <c r="AL43" s="94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</row>
    <row r="44" spans="1:53" ht="31.5" x14ac:dyDescent="0.25">
      <c r="A44" s="153" t="str">
        <f>'Цели реализации ИПР 2017'!A62</f>
        <v>1.2.1.1.13.4</v>
      </c>
      <c r="B44" s="159" t="str">
        <f>'Цели реализации ИПР 2017'!B62</f>
        <v xml:space="preserve">Замена резервных защит ВЛ-110 кВ, реконструкция РЗА ВЛ-220 кВ </v>
      </c>
      <c r="C44" s="160" t="str">
        <f>'Цели реализации ИПР 2017'!C62</f>
        <v>I_РЗА_2017_1.2.1.1.10.1</v>
      </c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>
        <f t="shared" si="3"/>
        <v>5.9059999999999997</v>
      </c>
      <c r="AA44" s="94"/>
      <c r="AB44" s="94"/>
      <c r="AC44" s="94"/>
      <c r="AD44" s="94"/>
      <c r="AE44" s="94"/>
      <c r="AF44" s="94"/>
      <c r="AG44" s="94">
        <v>5.9059999999999997</v>
      </c>
      <c r="AH44" s="94"/>
      <c r="AI44" s="94"/>
      <c r="AJ44" s="94"/>
      <c r="AK44" s="94"/>
      <c r="AL44" s="94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</row>
    <row r="45" spans="1:53" x14ac:dyDescent="0.25">
      <c r="A45" s="156" t="str">
        <f>'Цели реализации ИПР 2017'!A63</f>
        <v>1.2.1.1.14</v>
      </c>
      <c r="B45" s="157" t="str">
        <f>'Цели реализации ИПР 2017'!B63</f>
        <v>ПС Туймазы</v>
      </c>
      <c r="C45" s="156" t="str">
        <f>'Цели реализации ИПР 2017'!C63</f>
        <v>Г</v>
      </c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>
        <f t="shared" si="3"/>
        <v>2.8439999999999999</v>
      </c>
      <c r="AA45" s="94"/>
      <c r="AB45" s="94"/>
      <c r="AC45" s="94"/>
      <c r="AD45" s="94"/>
      <c r="AE45" s="94"/>
      <c r="AF45" s="94"/>
      <c r="AG45" s="94">
        <f t="shared" ref="AA45:AL45" si="19">SUM(AG46:AG46)</f>
        <v>2.8439999999999999</v>
      </c>
      <c r="AH45" s="94"/>
      <c r="AI45" s="94"/>
      <c r="AJ45" s="94"/>
      <c r="AK45" s="94"/>
      <c r="AL45" s="94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</row>
    <row r="46" spans="1:53" ht="31.5" x14ac:dyDescent="0.25">
      <c r="A46" s="153" t="str">
        <f>'Цели реализации ИПР 2017'!A64</f>
        <v>1.2.1.1.14.2</v>
      </c>
      <c r="B46" s="159" t="str">
        <f>'Цели реализации ИПР 2017'!B64</f>
        <v>Замена РЗА ВЛ 110 кВ Туймазы – Субханкулово 3.</v>
      </c>
      <c r="C46" s="160" t="str">
        <f>'Цели реализации ИПР 2017'!C64</f>
        <v>I_РЗА_2017_1.2.1.1.11.1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>
        <f t="shared" si="3"/>
        <v>2.8439999999999999</v>
      </c>
      <c r="AA46" s="94"/>
      <c r="AB46" s="94"/>
      <c r="AC46" s="94"/>
      <c r="AD46" s="94"/>
      <c r="AE46" s="94"/>
      <c r="AF46" s="94"/>
      <c r="AG46" s="94">
        <v>2.8439999999999999</v>
      </c>
      <c r="AH46" s="94"/>
      <c r="AI46" s="94"/>
      <c r="AJ46" s="94"/>
      <c r="AK46" s="94"/>
      <c r="AL46" s="94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</row>
    <row r="47" spans="1:53" ht="63" x14ac:dyDescent="0.25">
      <c r="A47" s="156" t="str">
        <f>'Цели реализации ИПР 2017'!A66</f>
        <v>1.2.4</v>
      </c>
      <c r="B47" s="202" t="str">
        <f>'Цели реализации ИПР 2017'!B66</f>
        <v>Реконструкция, модернизация, техническое перевооружение прочих объектов основных средств, всего, в том числе:</v>
      </c>
      <c r="C47" s="150" t="str">
        <f>'Цели реализации ИПР 2017'!C66</f>
        <v>Г</v>
      </c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>
        <f t="shared" ref="E47:AL47" si="20">S48+S51</f>
        <v>19.601694915254235</v>
      </c>
      <c r="T47" s="200"/>
      <c r="U47" s="200"/>
      <c r="V47" s="200"/>
      <c r="W47" s="200"/>
      <c r="X47" s="200"/>
      <c r="Y47" s="200"/>
      <c r="Z47" s="94">
        <f t="shared" si="3"/>
        <v>46.229305084745754</v>
      </c>
      <c r="AA47" s="200"/>
      <c r="AB47" s="200"/>
      <c r="AC47" s="200"/>
      <c r="AD47" s="200"/>
      <c r="AE47" s="200"/>
      <c r="AF47" s="200"/>
      <c r="AG47" s="200">
        <f t="shared" si="20"/>
        <v>65.830999999999989</v>
      </c>
      <c r="AH47" s="201"/>
      <c r="AI47" s="200"/>
      <c r="AJ47" s="200"/>
      <c r="AK47" s="200"/>
      <c r="AL47" s="20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</row>
    <row r="48" spans="1:53" ht="47.25" x14ac:dyDescent="0.25">
      <c r="A48" s="156" t="str">
        <f>'Цели реализации ИПР 2017'!A67</f>
        <v>1.2.4.2</v>
      </c>
      <c r="B48" s="157" t="str">
        <f>'Цели реализации ИПР 2017'!B67</f>
        <v>Модернизация, техническое перевооружение прочих объектов основных средств, всего, в том числе:</v>
      </c>
      <c r="C48" s="156" t="str">
        <f>'Цели реализации ИПР 2017'!C67</f>
        <v>Г</v>
      </c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>
        <f t="shared" ref="E48:AL48" si="21">SUM(S49:S50)</f>
        <v>18.741525423728813</v>
      </c>
      <c r="T48" s="94"/>
      <c r="U48" s="94"/>
      <c r="V48" s="94"/>
      <c r="W48" s="94"/>
      <c r="X48" s="94"/>
      <c r="Y48" s="94"/>
      <c r="Z48" s="94">
        <f t="shared" si="3"/>
        <v>14.908474576271185</v>
      </c>
      <c r="AA48" s="94"/>
      <c r="AB48" s="94"/>
      <c r="AC48" s="94"/>
      <c r="AD48" s="94"/>
      <c r="AE48" s="94"/>
      <c r="AF48" s="94"/>
      <c r="AG48" s="94">
        <f t="shared" si="21"/>
        <v>33.65</v>
      </c>
      <c r="AH48" s="94"/>
      <c r="AI48" s="94"/>
      <c r="AJ48" s="94"/>
      <c r="AK48" s="94"/>
      <c r="AL48" s="94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</row>
    <row r="49" spans="1:53" ht="31.5" x14ac:dyDescent="0.25">
      <c r="A49" s="153" t="str">
        <f>'Цели реализации ИПР 2017'!A68</f>
        <v>1.2.4.2.2</v>
      </c>
      <c r="B49" s="169" t="str">
        <f>'Цели реализации ИПР 2017'!B68</f>
        <v>Мероприятия по обеспечению антитеррор. защищенности</v>
      </c>
      <c r="C49" s="153" t="str">
        <f>'Цели реализации ИПР 2017'!C68</f>
        <v>I_АЗ_2016_1.2.4.2.2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>
        <f>22.115/1.18</f>
        <v>18.741525423728813</v>
      </c>
      <c r="T49" s="94"/>
      <c r="U49" s="94"/>
      <c r="V49" s="94"/>
      <c r="W49" s="94"/>
      <c r="X49" s="94"/>
      <c r="Y49" s="94"/>
      <c r="Z49" s="94">
        <f t="shared" si="3"/>
        <v>12.648474576271184</v>
      </c>
      <c r="AA49" s="94"/>
      <c r="AB49" s="94"/>
      <c r="AC49" s="94"/>
      <c r="AD49" s="94"/>
      <c r="AE49" s="94"/>
      <c r="AF49" s="94"/>
      <c r="AG49" s="94">
        <v>31.389999999999997</v>
      </c>
      <c r="AH49" s="94"/>
      <c r="AI49" s="94"/>
      <c r="AJ49" s="94"/>
      <c r="AK49" s="94"/>
      <c r="AL49" s="94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</row>
    <row r="50" spans="1:53" ht="47.25" x14ac:dyDescent="0.25">
      <c r="A50" s="153" t="str">
        <f>'Цели реализации ИПР 2017'!A69</f>
        <v>1.2.4.2.4</v>
      </c>
      <c r="B50" s="159" t="str">
        <f>'Цели реализации ИПР 2017'!B69</f>
        <v>Реконструкция устройств ОМП (определение мест повреждений) на ПС ООО "БСК"</v>
      </c>
      <c r="C50" s="160" t="str">
        <f>'Цели реализации ИПР 2017'!C69</f>
        <v>I_РЗА_2017_1.2.4.1.1</v>
      </c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>
        <f t="shared" si="3"/>
        <v>2.2599999999999998</v>
      </c>
      <c r="AA50" s="94"/>
      <c r="AB50" s="94"/>
      <c r="AC50" s="94"/>
      <c r="AD50" s="94"/>
      <c r="AE50" s="94"/>
      <c r="AF50" s="94"/>
      <c r="AG50" s="94">
        <v>2.2599999999999998</v>
      </c>
      <c r="AH50" s="94"/>
      <c r="AI50" s="94"/>
      <c r="AJ50" s="94"/>
      <c r="AK50" s="94"/>
      <c r="AL50" s="94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</row>
    <row r="51" spans="1:53" ht="31.5" x14ac:dyDescent="0.25">
      <c r="A51" s="156" t="str">
        <f>'Цели реализации ИПР 2017'!A70</f>
        <v>1.2.4.2.4</v>
      </c>
      <c r="B51" s="157" t="str">
        <f>'Цели реализации ИПР 2017'!B70</f>
        <v>Мероприятия по обеспечению СВМ Затонской ТЭЦ</v>
      </c>
      <c r="C51" s="156" t="str">
        <f>'Цели реализации ИПР 2017'!C70</f>
        <v>Г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>
        <f t="shared" ref="E51:AL51" si="22">S52</f>
        <v>0.86016949152542366</v>
      </c>
      <c r="T51" s="94"/>
      <c r="U51" s="94"/>
      <c r="V51" s="94"/>
      <c r="W51" s="94"/>
      <c r="X51" s="94"/>
      <c r="Y51" s="94"/>
      <c r="Z51" s="94">
        <f t="shared" si="3"/>
        <v>31.320830508474575</v>
      </c>
      <c r="AA51" s="94"/>
      <c r="AB51" s="94"/>
      <c r="AC51" s="94"/>
      <c r="AD51" s="94"/>
      <c r="AE51" s="94"/>
      <c r="AF51" s="94"/>
      <c r="AG51" s="94">
        <f t="shared" si="22"/>
        <v>32.180999999999997</v>
      </c>
      <c r="AH51" s="94"/>
      <c r="AI51" s="94"/>
      <c r="AJ51" s="94"/>
      <c r="AK51" s="94"/>
      <c r="AL51" s="94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</row>
    <row r="52" spans="1:53" ht="94.5" x14ac:dyDescent="0.25">
      <c r="A52" s="153" t="str">
        <f>'Цели реализации ИПР 2017'!A71</f>
        <v>1.2.4.2.4.5</v>
      </c>
      <c r="B52" s="159" t="str">
        <f>'Цели реализации ИПР 2017'!B71</f>
        <v>Мероприятия по обеспечению СВМ Затонской ТЭЦ (переустройство ВЛ 220 кВ Бекетово-НПЗ, перекладка КЛ 220 кВ, ПС Уфа-Южная замена ошиновки, замена устройств РЗАиПА ПС Бекетово, НПЗ, Уфа-Южная)</v>
      </c>
      <c r="C52" s="160" t="str">
        <f>'Цели реализации ИПР 2017'!C71</f>
        <v>I_СВМ_2017_1.2.4.1.3</v>
      </c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>
        <f>1.015/1.18</f>
        <v>0.86016949152542366</v>
      </c>
      <c r="T52" s="94"/>
      <c r="U52" s="94"/>
      <c r="V52" s="94"/>
      <c r="W52" s="94"/>
      <c r="X52" s="94"/>
      <c r="Y52" s="94"/>
      <c r="Z52" s="94">
        <f t="shared" si="3"/>
        <v>31.320830508474575</v>
      </c>
      <c r="AA52" s="94"/>
      <c r="AB52" s="94"/>
      <c r="AC52" s="94"/>
      <c r="AD52" s="94"/>
      <c r="AE52" s="94"/>
      <c r="AF52" s="94"/>
      <c r="AG52" s="94">
        <v>32.180999999999997</v>
      </c>
      <c r="AH52" s="94"/>
      <c r="AI52" s="94"/>
      <c r="AJ52" s="94"/>
      <c r="AK52" s="94"/>
      <c r="AL52" s="94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</row>
    <row r="53" spans="1:53" ht="47.25" x14ac:dyDescent="0.25">
      <c r="A53" s="156" t="str">
        <f>'Цели реализации ИПР 2017'!A72</f>
        <v>1.4</v>
      </c>
      <c r="B53" s="202" t="str">
        <f>'Цели реализации ИПР 2017'!B72</f>
        <v>Прочее новое строительство объектов электросетевого хозяйства, всего, в том числе:</v>
      </c>
      <c r="C53" s="150" t="str">
        <f>'Цели реализации ИПР 2017'!C72</f>
        <v>Г</v>
      </c>
      <c r="D53" s="94"/>
      <c r="E53" s="94"/>
      <c r="F53" s="94"/>
      <c r="G53" s="94"/>
      <c r="H53" s="94"/>
      <c r="I53" s="94"/>
      <c r="J53" s="94"/>
      <c r="K53" s="94"/>
      <c r="L53" s="94">
        <f t="shared" ref="F53:R53" si="23">SUM(L54:L55)</f>
        <v>0.16779661016949154</v>
      </c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>
        <f t="shared" si="3"/>
        <v>45.502203389830512</v>
      </c>
      <c r="AA53" s="94"/>
      <c r="AB53" s="94"/>
      <c r="AC53" s="94"/>
      <c r="AD53" s="94"/>
      <c r="AE53" s="94"/>
      <c r="AF53" s="94"/>
      <c r="AG53" s="94">
        <f t="shared" ref="AA53:AL53" si="24">SUM(AG54:AG55)</f>
        <v>45.67</v>
      </c>
      <c r="AH53" s="94"/>
      <c r="AI53" s="94"/>
      <c r="AJ53" s="94"/>
      <c r="AK53" s="94"/>
      <c r="AL53" s="94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</row>
    <row r="54" spans="1:53" x14ac:dyDescent="0.25">
      <c r="A54" s="153" t="str">
        <f>'Цели реализации ИПР 2017'!A73</f>
        <v>1.4.1</v>
      </c>
      <c r="B54" s="169" t="str">
        <f>'Цели реализации ИПР 2017'!B73</f>
        <v>Строительство автодороги к ПС "Затон"</v>
      </c>
      <c r="C54" s="153" t="str">
        <f>'Цели реализации ИПР 2017'!C73</f>
        <v>I_НС_2016_1.4.1</v>
      </c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>
        <f t="shared" si="3"/>
        <v>24.8</v>
      </c>
      <c r="AA54" s="94"/>
      <c r="AB54" s="94"/>
      <c r="AC54" s="94"/>
      <c r="AD54" s="94"/>
      <c r="AE54" s="94"/>
      <c r="AF54" s="94"/>
      <c r="AG54" s="94">
        <v>24.8</v>
      </c>
      <c r="AH54" s="94"/>
      <c r="AI54" s="94"/>
      <c r="AJ54" s="94"/>
      <c r="AK54" s="94"/>
      <c r="AL54" s="94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</row>
    <row r="55" spans="1:53" ht="31.5" x14ac:dyDescent="0.25">
      <c r="A55" s="153" t="str">
        <f>'Цели реализации ИПР 2017'!A74</f>
        <v>1.4.2</v>
      </c>
      <c r="B55" s="171" t="str">
        <f>'Цели реализации ИПР 2017'!B74</f>
        <v>Строительство ПС 220 Гвардейская с питающей ВЛ 220 кВ</v>
      </c>
      <c r="C55" s="153" t="str">
        <f>'Цели реализации ИПР 2017'!C74</f>
        <v>I_НС_2016_1.3.2.1</v>
      </c>
      <c r="D55" s="94"/>
      <c r="E55" s="94"/>
      <c r="F55" s="94"/>
      <c r="G55" s="94"/>
      <c r="H55" s="94"/>
      <c r="I55" s="94"/>
      <c r="J55" s="94"/>
      <c r="K55" s="94"/>
      <c r="L55" s="94">
        <f>0.198/1.18</f>
        <v>0.16779661016949154</v>
      </c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>
        <f t="shared" si="3"/>
        <v>20.702203389830508</v>
      </c>
      <c r="AA55" s="94"/>
      <c r="AB55" s="94"/>
      <c r="AC55" s="94"/>
      <c r="AD55" s="94"/>
      <c r="AE55" s="94"/>
      <c r="AF55" s="94"/>
      <c r="AG55" s="94">
        <v>20.87</v>
      </c>
      <c r="AH55" s="94"/>
      <c r="AI55" s="94"/>
      <c r="AJ55" s="94"/>
      <c r="AK55" s="94"/>
      <c r="AL55" s="94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</row>
    <row r="56" spans="1:53" ht="31.5" x14ac:dyDescent="0.25">
      <c r="A56" s="156" t="str">
        <f>'Цели реализации ИПР 2017'!A76</f>
        <v>1.6</v>
      </c>
      <c r="B56" s="204" t="str">
        <f>'Цели реализации ИПР 2017'!B76</f>
        <v>Прочие инвестиционные проекты, всего, в том числе:</v>
      </c>
      <c r="C56" s="150" t="str">
        <f>'Цели реализации ИПР 2017'!C76</f>
        <v>Г</v>
      </c>
      <c r="D56" s="94"/>
      <c r="E56" s="94">
        <f>SUM(E57:E72)</f>
        <v>12.859186440677963</v>
      </c>
      <c r="F56" s="94"/>
      <c r="G56" s="94"/>
      <c r="H56" s="94"/>
      <c r="I56" s="94"/>
      <c r="J56" s="94"/>
      <c r="K56" s="94"/>
      <c r="L56" s="94">
        <f t="shared" ref="F56:AL56" si="25">SUM(L57:L72)</f>
        <v>0.76271186440677974</v>
      </c>
      <c r="M56" s="94"/>
      <c r="N56" s="94"/>
      <c r="O56" s="94"/>
      <c r="P56" s="94"/>
      <c r="Q56" s="94"/>
      <c r="R56" s="94"/>
      <c r="S56" s="94">
        <f t="shared" si="25"/>
        <v>1.52</v>
      </c>
      <c r="T56" s="94"/>
      <c r="U56" s="94"/>
      <c r="V56" s="94"/>
      <c r="W56" s="94"/>
      <c r="X56" s="94"/>
      <c r="Y56" s="94"/>
      <c r="Z56" s="94">
        <f t="shared" si="3"/>
        <v>0.23410169491525501</v>
      </c>
      <c r="AA56" s="94"/>
      <c r="AB56" s="94"/>
      <c r="AC56" s="94"/>
      <c r="AD56" s="94"/>
      <c r="AE56" s="94"/>
      <c r="AF56" s="94"/>
      <c r="AG56" s="94">
        <f t="shared" si="25"/>
        <v>15.375999999999998</v>
      </c>
      <c r="AH56" s="94"/>
      <c r="AI56" s="94"/>
      <c r="AJ56" s="94"/>
      <c r="AK56" s="94"/>
      <c r="AL56" s="94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</row>
    <row r="57" spans="1:53" ht="31.5" x14ac:dyDescent="0.25">
      <c r="A57" s="153" t="str">
        <f>'Цели реализации ИПР 2017'!A77</f>
        <v>1.6.7</v>
      </c>
      <c r="B57" s="159" t="str">
        <f>'Цели реализации ИПР 2017'!B77</f>
        <v>Тестер высокочастотный ВЧТ-25М (6 шт.)</v>
      </c>
      <c r="C57" s="160" t="str">
        <f>'Цели реализации ИПР 2017'!C77</f>
        <v>I_ОНМ_2017_1.6.1</v>
      </c>
      <c r="D57" s="94"/>
      <c r="E57" s="94">
        <v>0.36610169491525424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>
        <v>0.36599999999999999</v>
      </c>
      <c r="AH57" s="94"/>
      <c r="AI57" s="94"/>
      <c r="AJ57" s="94"/>
      <c r="AK57" s="94"/>
      <c r="AL57" s="94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</row>
    <row r="58" spans="1:53" x14ac:dyDescent="0.25">
      <c r="A58" s="153" t="str">
        <f>'Цели реализации ИПР 2017'!A78</f>
        <v>1.6.8</v>
      </c>
      <c r="B58" s="159" t="str">
        <f>'Цели реализации ИПР 2017'!B78</f>
        <v>Магазин затуханий ВЧА-75М (11 шт.)</v>
      </c>
      <c r="C58" s="160" t="str">
        <f>'Цели реализации ИПР 2017'!C78</f>
        <v>I_ОНМ_2017_1.6.2</v>
      </c>
      <c r="D58" s="94"/>
      <c r="E58" s="94">
        <v>0.67118644067796618</v>
      </c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>
        <v>0.67100000000000004</v>
      </c>
      <c r="AH58" s="94"/>
      <c r="AI58" s="94"/>
      <c r="AJ58" s="94"/>
      <c r="AK58" s="94"/>
      <c r="AL58" s="94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</row>
    <row r="59" spans="1:53" ht="47.25" x14ac:dyDescent="0.25">
      <c r="A59" s="153" t="str">
        <f>'Цели реализации ИПР 2017'!A79</f>
        <v>1.6.9</v>
      </c>
      <c r="B59" s="159" t="str">
        <f>'Цели реализации ИПР 2017'!B79</f>
        <v>Испытательный комплекс для РЗА РЕТОМ-51 (в комплекте с управляющим устройством и стойкой СПУ) (2 шт.)</v>
      </c>
      <c r="C59" s="160" t="str">
        <f>'Цели реализации ИПР 2017'!C79</f>
        <v>I_ОНМ_2017_1.6.3</v>
      </c>
      <c r="D59" s="94"/>
      <c r="E59" s="94">
        <v>2.3949152542372882</v>
      </c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>
        <v>2.395</v>
      </c>
      <c r="AH59" s="94"/>
      <c r="AI59" s="94"/>
      <c r="AJ59" s="94"/>
      <c r="AK59" s="94"/>
      <c r="AL59" s="94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</row>
    <row r="60" spans="1:53" x14ac:dyDescent="0.25">
      <c r="A60" s="153" t="str">
        <f>'Цели реализации ИПР 2017'!A80</f>
        <v>1.6.10</v>
      </c>
      <c r="B60" s="159" t="str">
        <f>'Цели реализации ИПР 2017'!B80</f>
        <v>Нептун 3 (3 шт.)</v>
      </c>
      <c r="C60" s="160" t="str">
        <f>'Цели реализации ИПР 2017'!C80</f>
        <v>I_ОНМ_2017_1.6.4</v>
      </c>
      <c r="D60" s="94"/>
      <c r="E60" s="94">
        <v>0.5845508474576272</v>
      </c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>
        <v>0.58499999999999996</v>
      </c>
      <c r="AH60" s="94"/>
      <c r="AI60" s="94"/>
      <c r="AJ60" s="94"/>
      <c r="AK60" s="94"/>
      <c r="AL60" s="94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</row>
    <row r="61" spans="1:53" x14ac:dyDescent="0.25">
      <c r="A61" s="153" t="str">
        <f>'Цели реализации ИПР 2017'!A81</f>
        <v>1.6.11</v>
      </c>
      <c r="B61" s="159" t="str">
        <f>'Цели реализации ИПР 2017'!B81</f>
        <v>Бензопила Husqvarna 395 XP (2 шт.)</v>
      </c>
      <c r="C61" s="160" t="str">
        <f>'Цели реализации ИПР 2017'!C81</f>
        <v>I_ОНМ_2017_1.6.5</v>
      </c>
      <c r="D61" s="94"/>
      <c r="E61" s="94">
        <v>9.8347457627118648E-2</v>
      </c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>
        <v>9.8000000000000004E-2</v>
      </c>
      <c r="AH61" s="94"/>
      <c r="AI61" s="94"/>
      <c r="AJ61" s="94"/>
      <c r="AK61" s="94"/>
      <c r="AL61" s="94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</row>
    <row r="62" spans="1:53" x14ac:dyDescent="0.25">
      <c r="A62" s="153" t="str">
        <f>'Цели реализации ИПР 2017'!A82</f>
        <v>1.6.12</v>
      </c>
      <c r="B62" s="159" t="str">
        <f>'Цели реализации ИПР 2017'!B82</f>
        <v>Кусторез Husqvarna 555 Fx (2 шт.)</v>
      </c>
      <c r="C62" s="160" t="str">
        <f>'Цели реализации ИПР 2017'!C82</f>
        <v>I_ОНМ_2017_1.6.6</v>
      </c>
      <c r="D62" s="94"/>
      <c r="E62" s="94">
        <v>0.10089830508474577</v>
      </c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>
        <v>0.10100000000000001</v>
      </c>
      <c r="AH62" s="94"/>
      <c r="AI62" s="94"/>
      <c r="AJ62" s="94"/>
      <c r="AK62" s="94"/>
      <c r="AL62" s="94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</row>
    <row r="63" spans="1:53" ht="31.5" x14ac:dyDescent="0.25">
      <c r="A63" s="153" t="str">
        <f>'Цели реализации ИПР 2017'!A83</f>
        <v>1.6.13</v>
      </c>
      <c r="B63" s="159" t="str">
        <f>'Цели реализации ИПР 2017'!B83</f>
        <v>Бензиновый опрыскиватель Maruyama MD181DX (1 шт.)</v>
      </c>
      <c r="C63" s="160" t="str">
        <f>'Цели реализации ИПР 2017'!C83</f>
        <v>I_ОНМ_2017_1.6.7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>
        <v>3.6999999999999998E-2</v>
      </c>
      <c r="AH63" s="94"/>
      <c r="AI63" s="94"/>
      <c r="AJ63" s="94"/>
      <c r="AK63" s="94"/>
      <c r="AL63" s="94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</row>
    <row r="64" spans="1:53" ht="31.5" x14ac:dyDescent="0.25">
      <c r="A64" s="153" t="str">
        <f>'Цели реализации ИПР 2017'!A84</f>
        <v>1.6.14</v>
      </c>
      <c r="B64" s="159" t="str">
        <f>'Цели реализации ИПР 2017'!B84</f>
        <v>Фрезерно-сверлильный станок JET JMD-X1 50000025M (1 шт.)</v>
      </c>
      <c r="C64" s="160" t="str">
        <f>'Цели реализации ИПР 2017'!C84</f>
        <v>I_ОНМ_2017_1.6.8</v>
      </c>
      <c r="D64" s="94"/>
      <c r="E64" s="94">
        <v>6.7627118644067799E-2</v>
      </c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>
        <v>6.8000000000000005E-2</v>
      </c>
      <c r="AH64" s="94"/>
      <c r="AI64" s="94"/>
      <c r="AJ64" s="94"/>
      <c r="AK64" s="94"/>
      <c r="AL64" s="94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</row>
    <row r="65" spans="1:53" ht="31.5" x14ac:dyDescent="0.25">
      <c r="A65" s="153" t="str">
        <f>'Цели реализации ИПР 2017'!A85</f>
        <v>1.6.15</v>
      </c>
      <c r="B65" s="159" t="str">
        <f>'Цели реализации ИПР 2017'!B85</f>
        <v>Синхронный генератор GV 7000A Wacker Neuson (1 шт.)</v>
      </c>
      <c r="C65" s="160" t="str">
        <f>'Цели реализации ИПР 2017'!C85</f>
        <v>I_ОНМ_2017_1.6.9</v>
      </c>
      <c r="D65" s="94"/>
      <c r="E65" s="94">
        <v>8.6000000000000007E-2</v>
      </c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>
        <v>8.5000000000000006E-2</v>
      </c>
      <c r="AH65" s="94"/>
      <c r="AI65" s="94"/>
      <c r="AJ65" s="94"/>
      <c r="AK65" s="94"/>
      <c r="AL65" s="94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</row>
    <row r="66" spans="1:53" ht="31.5" x14ac:dyDescent="0.25">
      <c r="A66" s="153" t="str">
        <f>'Цели реализации ИПР 2017'!A86</f>
        <v>1.6.18</v>
      </c>
      <c r="B66" s="159" t="str">
        <f>'Цели реализации ИПР 2017'!B86</f>
        <v>Приобретение оргтехники для ОИТиСК (1 комплект)</v>
      </c>
      <c r="C66" s="160" t="str">
        <f>'Цели реализации ИПР 2017'!C86</f>
        <v>I_ОНМ_2017_1.6.13</v>
      </c>
      <c r="D66" s="94"/>
      <c r="E66" s="94">
        <v>6.0694915254237293E-2</v>
      </c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>
        <f>1.54-0.11</f>
        <v>1.43</v>
      </c>
      <c r="T66" s="94"/>
      <c r="U66" s="94"/>
      <c r="V66" s="94"/>
      <c r="W66" s="94"/>
      <c r="X66" s="94"/>
      <c r="Y66" s="94"/>
      <c r="Z66" s="94">
        <f t="shared" ref="Z66:Z68" si="26">AG66-S66-L66-E66</f>
        <v>0.24230508474576287</v>
      </c>
      <c r="AA66" s="94"/>
      <c r="AB66" s="94"/>
      <c r="AC66" s="94"/>
      <c r="AD66" s="94"/>
      <c r="AE66" s="94"/>
      <c r="AF66" s="94"/>
      <c r="AG66" s="94">
        <v>1.7330000000000001</v>
      </c>
      <c r="AH66" s="94"/>
      <c r="AI66" s="94"/>
      <c r="AJ66" s="94"/>
      <c r="AK66" s="94"/>
      <c r="AL66" s="94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</row>
    <row r="67" spans="1:53" x14ac:dyDescent="0.25">
      <c r="A67" s="153" t="str">
        <f>'Цели реализации ИПР 2017'!A87</f>
        <v>1.6.20</v>
      </c>
      <c r="B67" s="159" t="str">
        <f>'Цели реализации ИПР 2017'!B87</f>
        <v>КАМАЗ-45141,с/с, 6х6,14т. (1 шт.)</v>
      </c>
      <c r="C67" s="160" t="str">
        <f>'Цели реализации ИПР 2017'!C87</f>
        <v>I_ОНМ_2017_1.6.15</v>
      </c>
      <c r="D67" s="94"/>
      <c r="E67" s="94">
        <f>3.01694915254237+0.037</f>
        <v>3.0539491525423701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>
        <v>3.0169999999999999</v>
      </c>
      <c r="AH67" s="94"/>
      <c r="AI67" s="94"/>
      <c r="AJ67" s="94"/>
      <c r="AK67" s="94"/>
      <c r="AL67" s="94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</row>
    <row r="68" spans="1:53" ht="31.5" x14ac:dyDescent="0.25">
      <c r="A68" s="153" t="str">
        <f>'Цели реализации ИПР 2017'!A88</f>
        <v>1.6.21</v>
      </c>
      <c r="B68" s="159" t="str">
        <f>'Цели реализации ИПР 2017'!B88</f>
        <v>Бригадный а/м на базе КАМАЗ 43118 (1 шт.)</v>
      </c>
      <c r="C68" s="160" t="str">
        <f>'Цели реализации ИПР 2017'!C88</f>
        <v>I_ОНМ_2017_1.6.16</v>
      </c>
      <c r="D68" s="94"/>
      <c r="E68" s="94">
        <v>3.2</v>
      </c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>
        <v>3.2</v>
      </c>
      <c r="AH68" s="94"/>
      <c r="AI68" s="94"/>
      <c r="AJ68" s="94"/>
      <c r="AK68" s="94"/>
      <c r="AL68" s="94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</row>
    <row r="69" spans="1:53" x14ac:dyDescent="0.25">
      <c r="A69" s="153" t="str">
        <f>'Цели реализации ИПР 2017'!A89</f>
        <v>1.6.22</v>
      </c>
      <c r="B69" s="159" t="str">
        <f>'Цели реализации ИПР 2017'!B89</f>
        <v>ГАЗ-2705, (7 мест), дизель (1 шт.)</v>
      </c>
      <c r="C69" s="160" t="str">
        <f>'Цели реализации ИПР 2017'!C89</f>
        <v>I_ОНМ_2017_1.6.17</v>
      </c>
      <c r="D69" s="94"/>
      <c r="E69" s="94">
        <v>1.0778644067796612</v>
      </c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>
        <v>1.0780000000000001</v>
      </c>
      <c r="AH69" s="94"/>
      <c r="AI69" s="94"/>
      <c r="AJ69" s="94"/>
      <c r="AK69" s="94"/>
      <c r="AL69" s="94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</row>
    <row r="70" spans="1:53" x14ac:dyDescent="0.25">
      <c r="A70" s="153" t="str">
        <f>'Цели реализации ИПР 2017'!A90</f>
        <v>1.6.23</v>
      </c>
      <c r="B70" s="159" t="str">
        <f>'Цели реализации ИПР 2017'!B90</f>
        <v>Газ-2217 Соболь (6 мест) (1 шт.)</v>
      </c>
      <c r="C70" s="160" t="str">
        <f>'Цели реализации ИПР 2017'!C90</f>
        <v>I_ОНМ_2017_1.6.20</v>
      </c>
      <c r="D70" s="94"/>
      <c r="E70" s="94">
        <v>1.097050847457627</v>
      </c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>
        <v>1.097</v>
      </c>
      <c r="AH70" s="94"/>
      <c r="AI70" s="94"/>
      <c r="AJ70" s="94"/>
      <c r="AK70" s="94"/>
      <c r="AL70" s="94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</row>
    <row r="71" spans="1:53" x14ac:dyDescent="0.25">
      <c r="A71" s="153" t="str">
        <f>'Цели реализации ИПР 2017'!A91</f>
        <v>1.6.24</v>
      </c>
      <c r="B71" s="159" t="str">
        <f>'Цели реализации ИПР 2017'!B91</f>
        <v>Приобретение ноутбука Lenovo</v>
      </c>
      <c r="C71" s="160" t="str">
        <f>'Цели реализации ИПР 2017'!C91</f>
        <v>I_ОНМ_2017_1.6.21</v>
      </c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>
        <v>0.09</v>
      </c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>
        <v>8.5000000000000006E-2</v>
      </c>
      <c r="AH71" s="94"/>
      <c r="AI71" s="94"/>
      <c r="AJ71" s="94"/>
      <c r="AK71" s="94"/>
      <c r="AL71" s="94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</row>
    <row r="72" spans="1:53" x14ac:dyDescent="0.25">
      <c r="A72" s="153" t="str">
        <f>'Цели реализации ИПР 2017'!A92</f>
        <v>1.6.76</v>
      </c>
      <c r="B72" s="172" t="str">
        <f>'Цели реализации ИПР 2017'!B92</f>
        <v xml:space="preserve">УАЗ –Патриот </v>
      </c>
      <c r="C72" s="160" t="str">
        <f>'Цели реализации ИПР 2017'!C92</f>
        <v>I_ОНМ_2020_1.6.1.21</v>
      </c>
      <c r="D72" s="94"/>
      <c r="E72" s="94"/>
      <c r="F72" s="94"/>
      <c r="G72" s="94"/>
      <c r="H72" s="94"/>
      <c r="I72" s="94"/>
      <c r="J72" s="94"/>
      <c r="K72" s="94"/>
      <c r="L72" s="94">
        <f>0.9/1.18</f>
        <v>0.76271186440677974</v>
      </c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>
        <v>0.76</v>
      </c>
      <c r="AH72" s="94"/>
      <c r="AI72" s="94"/>
      <c r="AJ72" s="94"/>
      <c r="AK72" s="94"/>
      <c r="AL72" s="94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</row>
  </sheetData>
  <autoFilter ref="A18:BA72"/>
  <mergeCells count="25">
    <mergeCell ref="A7:AL7"/>
    <mergeCell ref="AJ1:AL1"/>
    <mergeCell ref="AJ2:AL2"/>
    <mergeCell ref="AJ3:AL3"/>
    <mergeCell ref="A4:AL4"/>
    <mergeCell ref="A5:AL5"/>
    <mergeCell ref="A8:AL8"/>
    <mergeCell ref="A10:AL10"/>
    <mergeCell ref="A12:AL12"/>
    <mergeCell ref="A13:AL13"/>
    <mergeCell ref="A14:AL14"/>
    <mergeCell ref="S17:X17"/>
    <mergeCell ref="Z17:AE17"/>
    <mergeCell ref="AG17:AL17"/>
    <mergeCell ref="A15:A18"/>
    <mergeCell ref="B15:B18"/>
    <mergeCell ref="C15:C18"/>
    <mergeCell ref="D15:AE15"/>
    <mergeCell ref="AF15:AL16"/>
    <mergeCell ref="D16:J16"/>
    <mergeCell ref="K16:Q16"/>
    <mergeCell ref="R16:X16"/>
    <mergeCell ref="Y16:AE16"/>
    <mergeCell ref="E17:J17"/>
    <mergeCell ref="L17:Q17"/>
  </mergeCells>
  <pageMargins left="0.70866141732283472" right="0.70866141732283472" top="0.74803149606299213" bottom="0.74803149606299213" header="0.31496062992125984" footer="0.31496062992125984"/>
  <pageSetup paperSize="8" scale="3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12</vt:i4>
      </vt:variant>
    </vt:vector>
  </HeadingPairs>
  <TitlesOfParts>
    <vt:vector size="27" baseType="lpstr">
      <vt:lpstr>Цели реализации ИПР 2017</vt:lpstr>
      <vt:lpstr>Цели реализации ИПР 2018</vt:lpstr>
      <vt:lpstr>Цели реализации ИПР 2019</vt:lpstr>
      <vt:lpstr>Цели реализации ИПР 2020</vt:lpstr>
      <vt:lpstr>Цели реализации ИПР 2021</vt:lpstr>
      <vt:lpstr> План финансирования кап.вложен</vt:lpstr>
      <vt:lpstr>План освоения кап. вложений</vt:lpstr>
      <vt:lpstr>План ввода основных средств</vt:lpstr>
      <vt:lpstr>Принятие к бух.учету2017</vt:lpstr>
      <vt:lpstr>Принятие к бух.учету2018</vt:lpstr>
      <vt:lpstr>Принятие к бух.учету2019</vt:lpstr>
      <vt:lpstr>Принятие к бух.учету2020</vt:lpstr>
      <vt:lpstr>Принятие к бух.учету2021</vt:lpstr>
      <vt:lpstr>Постановка объектов под напряже</vt:lpstr>
      <vt:lpstr>Ввод в эксплуатацию</vt:lpstr>
      <vt:lpstr>'Цели реализации ИПР 2017'!Заголовки_для_печати</vt:lpstr>
      <vt:lpstr>' План финансирования кап.вложен'!Область_печати</vt:lpstr>
      <vt:lpstr>'Ввод в эксплуатацию'!Область_печати</vt:lpstr>
      <vt:lpstr>'План ввода основных средств'!Область_печати</vt:lpstr>
      <vt:lpstr>'План освоения кап. вложений'!Область_печати</vt:lpstr>
      <vt:lpstr>'Постановка объектов под напряже'!Область_печати</vt:lpstr>
      <vt:lpstr>'Принятие к бух.учету2020'!Область_печати</vt:lpstr>
      <vt:lpstr>'Принятие к бух.учету2021'!Область_печати</vt:lpstr>
      <vt:lpstr>'Цели реализации ИПР 2017'!Область_печати</vt:lpstr>
      <vt:lpstr>'Цели реализации ИПР 2018'!Область_печати</vt:lpstr>
      <vt:lpstr>'Цели реализации ИПР 2019'!Область_печати</vt:lpstr>
      <vt:lpstr>'Цели реализации ИПР 2020'!Область_печати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Назаров</dc:creator>
  <cp:lastModifiedBy>Фокин Артем Игоревич</cp:lastModifiedBy>
  <cp:lastPrinted>2017-11-22T10:00:55Z</cp:lastPrinted>
  <dcterms:created xsi:type="dcterms:W3CDTF">2016-10-31T05:05:22Z</dcterms:created>
  <dcterms:modified xsi:type="dcterms:W3CDTF">2017-12-07T12:15:08Z</dcterms:modified>
</cp:coreProperties>
</file>